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E:\Chris\Youtube channel documents\"/>
    </mc:Choice>
  </mc:AlternateContent>
  <xr:revisionPtr revIDLastSave="0" documentId="8_{6FAC6AC0-D59C-4D08-8C95-FB536BAE1943}" xr6:coauthVersionLast="47" xr6:coauthVersionMax="47" xr10:uidLastSave="{00000000-0000-0000-0000-000000000000}"/>
  <workbookProtection workbookAlgorithmName="SHA-512" workbookHashValue="4Ln1hMW0PYpPykStBeOR6nulP3Aq/K48/xJK/RCjpy+KMD8Tbf7qhjbKvZ3NxJlP4ZNU5+1kemZ2WHjQMqyssQ==" workbookSaltValue="RcztoKIw51B1Ztk/sR7Lmw==" workbookSpinCount="100000" lockStructure="1"/>
  <bookViews>
    <workbookView xWindow="-120" yWindow="-120" windowWidth="29040" windowHeight="15840" tabRatio="779" xr2:uid="{00000000-000D-0000-FFFF-FFFF00000000}"/>
  </bookViews>
  <sheets>
    <sheet name="TABLE" sheetId="16" r:id="rId1"/>
    <sheet name="MARKIERUNG" sheetId="43" state="hidden" r:id="rId2"/>
    <sheet name="DATA" sheetId="39" state="hidden" r:id="rId3"/>
    <sheet name="marked nb" sheetId="42" state="hidden" r:id="rId4"/>
  </sheets>
  <externalReferences>
    <externalReference r:id="rId5"/>
  </externalReferences>
  <definedNames>
    <definedName name="black" localSheetId="1">#REF!</definedName>
    <definedName name="black">#REF!</definedName>
    <definedName name="drei">[1]DATA!$AX$1:$AX$4</definedName>
    <definedName name="KI" localSheetId="0">#REF!</definedName>
    <definedName name="KI">#REF!</definedName>
    <definedName name="KI_MELO">#REF!</definedName>
    <definedName name="numb">#REF!</definedName>
    <definedName name="red">#REF!</definedName>
    <definedName name="schwarz">#REF!</definedName>
    <definedName name="series">#REF!</definedName>
    <definedName name="spielab">#REF!</definedName>
    <definedName name="XXX">#REF!</definedName>
    <definedName name="yesno">#REF!</definedName>
    <definedName name="zahl">#REF!</definedName>
    <definedName name="zwei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6" l="1"/>
  <c r="H6" i="16"/>
  <c r="E7" i="16"/>
  <c r="F7" i="16"/>
  <c r="H7" i="16"/>
  <c r="L7" i="16"/>
  <c r="L8" i="16" s="1"/>
  <c r="L9" i="16" s="1"/>
  <c r="U7" i="16"/>
  <c r="D8" i="16"/>
  <c r="E8" i="16"/>
  <c r="E9" i="16" s="1"/>
  <c r="F8" i="16"/>
  <c r="H8" i="16"/>
  <c r="M8" i="16"/>
  <c r="U8" i="16"/>
  <c r="U9" i="16" s="1"/>
  <c r="U10" i="16" s="1"/>
  <c r="U11" i="16" s="1"/>
  <c r="U12" i="16" s="1"/>
  <c r="U13" i="16" s="1"/>
  <c r="U14" i="16" s="1"/>
  <c r="U15" i="16" s="1"/>
  <c r="U16" i="16" s="1"/>
  <c r="D9" i="16"/>
  <c r="F9" i="16"/>
  <c r="H9" i="16"/>
  <c r="M9" i="16"/>
  <c r="C10" i="16"/>
  <c r="D10" i="16"/>
  <c r="D11" i="16" s="1"/>
  <c r="E10" i="16"/>
  <c r="F10" i="16"/>
  <c r="H10" i="16"/>
  <c r="L10" i="16"/>
  <c r="M10" i="16"/>
  <c r="X10" i="16"/>
  <c r="B11" i="16"/>
  <c r="C11" i="16"/>
  <c r="E11" i="16"/>
  <c r="F11" i="16"/>
  <c r="H11" i="16"/>
  <c r="L11" i="16"/>
  <c r="M11" i="16"/>
  <c r="X11" i="16"/>
  <c r="Y11" i="16"/>
  <c r="B12" i="16"/>
  <c r="C12" i="16"/>
  <c r="D12" i="16"/>
  <c r="E12" i="16"/>
  <c r="F12" i="16"/>
  <c r="H12" i="16"/>
  <c r="K12" i="16"/>
  <c r="L12" i="16"/>
  <c r="M12" i="16"/>
  <c r="P12" i="16"/>
  <c r="X12" i="16"/>
  <c r="Y12" i="16"/>
  <c r="B13" i="16"/>
  <c r="C13" i="16"/>
  <c r="D13" i="16"/>
  <c r="E13" i="16"/>
  <c r="F13" i="16"/>
  <c r="H13" i="16"/>
  <c r="K13" i="16"/>
  <c r="L13" i="16"/>
  <c r="M13" i="16"/>
  <c r="P13" i="16"/>
  <c r="Q13" i="16"/>
  <c r="X13" i="16"/>
  <c r="Y13" i="16"/>
  <c r="B14" i="16"/>
  <c r="C14" i="16"/>
  <c r="D14" i="16"/>
  <c r="E14" i="16"/>
  <c r="F14" i="16"/>
  <c r="H14" i="16"/>
  <c r="K14" i="16"/>
  <c r="L14" i="16"/>
  <c r="M14" i="16"/>
  <c r="P14" i="16"/>
  <c r="Q14" i="16"/>
  <c r="R14" i="16"/>
  <c r="X14" i="16"/>
  <c r="Y14" i="16"/>
  <c r="B15" i="16"/>
  <c r="C15" i="16"/>
  <c r="D15" i="16"/>
  <c r="E15" i="16"/>
  <c r="F15" i="16"/>
  <c r="H15" i="16"/>
  <c r="I15" i="16"/>
  <c r="K15" i="16"/>
  <c r="L15" i="16"/>
  <c r="M15" i="16"/>
  <c r="P15" i="16"/>
  <c r="Q15" i="16"/>
  <c r="R15" i="16"/>
  <c r="S15" i="16"/>
  <c r="X15" i="16"/>
  <c r="Y15" i="16"/>
  <c r="B16" i="16"/>
  <c r="C16" i="16"/>
  <c r="D16" i="16"/>
  <c r="E16" i="16"/>
  <c r="F16" i="16"/>
  <c r="H16" i="16"/>
  <c r="I16" i="16"/>
  <c r="K16" i="16"/>
  <c r="L16" i="16"/>
  <c r="M16" i="16"/>
  <c r="P16" i="16"/>
  <c r="Q16" i="16"/>
  <c r="R16" i="16"/>
  <c r="S16" i="16"/>
  <c r="T16" i="16"/>
  <c r="X16" i="16"/>
  <c r="Y16" i="16"/>
  <c r="B17" i="16"/>
  <c r="C17" i="16"/>
  <c r="D17" i="16"/>
  <c r="E17" i="16"/>
  <c r="F17" i="16"/>
  <c r="H17" i="16"/>
  <c r="I17" i="16"/>
  <c r="K17" i="16"/>
  <c r="L17" i="16"/>
  <c r="M17" i="16"/>
  <c r="P17" i="16"/>
  <c r="Q17" i="16"/>
  <c r="R17" i="16"/>
  <c r="S17" i="16"/>
  <c r="T17" i="16"/>
  <c r="U17" i="16"/>
  <c r="X17" i="16"/>
  <c r="Y17" i="16"/>
  <c r="B18" i="16"/>
  <c r="C18" i="16"/>
  <c r="D18" i="16"/>
  <c r="E18" i="16"/>
  <c r="F18" i="16"/>
  <c r="H18" i="16"/>
  <c r="I18" i="16"/>
  <c r="K18" i="16"/>
  <c r="L18" i="16"/>
  <c r="M18" i="16"/>
  <c r="P18" i="16"/>
  <c r="Q18" i="16"/>
  <c r="R18" i="16"/>
  <c r="S18" i="16"/>
  <c r="T18" i="16"/>
  <c r="U18" i="16"/>
  <c r="V18" i="16"/>
  <c r="X18" i="16"/>
  <c r="Y18" i="16"/>
  <c r="B19" i="16"/>
  <c r="C19" i="16"/>
  <c r="D19" i="16"/>
  <c r="E19" i="16"/>
  <c r="F19" i="16"/>
  <c r="H19" i="16"/>
  <c r="I19" i="16"/>
  <c r="K19" i="16"/>
  <c r="L19" i="16"/>
  <c r="M19" i="16"/>
  <c r="P19" i="16"/>
  <c r="Q19" i="16"/>
  <c r="R19" i="16"/>
  <c r="S19" i="16"/>
  <c r="T19" i="16"/>
  <c r="U19" i="16"/>
  <c r="V19" i="16"/>
  <c r="W19" i="16"/>
  <c r="X19" i="16"/>
  <c r="Y19" i="16"/>
  <c r="B20" i="16"/>
  <c r="C20" i="16"/>
  <c r="D20" i="16"/>
  <c r="E20" i="16"/>
  <c r="F20" i="16"/>
  <c r="H20" i="16"/>
  <c r="I20" i="16"/>
  <c r="K20" i="16"/>
  <c r="L20" i="16"/>
  <c r="M20" i="16"/>
  <c r="P20" i="16"/>
  <c r="Q20" i="16"/>
  <c r="R20" i="16"/>
  <c r="R21" i="16" s="1"/>
  <c r="R22" i="16" s="1"/>
  <c r="R23" i="16" s="1"/>
  <c r="R24" i="16" s="1"/>
  <c r="R25" i="16" s="1"/>
  <c r="R26" i="16" s="1"/>
  <c r="R27" i="16" s="1"/>
  <c r="R28" i="16" s="1"/>
  <c r="S20" i="16"/>
  <c r="T20" i="16"/>
  <c r="U20" i="16"/>
  <c r="V20" i="16"/>
  <c r="W20" i="16"/>
  <c r="X20" i="16"/>
  <c r="Y20" i="16"/>
  <c r="B21" i="16"/>
  <c r="B22" i="16" s="1"/>
  <c r="C21" i="16"/>
  <c r="D21" i="16"/>
  <c r="E21" i="16"/>
  <c r="F21" i="16"/>
  <c r="H21" i="16"/>
  <c r="I21" i="16"/>
  <c r="K21" i="16"/>
  <c r="K22" i="16" s="1"/>
  <c r="K23" i="16" s="1"/>
  <c r="K24" i="16" s="1"/>
  <c r="L21" i="16"/>
  <c r="L22" i="16" s="1"/>
  <c r="L23" i="16" s="1"/>
  <c r="L24" i="16" s="1"/>
  <c r="L25" i="16" s="1"/>
  <c r="M21" i="16"/>
  <c r="P21" i="16"/>
  <c r="Q21" i="16"/>
  <c r="S21" i="16"/>
  <c r="T21" i="16"/>
  <c r="U21" i="16"/>
  <c r="U22" i="16" s="1"/>
  <c r="U23" i="16" s="1"/>
  <c r="U24" i="16" s="1"/>
  <c r="U25" i="16" s="1"/>
  <c r="U26" i="16" s="1"/>
  <c r="U27" i="16" s="1"/>
  <c r="U28" i="16" s="1"/>
  <c r="U29" i="16" s="1"/>
  <c r="U30" i="16" s="1"/>
  <c r="U31" i="16" s="1"/>
  <c r="U32" i="16" s="1"/>
  <c r="V21" i="16"/>
  <c r="V22" i="16" s="1"/>
  <c r="V23" i="16" s="1"/>
  <c r="V24" i="16" s="1"/>
  <c r="V25" i="16" s="1"/>
  <c r="V26" i="16" s="1"/>
  <c r="V27" i="16" s="1"/>
  <c r="V28" i="16" s="1"/>
  <c r="V29" i="16" s="1"/>
  <c r="V30" i="16" s="1"/>
  <c r="V31" i="16" s="1"/>
  <c r="V32" i="16" s="1"/>
  <c r="W21" i="16"/>
  <c r="W22" i="16" s="1"/>
  <c r="W23" i="16" s="1"/>
  <c r="W24" i="16" s="1"/>
  <c r="W25" i="16" s="1"/>
  <c r="W26" i="16" s="1"/>
  <c r="W27" i="16" s="1"/>
  <c r="W28" i="16" s="1"/>
  <c r="W29" i="16" s="1"/>
  <c r="W30" i="16" s="1"/>
  <c r="W31" i="16" s="1"/>
  <c r="W32" i="16" s="1"/>
  <c r="X21" i="16"/>
  <c r="Y21" i="16"/>
  <c r="Y22" i="16" s="1"/>
  <c r="Y23" i="16" s="1"/>
  <c r="Y24" i="16" s="1"/>
  <c r="Y25" i="16" s="1"/>
  <c r="Y26" i="16" s="1"/>
  <c r="Y27" i="16" s="1"/>
  <c r="Y28" i="16" s="1"/>
  <c r="Y29" i="16" s="1"/>
  <c r="Y30" i="16" s="1"/>
  <c r="Y31" i="16" s="1"/>
  <c r="Y32" i="16" s="1"/>
  <c r="C22" i="16"/>
  <c r="D22" i="16"/>
  <c r="E22" i="16"/>
  <c r="E23" i="16" s="1"/>
  <c r="E24" i="16" s="1"/>
  <c r="F22" i="16"/>
  <c r="F23" i="16" s="1"/>
  <c r="F24" i="16" s="1"/>
  <c r="H22" i="16"/>
  <c r="H23" i="16" s="1"/>
  <c r="H24" i="16" s="1"/>
  <c r="I22" i="16"/>
  <c r="I23" i="16" s="1"/>
  <c r="I24" i="16" s="1"/>
  <c r="I25" i="16" s="1"/>
  <c r="I26" i="16" s="1"/>
  <c r="M22" i="16"/>
  <c r="P22" i="16"/>
  <c r="P23" i="16" s="1"/>
  <c r="Q22" i="16"/>
  <c r="S22" i="16"/>
  <c r="S23" i="16" s="1"/>
  <c r="S24" i="16" s="1"/>
  <c r="S25" i="16" s="1"/>
  <c r="S26" i="16" s="1"/>
  <c r="S27" i="16" s="1"/>
  <c r="S28" i="16" s="1"/>
  <c r="S29" i="16" s="1"/>
  <c r="S30" i="16" s="1"/>
  <c r="S31" i="16" s="1"/>
  <c r="S32" i="16" s="1"/>
  <c r="T22" i="16"/>
  <c r="X22" i="16"/>
  <c r="X23" i="16" s="1"/>
  <c r="X24" i="16" s="1"/>
  <c r="X25" i="16" s="1"/>
  <c r="X26" i="16" s="1"/>
  <c r="X27" i="16" s="1"/>
  <c r="X28" i="16" s="1"/>
  <c r="X29" i="16" s="1"/>
  <c r="X30" i="16" s="1"/>
  <c r="X31" i="16" s="1"/>
  <c r="X32" i="16" s="1"/>
  <c r="B23" i="16"/>
  <c r="B24" i="16" s="1"/>
  <c r="C23" i="16"/>
  <c r="D23" i="16"/>
  <c r="D24" i="16" s="1"/>
  <c r="D25" i="16" s="1"/>
  <c r="D26" i="16" s="1"/>
  <c r="D27" i="16" s="1"/>
  <c r="D28" i="16" s="1"/>
  <c r="M23" i="16"/>
  <c r="M24" i="16" s="1"/>
  <c r="M25" i="16" s="1"/>
  <c r="M26" i="16" s="1"/>
  <c r="Q23" i="16"/>
  <c r="Q24" i="16" s="1"/>
  <c r="T23" i="16"/>
  <c r="T24" i="16" s="1"/>
  <c r="T25" i="16" s="1"/>
  <c r="T26" i="16" s="1"/>
  <c r="T27" i="16" s="1"/>
  <c r="T28" i="16" s="1"/>
  <c r="T29" i="16" s="1"/>
  <c r="T30" i="16" s="1"/>
  <c r="T31" i="16" s="1"/>
  <c r="T32" i="16" s="1"/>
  <c r="C24" i="16"/>
  <c r="C25" i="16" s="1"/>
  <c r="P24" i="16"/>
  <c r="P25" i="16" s="1"/>
  <c r="P26" i="16" s="1"/>
  <c r="P27" i="16" s="1"/>
  <c r="P28" i="16" s="1"/>
  <c r="P29" i="16" s="1"/>
  <c r="P30" i="16" s="1"/>
  <c r="P31" i="16" s="1"/>
  <c r="P32" i="16" s="1"/>
  <c r="B25" i="16"/>
  <c r="B26" i="16" s="1"/>
  <c r="E25" i="16"/>
  <c r="F25" i="16"/>
  <c r="H25" i="16"/>
  <c r="K25" i="16"/>
  <c r="Q25" i="16"/>
  <c r="C26" i="16"/>
  <c r="C27" i="16" s="1"/>
  <c r="E26" i="16"/>
  <c r="F26" i="16"/>
  <c r="F27" i="16" s="1"/>
  <c r="F28" i="16" s="1"/>
  <c r="H26" i="16"/>
  <c r="H27" i="16" s="1"/>
  <c r="H28" i="16" s="1"/>
  <c r="K26" i="16"/>
  <c r="K27" i="16" s="1"/>
  <c r="L26" i="16"/>
  <c r="L27" i="16" s="1"/>
  <c r="L28" i="16" s="1"/>
  <c r="Q26" i="16"/>
  <c r="B27" i="16"/>
  <c r="B28" i="16" s="1"/>
  <c r="B29" i="16" s="1"/>
  <c r="E27" i="16"/>
  <c r="G27" i="16"/>
  <c r="I27" i="16"/>
  <c r="I28" i="16" s="1"/>
  <c r="I29" i="16" s="1"/>
  <c r="I30" i="16" s="1"/>
  <c r="M27" i="16"/>
  <c r="M28" i="16" s="1"/>
  <c r="M29" i="16" s="1"/>
  <c r="Q27" i="16"/>
  <c r="C28" i="16"/>
  <c r="E28" i="16"/>
  <c r="E29" i="16" s="1"/>
  <c r="E30" i="16" s="1"/>
  <c r="E31" i="16" s="1"/>
  <c r="E32" i="16" s="1"/>
  <c r="G28" i="16"/>
  <c r="G29" i="16" s="1"/>
  <c r="G30" i="16" s="1"/>
  <c r="J28" i="16"/>
  <c r="J29" i="16" s="1"/>
  <c r="J30" i="16" s="1"/>
  <c r="J31" i="16" s="1"/>
  <c r="K28" i="16"/>
  <c r="K29" i="16" s="1"/>
  <c r="K30" i="16" s="1"/>
  <c r="Q28" i="16"/>
  <c r="Q29" i="16" s="1"/>
  <c r="Q30" i="16" s="1"/>
  <c r="Q31" i="16" s="1"/>
  <c r="Q32" i="16" s="1"/>
  <c r="C29" i="16"/>
  <c r="C30" i="16" s="1"/>
  <c r="D29" i="16"/>
  <c r="F29" i="16"/>
  <c r="H29" i="16"/>
  <c r="L29" i="16"/>
  <c r="L30" i="16" s="1"/>
  <c r="L31" i="16" s="1"/>
  <c r="R29" i="16"/>
  <c r="B30" i="16"/>
  <c r="B31" i="16" s="1"/>
  <c r="D30" i="16"/>
  <c r="F30" i="16"/>
  <c r="F31" i="16" s="1"/>
  <c r="F32" i="16" s="1"/>
  <c r="H30" i="16"/>
  <c r="H31" i="16" s="1"/>
  <c r="H32" i="16" s="1"/>
  <c r="M30" i="16"/>
  <c r="M31" i="16" s="1"/>
  <c r="M32" i="16" s="1"/>
  <c r="R30" i="16"/>
  <c r="C31" i="16"/>
  <c r="C32" i="16" s="1"/>
  <c r="D31" i="16"/>
  <c r="G31" i="16"/>
  <c r="I31" i="16"/>
  <c r="I32" i="16" s="1"/>
  <c r="K31" i="16"/>
  <c r="K32" i="16" s="1"/>
  <c r="R31" i="16"/>
  <c r="B32" i="16"/>
  <c r="D32" i="16"/>
  <c r="G32" i="16"/>
  <c r="J32" i="16"/>
  <c r="L32" i="16"/>
  <c r="R32" i="16"/>
  <c r="B33" i="16"/>
  <c r="C33" i="16"/>
  <c r="D33" i="16"/>
  <c r="E33" i="16"/>
  <c r="F33" i="16"/>
  <c r="G33" i="16"/>
  <c r="H33" i="16"/>
  <c r="I33" i="16"/>
  <c r="J33" i="16"/>
  <c r="K33" i="16"/>
  <c r="L33" i="16"/>
  <c r="M33" i="16"/>
  <c r="P33" i="16"/>
  <c r="Q33" i="16"/>
  <c r="R33" i="16"/>
  <c r="S33" i="16"/>
  <c r="T33" i="16"/>
  <c r="U33" i="16"/>
  <c r="V33" i="16"/>
  <c r="W33" i="16"/>
  <c r="X33" i="16"/>
  <c r="Y33" i="16"/>
  <c r="B34" i="16"/>
  <c r="C34" i="16"/>
  <c r="D34" i="16"/>
  <c r="E34" i="16"/>
  <c r="F34" i="16"/>
  <c r="G34" i="16"/>
  <c r="H34" i="16"/>
  <c r="I34" i="16"/>
  <c r="J34" i="16"/>
  <c r="K34" i="16"/>
  <c r="L34" i="16"/>
  <c r="M34" i="16"/>
  <c r="P34" i="16"/>
  <c r="Q34" i="16"/>
  <c r="R34" i="16"/>
  <c r="S34" i="16"/>
  <c r="T34" i="16"/>
  <c r="U34" i="16"/>
  <c r="V34" i="16"/>
  <c r="W34" i="16"/>
  <c r="X34" i="16"/>
  <c r="Y34" i="16"/>
  <c r="B35" i="16"/>
  <c r="C35" i="16"/>
  <c r="D35" i="16"/>
  <c r="E35" i="16"/>
  <c r="F35" i="16"/>
  <c r="G35" i="16"/>
  <c r="H35" i="16"/>
  <c r="I35" i="16"/>
  <c r="J35" i="16"/>
  <c r="K35" i="16"/>
  <c r="L35" i="16"/>
  <c r="M35" i="16"/>
  <c r="P35" i="16"/>
  <c r="Q35" i="16"/>
  <c r="R35" i="16"/>
  <c r="S35" i="16"/>
  <c r="T35" i="16"/>
  <c r="U35" i="16"/>
  <c r="V35" i="16"/>
  <c r="W35" i="16"/>
  <c r="X35" i="16"/>
  <c r="Y35" i="16"/>
  <c r="B36" i="16"/>
  <c r="C36" i="16"/>
  <c r="D36" i="16"/>
  <c r="E36" i="16"/>
  <c r="F36" i="16"/>
  <c r="G36" i="16"/>
  <c r="H36" i="16"/>
  <c r="I36" i="16"/>
  <c r="J36" i="16"/>
  <c r="K36" i="16"/>
  <c r="L36" i="16"/>
  <c r="M36" i="16"/>
  <c r="P36" i="16"/>
  <c r="Q36" i="16"/>
  <c r="R36" i="16"/>
  <c r="S36" i="16"/>
  <c r="T36" i="16"/>
  <c r="U36" i="16"/>
  <c r="V36" i="16"/>
  <c r="W36" i="16"/>
  <c r="X36" i="16"/>
  <c r="Y36" i="16"/>
  <c r="B37" i="16"/>
  <c r="C37" i="16"/>
  <c r="D37" i="16"/>
  <c r="E37" i="16"/>
  <c r="F37" i="16"/>
  <c r="G37" i="16"/>
  <c r="H37" i="16"/>
  <c r="I37" i="16"/>
  <c r="J37" i="16"/>
  <c r="K37" i="16"/>
  <c r="L37" i="16"/>
  <c r="M37" i="16"/>
  <c r="P37" i="16"/>
  <c r="Q37" i="16"/>
  <c r="R37" i="16"/>
  <c r="S37" i="16"/>
  <c r="T37" i="16"/>
  <c r="U37" i="16"/>
  <c r="V37" i="16"/>
  <c r="W37" i="16"/>
  <c r="X37" i="16"/>
  <c r="Y37" i="16"/>
  <c r="B38" i="16"/>
  <c r="C38" i="16"/>
  <c r="D38" i="16"/>
  <c r="E38" i="16"/>
  <c r="F38" i="16"/>
  <c r="G38" i="16"/>
  <c r="H38" i="16"/>
  <c r="I38" i="16"/>
  <c r="J38" i="16"/>
  <c r="K38" i="16"/>
  <c r="L38" i="16"/>
  <c r="M38" i="16"/>
  <c r="P38" i="16"/>
  <c r="Q38" i="16"/>
  <c r="R38" i="16"/>
  <c r="S38" i="16"/>
  <c r="T38" i="16"/>
  <c r="U38" i="16"/>
  <c r="V38" i="16"/>
  <c r="W38" i="16"/>
  <c r="X38" i="16"/>
  <c r="Y38" i="16"/>
  <c r="B39" i="16"/>
  <c r="C39" i="16"/>
  <c r="D39" i="16"/>
  <c r="E39" i="16"/>
  <c r="F39" i="16"/>
  <c r="G39" i="16"/>
  <c r="H39" i="16"/>
  <c r="I39" i="16"/>
  <c r="J39" i="16"/>
  <c r="K39" i="16"/>
  <c r="L39" i="16"/>
  <c r="M39" i="16"/>
  <c r="P39" i="16"/>
  <c r="Q39" i="16"/>
  <c r="R39" i="16"/>
  <c r="S39" i="16"/>
  <c r="T39" i="16"/>
  <c r="U39" i="16"/>
  <c r="V39" i="16"/>
  <c r="W39" i="16"/>
  <c r="X39" i="16"/>
  <c r="Y39" i="16"/>
  <c r="B40" i="16"/>
  <c r="C40" i="16"/>
  <c r="D40" i="16"/>
  <c r="E40" i="16"/>
  <c r="F40" i="16"/>
  <c r="G40" i="16"/>
  <c r="H40" i="16"/>
  <c r="I40" i="16"/>
  <c r="J40" i="16"/>
  <c r="K40" i="16"/>
  <c r="L40" i="16"/>
  <c r="M40" i="16"/>
  <c r="N40" i="16"/>
  <c r="P40" i="16"/>
  <c r="Q40" i="16"/>
  <c r="R40" i="16"/>
  <c r="S40" i="16"/>
  <c r="T40" i="16"/>
  <c r="U40" i="16"/>
  <c r="V40" i="16"/>
  <c r="W40" i="16"/>
  <c r="X40" i="16"/>
  <c r="Y40" i="16"/>
  <c r="B41" i="16"/>
  <c r="C41" i="16"/>
  <c r="D41" i="16"/>
  <c r="E41" i="16"/>
  <c r="F41" i="16"/>
  <c r="G41" i="16"/>
  <c r="H41" i="16"/>
  <c r="I41" i="16"/>
  <c r="J41" i="16"/>
  <c r="K41" i="16"/>
  <c r="L41" i="16"/>
  <c r="M41" i="16"/>
  <c r="N41" i="16"/>
  <c r="O41" i="16"/>
  <c r="P41" i="16"/>
  <c r="Q41" i="16"/>
  <c r="R41" i="16"/>
  <c r="S41" i="16"/>
  <c r="T41" i="16"/>
  <c r="U41" i="16"/>
  <c r="V41" i="16"/>
  <c r="W41" i="16"/>
  <c r="X41" i="16"/>
  <c r="Y41" i="16"/>
  <c r="B42" i="16"/>
  <c r="C42" i="16"/>
  <c r="D42" i="16"/>
  <c r="E42" i="16"/>
  <c r="F42" i="16"/>
  <c r="G42" i="16"/>
  <c r="H42" i="16"/>
  <c r="I42" i="16"/>
  <c r="J42" i="16"/>
  <c r="K42" i="16"/>
  <c r="L42" i="16"/>
  <c r="M42" i="16"/>
  <c r="N42" i="16"/>
  <c r="O42" i="16"/>
  <c r="P42" i="16"/>
  <c r="Q42" i="16"/>
  <c r="R42" i="16"/>
  <c r="S42" i="16"/>
  <c r="T42" i="16"/>
  <c r="U42" i="16"/>
  <c r="V42" i="16"/>
  <c r="W42" i="16"/>
  <c r="X42" i="16"/>
  <c r="Y42" i="16"/>
  <c r="B43" i="16"/>
  <c r="C43" i="16"/>
  <c r="D43" i="16"/>
  <c r="E43" i="16"/>
  <c r="F43" i="16"/>
  <c r="G43" i="16"/>
  <c r="H43" i="16"/>
  <c r="I43" i="16"/>
  <c r="J43" i="16"/>
  <c r="K43" i="16"/>
  <c r="L43" i="16"/>
  <c r="M43" i="16"/>
  <c r="N43" i="16"/>
  <c r="O43" i="16"/>
  <c r="P43" i="16"/>
  <c r="Q43" i="16"/>
  <c r="R43" i="16"/>
  <c r="S43" i="16"/>
  <c r="T43" i="16"/>
  <c r="U43" i="16"/>
  <c r="V43" i="16"/>
  <c r="W43" i="16"/>
  <c r="X43" i="16"/>
  <c r="Y43" i="16"/>
  <c r="B44" i="16"/>
  <c r="C44" i="16"/>
  <c r="D44" i="16"/>
  <c r="E44" i="16"/>
  <c r="F44" i="16"/>
  <c r="G44" i="16"/>
  <c r="H44" i="16"/>
  <c r="I44" i="16"/>
  <c r="J44" i="16"/>
  <c r="K44" i="16"/>
  <c r="L44" i="16"/>
  <c r="M44" i="16"/>
  <c r="N44" i="16"/>
  <c r="O44" i="16"/>
  <c r="P44" i="16"/>
  <c r="Q44" i="16"/>
  <c r="R44" i="16"/>
  <c r="S44" i="16"/>
  <c r="T44" i="16"/>
  <c r="U44" i="16"/>
  <c r="V44" i="16"/>
  <c r="W44" i="16"/>
  <c r="X44" i="16"/>
  <c r="Y44" i="16"/>
  <c r="B45" i="16"/>
  <c r="C45" i="16"/>
  <c r="D45" i="16"/>
  <c r="E45" i="16"/>
  <c r="F45" i="16"/>
  <c r="G45" i="16"/>
  <c r="H45" i="16"/>
  <c r="I45" i="16"/>
  <c r="J45" i="16"/>
  <c r="K45" i="16"/>
  <c r="L45" i="16"/>
  <c r="M45" i="16"/>
  <c r="N45" i="16"/>
  <c r="O45" i="16"/>
  <c r="P45" i="16"/>
  <c r="Q45" i="16"/>
  <c r="R45" i="16"/>
  <c r="S45" i="16"/>
  <c r="T45" i="16"/>
  <c r="U45" i="16"/>
  <c r="V45" i="16"/>
  <c r="W45" i="16"/>
  <c r="X45" i="16"/>
  <c r="Y45" i="16"/>
  <c r="B46" i="16"/>
  <c r="C46" i="16"/>
  <c r="D46" i="16"/>
  <c r="E46" i="16"/>
  <c r="F46" i="16"/>
  <c r="G46" i="16"/>
  <c r="H46" i="16"/>
  <c r="I46" i="16"/>
  <c r="J46" i="16"/>
  <c r="K46" i="16"/>
  <c r="L46" i="16"/>
  <c r="M46" i="16"/>
  <c r="N46" i="16"/>
  <c r="O46" i="16"/>
  <c r="P46" i="16"/>
  <c r="Q46" i="16"/>
  <c r="R46" i="16"/>
  <c r="S46" i="16"/>
  <c r="T46" i="16"/>
  <c r="U46" i="16"/>
  <c r="V46" i="16"/>
  <c r="W46" i="16"/>
  <c r="X46" i="16"/>
  <c r="Y46" i="16"/>
  <c r="B47" i="16"/>
  <c r="C47" i="16"/>
  <c r="D47" i="16"/>
  <c r="E47" i="16"/>
  <c r="F47" i="16"/>
  <c r="G47" i="16"/>
  <c r="H47" i="16"/>
  <c r="I47" i="16"/>
  <c r="J47" i="16"/>
  <c r="K47" i="16"/>
  <c r="L47" i="16"/>
  <c r="M47" i="16"/>
  <c r="N47" i="16"/>
  <c r="O47" i="16"/>
  <c r="P47" i="16"/>
  <c r="Q47" i="16"/>
  <c r="R47" i="16"/>
  <c r="S47" i="16"/>
  <c r="T47" i="16"/>
  <c r="U47" i="16"/>
  <c r="V47" i="16"/>
  <c r="W47" i="16"/>
  <c r="X47" i="16"/>
  <c r="Y47" i="16"/>
  <c r="B48" i="16"/>
  <c r="C48" i="16"/>
  <c r="D48" i="16"/>
  <c r="E48" i="16"/>
  <c r="F48" i="16"/>
  <c r="G48" i="16"/>
  <c r="H48" i="16"/>
  <c r="I48" i="16"/>
  <c r="J48" i="16"/>
  <c r="K48" i="16"/>
  <c r="L48" i="16"/>
  <c r="M48" i="16"/>
  <c r="N48" i="16"/>
  <c r="O48" i="16"/>
  <c r="P48" i="16"/>
  <c r="Q48" i="16"/>
  <c r="R48" i="16"/>
  <c r="S48" i="16"/>
  <c r="T48" i="16"/>
  <c r="U48" i="16"/>
  <c r="V48" i="16"/>
  <c r="W48" i="16"/>
  <c r="X48" i="16"/>
  <c r="Y48" i="16"/>
  <c r="B49" i="16"/>
  <c r="C49" i="16"/>
  <c r="D49" i="16"/>
  <c r="E49" i="16"/>
  <c r="F49" i="16"/>
  <c r="G49" i="16"/>
  <c r="H49" i="16"/>
  <c r="I49" i="16"/>
  <c r="J49" i="16"/>
  <c r="K49" i="16"/>
  <c r="L49" i="16"/>
  <c r="M49" i="16"/>
  <c r="N49" i="16"/>
  <c r="O49" i="16"/>
  <c r="P49" i="16"/>
  <c r="Q49" i="16"/>
  <c r="R49" i="16"/>
  <c r="S49" i="16"/>
  <c r="T49" i="16"/>
  <c r="U49" i="16"/>
  <c r="V49" i="16"/>
  <c r="W49" i="16"/>
  <c r="X49" i="16"/>
  <c r="Y49" i="16"/>
  <c r="B50" i="16"/>
  <c r="C50" i="16"/>
  <c r="D50" i="16"/>
  <c r="E50" i="16"/>
  <c r="F50" i="16"/>
  <c r="G50" i="16"/>
  <c r="H50" i="16"/>
  <c r="I50" i="16"/>
  <c r="J50" i="16"/>
  <c r="K50" i="16"/>
  <c r="L50" i="16"/>
  <c r="M50" i="16"/>
  <c r="N50" i="16"/>
  <c r="O50" i="16"/>
  <c r="P50" i="16"/>
  <c r="Q50" i="16"/>
  <c r="R50" i="16"/>
  <c r="S50" i="16"/>
  <c r="T50" i="16"/>
  <c r="U50" i="16"/>
  <c r="V50" i="16"/>
  <c r="W50" i="16"/>
  <c r="X50" i="16"/>
  <c r="Y50" i="16"/>
  <c r="B51" i="16"/>
  <c r="C51" i="16"/>
  <c r="D51" i="16"/>
  <c r="E51" i="16"/>
  <c r="F51" i="16"/>
  <c r="G51" i="16"/>
  <c r="H51" i="16"/>
  <c r="I51" i="16"/>
  <c r="J51" i="16"/>
  <c r="K51" i="16"/>
  <c r="L51" i="16"/>
  <c r="M51" i="16"/>
  <c r="N51" i="16"/>
  <c r="O51" i="16"/>
  <c r="P51" i="16"/>
  <c r="Q51" i="16"/>
  <c r="R51" i="16"/>
  <c r="S51" i="16"/>
  <c r="T51" i="16"/>
  <c r="U51" i="16"/>
  <c r="V51" i="16"/>
  <c r="W51" i="16"/>
  <c r="X51" i="16"/>
  <c r="Y51" i="16"/>
  <c r="B52" i="16"/>
  <c r="C52" i="16"/>
  <c r="D52" i="16"/>
  <c r="E52" i="16"/>
  <c r="F52" i="16"/>
  <c r="G52" i="16"/>
  <c r="H52" i="16"/>
  <c r="I52" i="16"/>
  <c r="J52" i="16"/>
  <c r="K52" i="16"/>
  <c r="L52" i="16"/>
  <c r="M52" i="16"/>
  <c r="N52" i="16"/>
  <c r="O52" i="16"/>
  <c r="P52" i="16"/>
  <c r="Q52" i="16"/>
  <c r="R52" i="16"/>
  <c r="S52" i="16"/>
  <c r="T52" i="16"/>
  <c r="U52" i="16"/>
  <c r="V52" i="16"/>
  <c r="W52" i="16"/>
  <c r="X52" i="16"/>
  <c r="Y52" i="16"/>
  <c r="B53" i="16"/>
  <c r="C53" i="16"/>
  <c r="D53" i="16"/>
  <c r="E53" i="16"/>
  <c r="F53" i="16"/>
  <c r="G53" i="16"/>
  <c r="H53" i="16"/>
  <c r="I53" i="16"/>
  <c r="J53" i="16"/>
  <c r="K53" i="16"/>
  <c r="L53" i="16"/>
  <c r="M53" i="16"/>
  <c r="N53" i="16"/>
  <c r="O53" i="16"/>
  <c r="P53" i="16"/>
  <c r="Q53" i="16"/>
  <c r="R53" i="16"/>
  <c r="S53" i="16"/>
  <c r="T53" i="16"/>
  <c r="U53" i="16"/>
  <c r="V53" i="16"/>
  <c r="W53" i="16"/>
  <c r="X53" i="16"/>
  <c r="Y53" i="16"/>
  <c r="B54" i="16"/>
  <c r="C54" i="16"/>
  <c r="D54" i="16"/>
  <c r="E54" i="16"/>
  <c r="F54" i="16"/>
  <c r="G54" i="16"/>
  <c r="H54" i="16"/>
  <c r="I54" i="16"/>
  <c r="J54" i="16"/>
  <c r="K54" i="16"/>
  <c r="L54" i="16"/>
  <c r="M54" i="16"/>
  <c r="N54" i="16"/>
  <c r="O54" i="16"/>
  <c r="P54" i="16"/>
  <c r="Q54" i="16"/>
  <c r="R54" i="16"/>
  <c r="S54" i="16"/>
  <c r="T54" i="16"/>
  <c r="U54" i="16"/>
  <c r="V54" i="16"/>
  <c r="W54" i="16"/>
  <c r="X54" i="16"/>
  <c r="Y54" i="16"/>
  <c r="B55" i="16"/>
  <c r="C55" i="16"/>
  <c r="D55" i="16"/>
  <c r="E55" i="16"/>
  <c r="F55" i="16"/>
  <c r="G55" i="16"/>
  <c r="H55" i="16"/>
  <c r="I55" i="16"/>
  <c r="J55" i="16"/>
  <c r="J56" i="16" s="1"/>
  <c r="J57" i="16" s="1"/>
  <c r="J58" i="16" s="1"/>
  <c r="J59" i="16" s="1"/>
  <c r="J60" i="16" s="1"/>
  <c r="J61" i="16" s="1"/>
  <c r="J62" i="16" s="1"/>
  <c r="J63" i="16" s="1"/>
  <c r="J64" i="16" s="1"/>
  <c r="J65" i="16" s="1"/>
  <c r="J66" i="16" s="1"/>
  <c r="J67" i="16" s="1"/>
  <c r="J68" i="16" s="1"/>
  <c r="J69" i="16" s="1"/>
  <c r="J70" i="16" s="1"/>
  <c r="J71" i="16" s="1"/>
  <c r="J72" i="16" s="1"/>
  <c r="J73" i="16" s="1"/>
  <c r="J74" i="16" s="1"/>
  <c r="J75" i="16" s="1"/>
  <c r="J76" i="16" s="1"/>
  <c r="J77" i="16" s="1"/>
  <c r="J78" i="16" s="1"/>
  <c r="J79" i="16" s="1"/>
  <c r="J80" i="16" s="1"/>
  <c r="J81" i="16" s="1"/>
  <c r="J82" i="16" s="1"/>
  <c r="J83" i="16" s="1"/>
  <c r="J84" i="16" s="1"/>
  <c r="J85" i="16" s="1"/>
  <c r="J86" i="16" s="1"/>
  <c r="J87" i="16" s="1"/>
  <c r="J88" i="16" s="1"/>
  <c r="J89" i="16" s="1"/>
  <c r="J90" i="16" s="1"/>
  <c r="J91" i="16" s="1"/>
  <c r="J92" i="16" s="1"/>
  <c r="J93" i="16" s="1"/>
  <c r="J94" i="16" s="1"/>
  <c r="J95" i="16" s="1"/>
  <c r="J96" i="16" s="1"/>
  <c r="J97" i="16" s="1"/>
  <c r="J98" i="16" s="1"/>
  <c r="J99" i="16" s="1"/>
  <c r="J100" i="16" s="1"/>
  <c r="J101" i="16" s="1"/>
  <c r="J102" i="16" s="1"/>
  <c r="J103" i="16" s="1"/>
  <c r="J104" i="16" s="1"/>
  <c r="J105" i="16" s="1"/>
  <c r="J106" i="16" s="1"/>
  <c r="J107" i="16" s="1"/>
  <c r="J108" i="16" s="1"/>
  <c r="J109" i="16" s="1"/>
  <c r="J110" i="16" s="1"/>
  <c r="J111" i="16" s="1"/>
  <c r="J112" i="16" s="1"/>
  <c r="K55" i="16"/>
  <c r="L55" i="16"/>
  <c r="M55" i="16"/>
  <c r="N55" i="16"/>
  <c r="O55" i="16"/>
  <c r="P55" i="16"/>
  <c r="Q55" i="16"/>
  <c r="R55" i="16"/>
  <c r="R56" i="16" s="1"/>
  <c r="R57" i="16" s="1"/>
  <c r="R58" i="16" s="1"/>
  <c r="R59" i="16" s="1"/>
  <c r="R60" i="16" s="1"/>
  <c r="R61" i="16" s="1"/>
  <c r="R62" i="16" s="1"/>
  <c r="R63" i="16" s="1"/>
  <c r="R64" i="16" s="1"/>
  <c r="R65" i="16" s="1"/>
  <c r="R66" i="16" s="1"/>
  <c r="R67" i="16" s="1"/>
  <c r="R68" i="16" s="1"/>
  <c r="R69" i="16" s="1"/>
  <c r="R70" i="16" s="1"/>
  <c r="R71" i="16" s="1"/>
  <c r="R72" i="16" s="1"/>
  <c r="R73" i="16" s="1"/>
  <c r="R74" i="16" s="1"/>
  <c r="R75" i="16" s="1"/>
  <c r="R76" i="16" s="1"/>
  <c r="R77" i="16" s="1"/>
  <c r="R78" i="16" s="1"/>
  <c r="R79" i="16" s="1"/>
  <c r="R80" i="16" s="1"/>
  <c r="R81" i="16" s="1"/>
  <c r="R82" i="16" s="1"/>
  <c r="R83" i="16" s="1"/>
  <c r="R84" i="16" s="1"/>
  <c r="R85" i="16" s="1"/>
  <c r="R86" i="16" s="1"/>
  <c r="R87" i="16" s="1"/>
  <c r="R88" i="16" s="1"/>
  <c r="R89" i="16" s="1"/>
  <c r="R90" i="16" s="1"/>
  <c r="R91" i="16" s="1"/>
  <c r="R92" i="16" s="1"/>
  <c r="R93" i="16" s="1"/>
  <c r="R94" i="16" s="1"/>
  <c r="R95" i="16" s="1"/>
  <c r="R96" i="16" s="1"/>
  <c r="R97" i="16" s="1"/>
  <c r="R98" i="16" s="1"/>
  <c r="R99" i="16" s="1"/>
  <c r="R100" i="16" s="1"/>
  <c r="R101" i="16" s="1"/>
  <c r="R102" i="16" s="1"/>
  <c r="R103" i="16" s="1"/>
  <c r="R104" i="16" s="1"/>
  <c r="R105" i="16" s="1"/>
  <c r="R106" i="16" s="1"/>
  <c r="R107" i="16" s="1"/>
  <c r="R108" i="16" s="1"/>
  <c r="R109" i="16" s="1"/>
  <c r="R110" i="16" s="1"/>
  <c r="R111" i="16" s="1"/>
  <c r="R112" i="16" s="1"/>
  <c r="S55" i="16"/>
  <c r="T55" i="16"/>
  <c r="U55" i="16"/>
  <c r="V55" i="16"/>
  <c r="W55" i="16"/>
  <c r="X55" i="16"/>
  <c r="Y55" i="16"/>
  <c r="B56" i="16"/>
  <c r="C56" i="16"/>
  <c r="D56" i="16"/>
  <c r="E56" i="16"/>
  <c r="F56" i="16"/>
  <c r="G56" i="16"/>
  <c r="H56" i="16"/>
  <c r="I56" i="16"/>
  <c r="K56" i="16"/>
  <c r="L56" i="16"/>
  <c r="M56" i="16"/>
  <c r="N56" i="16"/>
  <c r="O56" i="16"/>
  <c r="P56" i="16"/>
  <c r="Q56" i="16"/>
  <c r="S56" i="16"/>
  <c r="T56" i="16"/>
  <c r="U56" i="16"/>
  <c r="V56" i="16"/>
  <c r="W56" i="16"/>
  <c r="X56" i="16"/>
  <c r="Y56" i="16"/>
  <c r="B57" i="16"/>
  <c r="C57" i="16"/>
  <c r="D57" i="16"/>
  <c r="E57" i="16"/>
  <c r="F57" i="16"/>
  <c r="G57" i="16"/>
  <c r="H57" i="16"/>
  <c r="I57" i="16"/>
  <c r="K57" i="16"/>
  <c r="L57" i="16"/>
  <c r="M57" i="16"/>
  <c r="N57" i="16"/>
  <c r="O57" i="16"/>
  <c r="P57" i="16"/>
  <c r="Q57" i="16"/>
  <c r="S57" i="16"/>
  <c r="T57" i="16"/>
  <c r="U57" i="16"/>
  <c r="V57" i="16"/>
  <c r="W57" i="16"/>
  <c r="X57" i="16"/>
  <c r="Y57" i="16"/>
  <c r="B58" i="16"/>
  <c r="C58" i="16"/>
  <c r="D58" i="16"/>
  <c r="E58" i="16"/>
  <c r="F58" i="16"/>
  <c r="G58" i="16"/>
  <c r="H58" i="16"/>
  <c r="I58" i="16"/>
  <c r="K58" i="16"/>
  <c r="L58" i="16"/>
  <c r="M58" i="16"/>
  <c r="N58" i="16"/>
  <c r="O58" i="16"/>
  <c r="P58" i="16"/>
  <c r="Q58" i="16"/>
  <c r="S58" i="16"/>
  <c r="T58" i="16"/>
  <c r="U58" i="16"/>
  <c r="V58" i="16"/>
  <c r="W58" i="16"/>
  <c r="X58" i="16"/>
  <c r="Y58" i="16"/>
  <c r="B59" i="16"/>
  <c r="C59" i="16"/>
  <c r="D59" i="16"/>
  <c r="E59" i="16"/>
  <c r="F59" i="16"/>
  <c r="G59" i="16"/>
  <c r="H59" i="16"/>
  <c r="I59" i="16"/>
  <c r="K59" i="16"/>
  <c r="L59" i="16"/>
  <c r="M59" i="16"/>
  <c r="N59" i="16"/>
  <c r="O59" i="16"/>
  <c r="P59" i="16"/>
  <c r="Q59" i="16"/>
  <c r="S59" i="16"/>
  <c r="T59" i="16"/>
  <c r="U59" i="16"/>
  <c r="V59" i="16"/>
  <c r="W59" i="16"/>
  <c r="X59" i="16"/>
  <c r="Y59" i="16"/>
  <c r="B60" i="16"/>
  <c r="C60" i="16"/>
  <c r="D60" i="16"/>
  <c r="E60" i="16"/>
  <c r="F60" i="16"/>
  <c r="G60" i="16"/>
  <c r="H60" i="16"/>
  <c r="I60" i="16"/>
  <c r="K60" i="16"/>
  <c r="L60" i="16"/>
  <c r="M60" i="16"/>
  <c r="N60" i="16"/>
  <c r="O60" i="16"/>
  <c r="P60" i="16"/>
  <c r="Q60" i="16"/>
  <c r="S60" i="16"/>
  <c r="T60" i="16"/>
  <c r="U60" i="16"/>
  <c r="V60" i="16"/>
  <c r="W60" i="16"/>
  <c r="X60" i="16"/>
  <c r="Y60" i="16"/>
  <c r="B61" i="16"/>
  <c r="C61" i="16"/>
  <c r="D61" i="16"/>
  <c r="E61" i="16"/>
  <c r="F61" i="16"/>
  <c r="G61" i="16"/>
  <c r="H61" i="16"/>
  <c r="I61" i="16"/>
  <c r="K61" i="16"/>
  <c r="L61" i="16"/>
  <c r="M61" i="16"/>
  <c r="N61" i="16"/>
  <c r="O61" i="16"/>
  <c r="P61" i="16"/>
  <c r="Q61" i="16"/>
  <c r="S61" i="16"/>
  <c r="T61" i="16"/>
  <c r="U61" i="16"/>
  <c r="V61" i="16"/>
  <c r="W61" i="16"/>
  <c r="X61" i="16"/>
  <c r="Y61" i="16"/>
  <c r="B62" i="16"/>
  <c r="C62" i="16"/>
  <c r="D62" i="16"/>
  <c r="E62" i="16"/>
  <c r="F62" i="16"/>
  <c r="G62" i="16"/>
  <c r="H62" i="16"/>
  <c r="I62" i="16"/>
  <c r="K62" i="16"/>
  <c r="L62" i="16"/>
  <c r="M62" i="16"/>
  <c r="N62" i="16"/>
  <c r="O62" i="16"/>
  <c r="P62" i="16"/>
  <c r="Q62" i="16"/>
  <c r="S62" i="16"/>
  <c r="T62" i="16"/>
  <c r="U62" i="16"/>
  <c r="V62" i="16"/>
  <c r="W62" i="16"/>
  <c r="X62" i="16"/>
  <c r="Y62" i="16"/>
  <c r="B63" i="16"/>
  <c r="C63" i="16"/>
  <c r="D63" i="16"/>
  <c r="E63" i="16"/>
  <c r="F63" i="16"/>
  <c r="G63" i="16"/>
  <c r="H63" i="16"/>
  <c r="I63" i="16"/>
  <c r="K63" i="16"/>
  <c r="L63" i="16"/>
  <c r="M63" i="16"/>
  <c r="N63" i="16"/>
  <c r="O63" i="16"/>
  <c r="P63" i="16"/>
  <c r="Q63" i="16"/>
  <c r="S63" i="16"/>
  <c r="T63" i="16"/>
  <c r="U63" i="16"/>
  <c r="V63" i="16"/>
  <c r="W63" i="16"/>
  <c r="X63" i="16"/>
  <c r="Y63" i="16"/>
  <c r="B64" i="16"/>
  <c r="C64" i="16"/>
  <c r="D64" i="16"/>
  <c r="E64" i="16"/>
  <c r="F64" i="16"/>
  <c r="G64" i="16"/>
  <c r="H64" i="16"/>
  <c r="I64" i="16"/>
  <c r="K64" i="16"/>
  <c r="L64" i="16"/>
  <c r="M64" i="16"/>
  <c r="N64" i="16"/>
  <c r="O64" i="16"/>
  <c r="P64" i="16"/>
  <c r="Q64" i="16"/>
  <c r="S64" i="16"/>
  <c r="T64" i="16"/>
  <c r="U64" i="16"/>
  <c r="V64" i="16"/>
  <c r="W64" i="16"/>
  <c r="X64" i="16"/>
  <c r="Y64" i="16"/>
  <c r="B65" i="16"/>
  <c r="C65" i="16"/>
  <c r="D65" i="16"/>
  <c r="E65" i="16"/>
  <c r="F65" i="16"/>
  <c r="G65" i="16"/>
  <c r="H65" i="16"/>
  <c r="I65" i="16"/>
  <c r="K65" i="16"/>
  <c r="L65" i="16"/>
  <c r="M65" i="16"/>
  <c r="N65" i="16"/>
  <c r="O65" i="16"/>
  <c r="P65" i="16"/>
  <c r="Q65" i="16"/>
  <c r="S65" i="16"/>
  <c r="T65" i="16"/>
  <c r="U65" i="16"/>
  <c r="V65" i="16"/>
  <c r="W65" i="16"/>
  <c r="X65" i="16"/>
  <c r="Y65" i="16"/>
  <c r="B66" i="16"/>
  <c r="C66" i="16"/>
  <c r="D66" i="16"/>
  <c r="E66" i="16"/>
  <c r="F66" i="16"/>
  <c r="G66" i="16"/>
  <c r="H66" i="16"/>
  <c r="I66" i="16"/>
  <c r="K66" i="16"/>
  <c r="L66" i="16"/>
  <c r="M66" i="16"/>
  <c r="N66" i="16"/>
  <c r="O66" i="16"/>
  <c r="P66" i="16"/>
  <c r="Q66" i="16"/>
  <c r="S66" i="16"/>
  <c r="T66" i="16"/>
  <c r="U66" i="16"/>
  <c r="V66" i="16"/>
  <c r="W66" i="16"/>
  <c r="X66" i="16"/>
  <c r="Y66" i="16"/>
  <c r="B67" i="16"/>
  <c r="C67" i="16"/>
  <c r="D67" i="16"/>
  <c r="E67" i="16"/>
  <c r="F67" i="16"/>
  <c r="G67" i="16"/>
  <c r="H67" i="16"/>
  <c r="I67" i="16"/>
  <c r="K67" i="16"/>
  <c r="L67" i="16"/>
  <c r="M67" i="16"/>
  <c r="N67" i="16"/>
  <c r="O67" i="16"/>
  <c r="P67" i="16"/>
  <c r="Q67" i="16"/>
  <c r="S67" i="16"/>
  <c r="T67" i="16"/>
  <c r="U67" i="16"/>
  <c r="V67" i="16"/>
  <c r="W67" i="16"/>
  <c r="X67" i="16"/>
  <c r="Y67" i="16"/>
  <c r="B68" i="16"/>
  <c r="C68" i="16"/>
  <c r="D68" i="16"/>
  <c r="E68" i="16"/>
  <c r="F68" i="16"/>
  <c r="G68" i="16"/>
  <c r="H68" i="16"/>
  <c r="I68" i="16"/>
  <c r="K68" i="16"/>
  <c r="L68" i="16"/>
  <c r="M68" i="16"/>
  <c r="N68" i="16"/>
  <c r="O68" i="16"/>
  <c r="P68" i="16"/>
  <c r="Q68" i="16"/>
  <c r="S68" i="16"/>
  <c r="T68" i="16"/>
  <c r="U68" i="16"/>
  <c r="V68" i="16"/>
  <c r="W68" i="16"/>
  <c r="X68" i="16"/>
  <c r="Y68" i="16"/>
  <c r="B69" i="16"/>
  <c r="C69" i="16"/>
  <c r="D69" i="16"/>
  <c r="E69" i="16"/>
  <c r="F69" i="16"/>
  <c r="G69" i="16"/>
  <c r="H69" i="16"/>
  <c r="I69" i="16"/>
  <c r="K69" i="16"/>
  <c r="L69" i="16"/>
  <c r="M69" i="16"/>
  <c r="N69" i="16"/>
  <c r="O69" i="16"/>
  <c r="P69" i="16"/>
  <c r="Q69" i="16"/>
  <c r="S69" i="16"/>
  <c r="T69" i="16"/>
  <c r="U69" i="16"/>
  <c r="V69" i="16"/>
  <c r="W69" i="16"/>
  <c r="X69" i="16"/>
  <c r="Y69" i="16"/>
  <c r="B70" i="16"/>
  <c r="C70" i="16"/>
  <c r="D70" i="16"/>
  <c r="E70" i="16"/>
  <c r="F70" i="16"/>
  <c r="G70" i="16"/>
  <c r="H70" i="16"/>
  <c r="I70" i="16"/>
  <c r="K70" i="16"/>
  <c r="L70" i="16"/>
  <c r="M70" i="16"/>
  <c r="N70" i="16"/>
  <c r="O70" i="16"/>
  <c r="P70" i="16"/>
  <c r="Q70" i="16"/>
  <c r="S70" i="16"/>
  <c r="T70" i="16"/>
  <c r="U70" i="16"/>
  <c r="V70" i="16"/>
  <c r="W70" i="16"/>
  <c r="X70" i="16"/>
  <c r="Y70" i="16"/>
  <c r="B71" i="16"/>
  <c r="C71" i="16"/>
  <c r="D71" i="16"/>
  <c r="E71" i="16"/>
  <c r="F71" i="16"/>
  <c r="G71" i="16"/>
  <c r="H71" i="16"/>
  <c r="I71" i="16"/>
  <c r="K71" i="16"/>
  <c r="L71" i="16"/>
  <c r="M71" i="16"/>
  <c r="N71" i="16"/>
  <c r="O71" i="16"/>
  <c r="P71" i="16"/>
  <c r="Q71" i="16"/>
  <c r="S71" i="16"/>
  <c r="T71" i="16"/>
  <c r="U71" i="16"/>
  <c r="V71" i="16"/>
  <c r="W71" i="16"/>
  <c r="X71" i="16"/>
  <c r="Y71" i="16"/>
  <c r="B72" i="16"/>
  <c r="C72" i="16"/>
  <c r="D72" i="16"/>
  <c r="E72" i="16"/>
  <c r="F72" i="16"/>
  <c r="G72" i="16"/>
  <c r="H72" i="16"/>
  <c r="I72" i="16"/>
  <c r="K72" i="16"/>
  <c r="L72" i="16"/>
  <c r="M72" i="16"/>
  <c r="N72" i="16"/>
  <c r="O72" i="16"/>
  <c r="P72" i="16"/>
  <c r="Q72" i="16"/>
  <c r="S72" i="16"/>
  <c r="T72" i="16"/>
  <c r="U72" i="16"/>
  <c r="V72" i="16"/>
  <c r="W72" i="16"/>
  <c r="X72" i="16"/>
  <c r="Y72" i="16"/>
  <c r="B73" i="16"/>
  <c r="C73" i="16"/>
  <c r="D73" i="16"/>
  <c r="E73" i="16"/>
  <c r="F73" i="16"/>
  <c r="G73" i="16"/>
  <c r="H73" i="16"/>
  <c r="I73" i="16"/>
  <c r="K73" i="16"/>
  <c r="L73" i="16"/>
  <c r="M73" i="16"/>
  <c r="N73" i="16"/>
  <c r="O73" i="16"/>
  <c r="P73" i="16"/>
  <c r="Q73" i="16"/>
  <c r="S73" i="16"/>
  <c r="T73" i="16"/>
  <c r="U73" i="16"/>
  <c r="V73" i="16"/>
  <c r="W73" i="16"/>
  <c r="X73" i="16"/>
  <c r="Y73" i="16"/>
  <c r="B74" i="16"/>
  <c r="C74" i="16"/>
  <c r="D74" i="16"/>
  <c r="E74" i="16"/>
  <c r="F74" i="16"/>
  <c r="G74" i="16"/>
  <c r="H74" i="16"/>
  <c r="I74" i="16"/>
  <c r="K74" i="16"/>
  <c r="L74" i="16"/>
  <c r="M74" i="16"/>
  <c r="N74" i="16"/>
  <c r="O74" i="16"/>
  <c r="P74" i="16"/>
  <c r="Q74" i="16"/>
  <c r="S74" i="16"/>
  <c r="T74" i="16"/>
  <c r="U74" i="16"/>
  <c r="V74" i="16"/>
  <c r="W74" i="16"/>
  <c r="X74" i="16"/>
  <c r="Y74" i="16"/>
  <c r="B75" i="16"/>
  <c r="C75" i="16"/>
  <c r="D75" i="16"/>
  <c r="E75" i="16"/>
  <c r="F75" i="16"/>
  <c r="G75" i="16"/>
  <c r="H75" i="16"/>
  <c r="I75" i="16"/>
  <c r="K75" i="16"/>
  <c r="L75" i="16"/>
  <c r="M75" i="16"/>
  <c r="N75" i="16"/>
  <c r="O75" i="16"/>
  <c r="P75" i="16"/>
  <c r="Q75" i="16"/>
  <c r="S75" i="16"/>
  <c r="T75" i="16"/>
  <c r="U75" i="16"/>
  <c r="V75" i="16"/>
  <c r="W75" i="16"/>
  <c r="X75" i="16"/>
  <c r="Y75" i="16"/>
  <c r="B76" i="16"/>
  <c r="C76" i="16"/>
  <c r="D76" i="16"/>
  <c r="E76" i="16"/>
  <c r="F76" i="16"/>
  <c r="G76" i="16"/>
  <c r="H76" i="16"/>
  <c r="I76" i="16"/>
  <c r="K76" i="16"/>
  <c r="L76" i="16"/>
  <c r="M76" i="16"/>
  <c r="N76" i="16"/>
  <c r="O76" i="16"/>
  <c r="P76" i="16"/>
  <c r="Q76" i="16"/>
  <c r="S76" i="16"/>
  <c r="T76" i="16"/>
  <c r="U76" i="16"/>
  <c r="V76" i="16"/>
  <c r="W76" i="16"/>
  <c r="X76" i="16"/>
  <c r="Y76" i="16"/>
  <c r="B77" i="16"/>
  <c r="C77" i="16"/>
  <c r="D77" i="16"/>
  <c r="E77" i="16"/>
  <c r="F77" i="16"/>
  <c r="G77" i="16"/>
  <c r="H77" i="16"/>
  <c r="I77" i="16"/>
  <c r="K77" i="16"/>
  <c r="L77" i="16"/>
  <c r="M77" i="16"/>
  <c r="N77" i="16"/>
  <c r="O77" i="16"/>
  <c r="P77" i="16"/>
  <c r="Q77" i="16"/>
  <c r="S77" i="16"/>
  <c r="T77" i="16"/>
  <c r="U77" i="16"/>
  <c r="V77" i="16"/>
  <c r="W77" i="16"/>
  <c r="X77" i="16"/>
  <c r="Y77" i="16"/>
  <c r="B78" i="16"/>
  <c r="C78" i="16"/>
  <c r="D78" i="16"/>
  <c r="E78" i="16"/>
  <c r="F78" i="16"/>
  <c r="G78" i="16"/>
  <c r="H78" i="16"/>
  <c r="I78" i="16"/>
  <c r="K78" i="16"/>
  <c r="L78" i="16"/>
  <c r="M78" i="16"/>
  <c r="N78" i="16"/>
  <c r="O78" i="16"/>
  <c r="P78" i="16"/>
  <c r="Q78" i="16"/>
  <c r="S78" i="16"/>
  <c r="T78" i="16"/>
  <c r="U78" i="16"/>
  <c r="V78" i="16"/>
  <c r="W78" i="16"/>
  <c r="X78" i="16"/>
  <c r="Y78" i="16"/>
  <c r="B79" i="16"/>
  <c r="C79" i="16"/>
  <c r="D79" i="16"/>
  <c r="E79" i="16"/>
  <c r="F79" i="16"/>
  <c r="G79" i="16"/>
  <c r="H79" i="16"/>
  <c r="I79" i="16"/>
  <c r="K79" i="16"/>
  <c r="L79" i="16"/>
  <c r="M79" i="16"/>
  <c r="N79" i="16"/>
  <c r="O79" i="16"/>
  <c r="P79" i="16"/>
  <c r="Q79" i="16"/>
  <c r="S79" i="16"/>
  <c r="T79" i="16"/>
  <c r="U79" i="16"/>
  <c r="V79" i="16"/>
  <c r="W79" i="16"/>
  <c r="X79" i="16"/>
  <c r="Y79" i="16"/>
  <c r="B80" i="16"/>
  <c r="C80" i="16"/>
  <c r="D80" i="16"/>
  <c r="E80" i="16"/>
  <c r="F80" i="16"/>
  <c r="G80" i="16"/>
  <c r="H80" i="16"/>
  <c r="I80" i="16"/>
  <c r="K80" i="16"/>
  <c r="L80" i="16"/>
  <c r="M80" i="16"/>
  <c r="N80" i="16"/>
  <c r="O80" i="16"/>
  <c r="P80" i="16"/>
  <c r="Q80" i="16"/>
  <c r="S80" i="16"/>
  <c r="T80" i="16"/>
  <c r="U80" i="16"/>
  <c r="V80" i="16"/>
  <c r="W80" i="16"/>
  <c r="X80" i="16"/>
  <c r="Y80" i="16"/>
  <c r="B81" i="16"/>
  <c r="C81" i="16"/>
  <c r="D81" i="16"/>
  <c r="E81" i="16"/>
  <c r="F81" i="16"/>
  <c r="G81" i="16"/>
  <c r="H81" i="16"/>
  <c r="I81" i="16"/>
  <c r="K81" i="16"/>
  <c r="L81" i="16"/>
  <c r="M81" i="16"/>
  <c r="N81" i="16"/>
  <c r="O81" i="16"/>
  <c r="P81" i="16"/>
  <c r="Q81" i="16"/>
  <c r="S81" i="16"/>
  <c r="T81" i="16"/>
  <c r="U81" i="16"/>
  <c r="V81" i="16"/>
  <c r="W81" i="16"/>
  <c r="X81" i="16"/>
  <c r="Y81" i="16"/>
  <c r="B82" i="16"/>
  <c r="C82" i="16"/>
  <c r="D82" i="16"/>
  <c r="E82" i="16"/>
  <c r="F82" i="16"/>
  <c r="G82" i="16"/>
  <c r="H82" i="16"/>
  <c r="I82" i="16"/>
  <c r="K82" i="16"/>
  <c r="L82" i="16"/>
  <c r="M82" i="16"/>
  <c r="N82" i="16"/>
  <c r="O82" i="16"/>
  <c r="P82" i="16"/>
  <c r="Q82" i="16"/>
  <c r="S82" i="16"/>
  <c r="T82" i="16"/>
  <c r="U82" i="16"/>
  <c r="V82" i="16"/>
  <c r="W82" i="16"/>
  <c r="X82" i="16"/>
  <c r="Y82" i="16"/>
  <c r="B83" i="16"/>
  <c r="C83" i="16"/>
  <c r="D83" i="16"/>
  <c r="E83" i="16"/>
  <c r="F83" i="16"/>
  <c r="G83" i="16"/>
  <c r="H83" i="16"/>
  <c r="I83" i="16"/>
  <c r="K83" i="16"/>
  <c r="L83" i="16"/>
  <c r="M83" i="16"/>
  <c r="N83" i="16"/>
  <c r="O83" i="16"/>
  <c r="P83" i="16"/>
  <c r="Q83" i="16"/>
  <c r="S83" i="16"/>
  <c r="T83" i="16"/>
  <c r="U83" i="16"/>
  <c r="V83" i="16"/>
  <c r="W83" i="16"/>
  <c r="X83" i="16"/>
  <c r="Y83" i="16"/>
  <c r="B84" i="16"/>
  <c r="C84" i="16"/>
  <c r="D84" i="16"/>
  <c r="E84" i="16"/>
  <c r="F84" i="16"/>
  <c r="G84" i="16"/>
  <c r="H84" i="16"/>
  <c r="I84" i="16"/>
  <c r="K84" i="16"/>
  <c r="L84" i="16"/>
  <c r="M84" i="16"/>
  <c r="N84" i="16"/>
  <c r="O84" i="16"/>
  <c r="P84" i="16"/>
  <c r="Q84" i="16"/>
  <c r="S84" i="16"/>
  <c r="T84" i="16"/>
  <c r="U84" i="16"/>
  <c r="V84" i="16"/>
  <c r="W84" i="16"/>
  <c r="X84" i="16"/>
  <c r="Y84" i="16"/>
  <c r="B85" i="16"/>
  <c r="C85" i="16"/>
  <c r="D85" i="16"/>
  <c r="E85" i="16"/>
  <c r="F85" i="16"/>
  <c r="G85" i="16"/>
  <c r="H85" i="16"/>
  <c r="I85" i="16"/>
  <c r="K85" i="16"/>
  <c r="L85" i="16"/>
  <c r="M85" i="16"/>
  <c r="N85" i="16"/>
  <c r="O85" i="16"/>
  <c r="P85" i="16"/>
  <c r="Q85" i="16"/>
  <c r="S85" i="16"/>
  <c r="T85" i="16"/>
  <c r="U85" i="16"/>
  <c r="V85" i="16"/>
  <c r="W85" i="16"/>
  <c r="X85" i="16"/>
  <c r="Y85" i="16"/>
  <c r="B86" i="16"/>
  <c r="C86" i="16"/>
  <c r="D86" i="16"/>
  <c r="E86" i="16"/>
  <c r="F86" i="16"/>
  <c r="G86" i="16"/>
  <c r="H86" i="16"/>
  <c r="I86" i="16"/>
  <c r="K86" i="16"/>
  <c r="L86" i="16"/>
  <c r="M86" i="16"/>
  <c r="N86" i="16"/>
  <c r="O86" i="16"/>
  <c r="P86" i="16"/>
  <c r="Q86" i="16"/>
  <c r="S86" i="16"/>
  <c r="T86" i="16"/>
  <c r="U86" i="16"/>
  <c r="V86" i="16"/>
  <c r="W86" i="16"/>
  <c r="X86" i="16"/>
  <c r="Y86" i="16"/>
  <c r="B87" i="16"/>
  <c r="C87" i="16"/>
  <c r="D87" i="16"/>
  <c r="E87" i="16"/>
  <c r="F87" i="16"/>
  <c r="G87" i="16"/>
  <c r="H87" i="16"/>
  <c r="I87" i="16"/>
  <c r="K87" i="16"/>
  <c r="L87" i="16"/>
  <c r="M87" i="16"/>
  <c r="N87" i="16"/>
  <c r="O87" i="16"/>
  <c r="P87" i="16"/>
  <c r="Q87" i="16"/>
  <c r="S87" i="16"/>
  <c r="T87" i="16"/>
  <c r="U87" i="16"/>
  <c r="V87" i="16"/>
  <c r="W87" i="16"/>
  <c r="X87" i="16"/>
  <c r="Y87" i="16"/>
  <c r="B88" i="16"/>
  <c r="C88" i="16"/>
  <c r="D88" i="16"/>
  <c r="E88" i="16"/>
  <c r="F88" i="16"/>
  <c r="G88" i="16"/>
  <c r="H88" i="16"/>
  <c r="I88" i="16"/>
  <c r="K88" i="16"/>
  <c r="L88" i="16"/>
  <c r="M88" i="16"/>
  <c r="N88" i="16"/>
  <c r="O88" i="16"/>
  <c r="P88" i="16"/>
  <c r="Q88" i="16"/>
  <c r="S88" i="16"/>
  <c r="T88" i="16"/>
  <c r="U88" i="16"/>
  <c r="V88" i="16"/>
  <c r="W88" i="16"/>
  <c r="X88" i="16"/>
  <c r="Y88" i="16"/>
  <c r="B89" i="16"/>
  <c r="C89" i="16"/>
  <c r="D89" i="16"/>
  <c r="E89" i="16"/>
  <c r="F89" i="16"/>
  <c r="G89" i="16"/>
  <c r="H89" i="16"/>
  <c r="I89" i="16"/>
  <c r="K89" i="16"/>
  <c r="L89" i="16"/>
  <c r="M89" i="16"/>
  <c r="N89" i="16"/>
  <c r="O89" i="16"/>
  <c r="P89" i="16"/>
  <c r="Q89" i="16"/>
  <c r="S89" i="16"/>
  <c r="T89" i="16"/>
  <c r="U89" i="16"/>
  <c r="V89" i="16"/>
  <c r="W89" i="16"/>
  <c r="X89" i="16"/>
  <c r="Y89" i="16"/>
  <c r="B90" i="16"/>
  <c r="C90" i="16"/>
  <c r="D90" i="16"/>
  <c r="E90" i="16"/>
  <c r="F90" i="16"/>
  <c r="G90" i="16"/>
  <c r="H90" i="16"/>
  <c r="I90" i="16"/>
  <c r="K90" i="16"/>
  <c r="L90" i="16"/>
  <c r="M90" i="16"/>
  <c r="N90" i="16"/>
  <c r="O90" i="16"/>
  <c r="P90" i="16"/>
  <c r="Q90" i="16"/>
  <c r="S90" i="16"/>
  <c r="T90" i="16"/>
  <c r="U90" i="16"/>
  <c r="V90" i="16"/>
  <c r="W90" i="16"/>
  <c r="X90" i="16"/>
  <c r="Y90" i="16"/>
  <c r="B91" i="16"/>
  <c r="C91" i="16"/>
  <c r="D91" i="16"/>
  <c r="E91" i="16"/>
  <c r="F91" i="16"/>
  <c r="G91" i="16"/>
  <c r="H91" i="16"/>
  <c r="I91" i="16"/>
  <c r="K91" i="16"/>
  <c r="L91" i="16"/>
  <c r="M91" i="16"/>
  <c r="N91" i="16"/>
  <c r="O91" i="16"/>
  <c r="P91" i="16"/>
  <c r="Q91" i="16"/>
  <c r="S91" i="16"/>
  <c r="T91" i="16"/>
  <c r="U91" i="16"/>
  <c r="V91" i="16"/>
  <c r="W91" i="16"/>
  <c r="X91" i="16"/>
  <c r="Y91" i="16"/>
  <c r="B92" i="16"/>
  <c r="C92" i="16"/>
  <c r="D92" i="16"/>
  <c r="E92" i="16"/>
  <c r="F92" i="16"/>
  <c r="G92" i="16"/>
  <c r="H92" i="16"/>
  <c r="I92" i="16"/>
  <c r="K92" i="16"/>
  <c r="L92" i="16"/>
  <c r="M92" i="16"/>
  <c r="N92" i="16"/>
  <c r="O92" i="16"/>
  <c r="P92" i="16"/>
  <c r="Q92" i="16"/>
  <c r="S92" i="16"/>
  <c r="T92" i="16"/>
  <c r="U92" i="16"/>
  <c r="V92" i="16"/>
  <c r="W92" i="16"/>
  <c r="X92" i="16"/>
  <c r="Y92" i="16"/>
  <c r="B93" i="16"/>
  <c r="C93" i="16"/>
  <c r="D93" i="16"/>
  <c r="E93" i="16"/>
  <c r="F93" i="16"/>
  <c r="G93" i="16"/>
  <c r="H93" i="16"/>
  <c r="I93" i="16"/>
  <c r="K93" i="16"/>
  <c r="L93" i="16"/>
  <c r="M93" i="16"/>
  <c r="N93" i="16"/>
  <c r="O93" i="16"/>
  <c r="P93" i="16"/>
  <c r="Q93" i="16"/>
  <c r="S93" i="16"/>
  <c r="T93" i="16"/>
  <c r="U93" i="16"/>
  <c r="V93" i="16"/>
  <c r="W93" i="16"/>
  <c r="X93" i="16"/>
  <c r="Y93" i="16"/>
  <c r="B94" i="16"/>
  <c r="C94" i="16"/>
  <c r="D94" i="16"/>
  <c r="E94" i="16"/>
  <c r="F94" i="16"/>
  <c r="G94" i="16"/>
  <c r="H94" i="16"/>
  <c r="I94" i="16"/>
  <c r="K94" i="16"/>
  <c r="L94" i="16"/>
  <c r="M94" i="16"/>
  <c r="N94" i="16"/>
  <c r="O94" i="16"/>
  <c r="P94" i="16"/>
  <c r="Q94" i="16"/>
  <c r="S94" i="16"/>
  <c r="T94" i="16"/>
  <c r="U94" i="16"/>
  <c r="V94" i="16"/>
  <c r="W94" i="16"/>
  <c r="X94" i="16"/>
  <c r="Y94" i="16"/>
  <c r="B95" i="16"/>
  <c r="C95" i="16"/>
  <c r="D95" i="16"/>
  <c r="E95" i="16"/>
  <c r="F95" i="16"/>
  <c r="G95" i="16"/>
  <c r="H95" i="16"/>
  <c r="I95" i="16"/>
  <c r="K95" i="16"/>
  <c r="L95" i="16"/>
  <c r="M95" i="16"/>
  <c r="N95" i="16"/>
  <c r="O95" i="16"/>
  <c r="P95" i="16"/>
  <c r="Q95" i="16"/>
  <c r="S95" i="16"/>
  <c r="T95" i="16"/>
  <c r="U95" i="16"/>
  <c r="V95" i="16"/>
  <c r="W95" i="16"/>
  <c r="X95" i="16"/>
  <c r="Y95" i="16"/>
  <c r="B96" i="16"/>
  <c r="C96" i="16"/>
  <c r="D96" i="16"/>
  <c r="E96" i="16"/>
  <c r="F96" i="16"/>
  <c r="G96" i="16"/>
  <c r="H96" i="16"/>
  <c r="I96" i="16"/>
  <c r="K96" i="16"/>
  <c r="L96" i="16"/>
  <c r="M96" i="16"/>
  <c r="N96" i="16"/>
  <c r="O96" i="16"/>
  <c r="P96" i="16"/>
  <c r="Q96" i="16"/>
  <c r="S96" i="16"/>
  <c r="T96" i="16"/>
  <c r="U96" i="16"/>
  <c r="V96" i="16"/>
  <c r="W96" i="16"/>
  <c r="X96" i="16"/>
  <c r="Y96" i="16"/>
  <c r="B97" i="16"/>
  <c r="C97" i="16"/>
  <c r="D97" i="16"/>
  <c r="E97" i="16"/>
  <c r="F97" i="16"/>
  <c r="G97" i="16"/>
  <c r="H97" i="16"/>
  <c r="I97" i="16"/>
  <c r="K97" i="16"/>
  <c r="L97" i="16"/>
  <c r="M97" i="16"/>
  <c r="N97" i="16"/>
  <c r="O97" i="16"/>
  <c r="P97" i="16"/>
  <c r="Q97" i="16"/>
  <c r="S97" i="16"/>
  <c r="T97" i="16"/>
  <c r="U97" i="16"/>
  <c r="V97" i="16"/>
  <c r="W97" i="16"/>
  <c r="X97" i="16"/>
  <c r="Y97" i="16"/>
  <c r="B98" i="16"/>
  <c r="C98" i="16"/>
  <c r="D98" i="16"/>
  <c r="E98" i="16"/>
  <c r="F98" i="16"/>
  <c r="G98" i="16"/>
  <c r="H98" i="16"/>
  <c r="I98" i="16"/>
  <c r="K98" i="16"/>
  <c r="L98" i="16"/>
  <c r="M98" i="16"/>
  <c r="N98" i="16"/>
  <c r="O98" i="16"/>
  <c r="P98" i="16"/>
  <c r="Q98" i="16"/>
  <c r="S98" i="16"/>
  <c r="T98" i="16"/>
  <c r="U98" i="16"/>
  <c r="V98" i="16"/>
  <c r="W98" i="16"/>
  <c r="X98" i="16"/>
  <c r="Y98" i="16"/>
  <c r="B99" i="16"/>
  <c r="C99" i="16"/>
  <c r="D99" i="16"/>
  <c r="E99" i="16"/>
  <c r="F99" i="16"/>
  <c r="G99" i="16"/>
  <c r="H99" i="16"/>
  <c r="I99" i="16"/>
  <c r="K99" i="16"/>
  <c r="L99" i="16"/>
  <c r="M99" i="16"/>
  <c r="N99" i="16"/>
  <c r="O99" i="16"/>
  <c r="P99" i="16"/>
  <c r="Q99" i="16"/>
  <c r="S99" i="16"/>
  <c r="T99" i="16"/>
  <c r="U99" i="16"/>
  <c r="V99" i="16"/>
  <c r="W99" i="16"/>
  <c r="X99" i="16"/>
  <c r="Y99" i="16"/>
  <c r="B100" i="16"/>
  <c r="C100" i="16"/>
  <c r="D100" i="16"/>
  <c r="E100" i="16"/>
  <c r="F100" i="16"/>
  <c r="G100" i="16"/>
  <c r="H100" i="16"/>
  <c r="I100" i="16"/>
  <c r="K100" i="16"/>
  <c r="L100" i="16"/>
  <c r="M100" i="16"/>
  <c r="N100" i="16"/>
  <c r="O100" i="16"/>
  <c r="P100" i="16"/>
  <c r="Q100" i="16"/>
  <c r="S100" i="16"/>
  <c r="T100" i="16"/>
  <c r="U100" i="16"/>
  <c r="V100" i="16"/>
  <c r="W100" i="16"/>
  <c r="X100" i="16"/>
  <c r="Y100" i="16"/>
  <c r="B101" i="16"/>
  <c r="C101" i="16"/>
  <c r="D101" i="16"/>
  <c r="E101" i="16"/>
  <c r="F101" i="16"/>
  <c r="G101" i="16"/>
  <c r="H101" i="16"/>
  <c r="I101" i="16"/>
  <c r="K101" i="16"/>
  <c r="L101" i="16"/>
  <c r="M101" i="16"/>
  <c r="N101" i="16"/>
  <c r="O101" i="16"/>
  <c r="P101" i="16"/>
  <c r="Q101" i="16"/>
  <c r="S101" i="16"/>
  <c r="T101" i="16"/>
  <c r="U101" i="16"/>
  <c r="V101" i="16"/>
  <c r="W101" i="16"/>
  <c r="X101" i="16"/>
  <c r="Y101" i="16"/>
  <c r="B102" i="16"/>
  <c r="C102" i="16"/>
  <c r="D102" i="16"/>
  <c r="E102" i="16"/>
  <c r="F102" i="16"/>
  <c r="G102" i="16"/>
  <c r="H102" i="16"/>
  <c r="I102" i="16"/>
  <c r="K102" i="16"/>
  <c r="L102" i="16"/>
  <c r="M102" i="16"/>
  <c r="N102" i="16"/>
  <c r="O102" i="16"/>
  <c r="P102" i="16"/>
  <c r="Q102" i="16"/>
  <c r="S102" i="16"/>
  <c r="T102" i="16"/>
  <c r="U102" i="16"/>
  <c r="V102" i="16"/>
  <c r="W102" i="16"/>
  <c r="X102" i="16"/>
  <c r="Y102" i="16"/>
  <c r="B103" i="16"/>
  <c r="C103" i="16"/>
  <c r="D103" i="16"/>
  <c r="E103" i="16"/>
  <c r="F103" i="16"/>
  <c r="G103" i="16"/>
  <c r="H103" i="16"/>
  <c r="I103" i="16"/>
  <c r="K103" i="16"/>
  <c r="L103" i="16"/>
  <c r="M103" i="16"/>
  <c r="N103" i="16"/>
  <c r="O103" i="16"/>
  <c r="P103" i="16"/>
  <c r="Q103" i="16"/>
  <c r="S103" i="16"/>
  <c r="T103" i="16"/>
  <c r="U103" i="16"/>
  <c r="V103" i="16"/>
  <c r="W103" i="16"/>
  <c r="X103" i="16"/>
  <c r="Y103" i="16"/>
  <c r="B104" i="16"/>
  <c r="C104" i="16"/>
  <c r="D104" i="16"/>
  <c r="E104" i="16"/>
  <c r="F104" i="16"/>
  <c r="G104" i="16"/>
  <c r="H104" i="16"/>
  <c r="I104" i="16"/>
  <c r="K104" i="16"/>
  <c r="L104" i="16"/>
  <c r="M104" i="16"/>
  <c r="N104" i="16"/>
  <c r="O104" i="16"/>
  <c r="P104" i="16"/>
  <c r="Q104" i="16"/>
  <c r="S104" i="16"/>
  <c r="T104" i="16"/>
  <c r="U104" i="16"/>
  <c r="V104" i="16"/>
  <c r="W104" i="16"/>
  <c r="X104" i="16"/>
  <c r="Y104" i="16"/>
  <c r="B105" i="16"/>
  <c r="C105" i="16"/>
  <c r="D105" i="16"/>
  <c r="E105" i="16"/>
  <c r="F105" i="16"/>
  <c r="G105" i="16"/>
  <c r="H105" i="16"/>
  <c r="I105" i="16"/>
  <c r="K105" i="16"/>
  <c r="L105" i="16"/>
  <c r="M105" i="16"/>
  <c r="N105" i="16"/>
  <c r="O105" i="16"/>
  <c r="P105" i="16"/>
  <c r="Q105" i="16"/>
  <c r="S105" i="16"/>
  <c r="T105" i="16"/>
  <c r="U105" i="16"/>
  <c r="V105" i="16"/>
  <c r="W105" i="16"/>
  <c r="X105" i="16"/>
  <c r="Y105" i="16"/>
  <c r="B106" i="16"/>
  <c r="C106" i="16"/>
  <c r="D106" i="16"/>
  <c r="E106" i="16"/>
  <c r="F106" i="16"/>
  <c r="G106" i="16"/>
  <c r="H106" i="16"/>
  <c r="I106" i="16"/>
  <c r="K106" i="16"/>
  <c r="L106" i="16"/>
  <c r="M106" i="16"/>
  <c r="N106" i="16"/>
  <c r="O106" i="16"/>
  <c r="P106" i="16"/>
  <c r="Q106" i="16"/>
  <c r="S106" i="16"/>
  <c r="T106" i="16"/>
  <c r="U106" i="16"/>
  <c r="V106" i="16"/>
  <c r="W106" i="16"/>
  <c r="X106" i="16"/>
  <c r="Y106" i="16"/>
  <c r="B107" i="16"/>
  <c r="C107" i="16"/>
  <c r="D107" i="16"/>
  <c r="E107" i="16"/>
  <c r="F107" i="16"/>
  <c r="G107" i="16"/>
  <c r="H107" i="16"/>
  <c r="I107" i="16"/>
  <c r="K107" i="16"/>
  <c r="L107" i="16"/>
  <c r="M107" i="16"/>
  <c r="N107" i="16"/>
  <c r="O107" i="16"/>
  <c r="P107" i="16"/>
  <c r="Q107" i="16"/>
  <c r="S107" i="16"/>
  <c r="T107" i="16"/>
  <c r="U107" i="16"/>
  <c r="V107" i="16"/>
  <c r="W107" i="16"/>
  <c r="X107" i="16"/>
  <c r="Y107" i="16"/>
  <c r="B108" i="16"/>
  <c r="C108" i="16"/>
  <c r="D108" i="16"/>
  <c r="E108" i="16"/>
  <c r="F108" i="16"/>
  <c r="G108" i="16"/>
  <c r="H108" i="16"/>
  <c r="I108" i="16"/>
  <c r="K108" i="16"/>
  <c r="L108" i="16"/>
  <c r="M108" i="16"/>
  <c r="N108" i="16"/>
  <c r="O108" i="16"/>
  <c r="P108" i="16"/>
  <c r="Q108" i="16"/>
  <c r="S108" i="16"/>
  <c r="T108" i="16"/>
  <c r="U108" i="16"/>
  <c r="V108" i="16"/>
  <c r="W108" i="16"/>
  <c r="X108" i="16"/>
  <c r="Y108" i="16"/>
  <c r="B109" i="16"/>
  <c r="C109" i="16"/>
  <c r="D109" i="16"/>
  <c r="E109" i="16"/>
  <c r="F109" i="16"/>
  <c r="G109" i="16"/>
  <c r="H109" i="16"/>
  <c r="I109" i="16"/>
  <c r="K109" i="16"/>
  <c r="L109" i="16"/>
  <c r="M109" i="16"/>
  <c r="N109" i="16"/>
  <c r="O109" i="16"/>
  <c r="P109" i="16"/>
  <c r="Q109" i="16"/>
  <c r="S109" i="16"/>
  <c r="T109" i="16"/>
  <c r="U109" i="16"/>
  <c r="V109" i="16"/>
  <c r="W109" i="16"/>
  <c r="X109" i="16"/>
  <c r="Y109" i="16"/>
  <c r="B110" i="16"/>
  <c r="C110" i="16"/>
  <c r="D110" i="16"/>
  <c r="E110" i="16"/>
  <c r="F110" i="16"/>
  <c r="G110" i="16"/>
  <c r="H110" i="16"/>
  <c r="I110" i="16"/>
  <c r="K110" i="16"/>
  <c r="L110" i="16"/>
  <c r="M110" i="16"/>
  <c r="N110" i="16"/>
  <c r="O110" i="16"/>
  <c r="P110" i="16"/>
  <c r="Q110" i="16"/>
  <c r="S110" i="16"/>
  <c r="T110" i="16"/>
  <c r="U110" i="16"/>
  <c r="V110" i="16"/>
  <c r="W110" i="16"/>
  <c r="X110" i="16"/>
  <c r="Y110" i="16"/>
  <c r="B111" i="16"/>
  <c r="C111" i="16"/>
  <c r="D111" i="16"/>
  <c r="E111" i="16"/>
  <c r="F111" i="16"/>
  <c r="G111" i="16"/>
  <c r="H111" i="16"/>
  <c r="I111" i="16"/>
  <c r="K111" i="16"/>
  <c r="L111" i="16"/>
  <c r="M111" i="16"/>
  <c r="N111" i="16"/>
  <c r="O111" i="16"/>
  <c r="P111" i="16"/>
  <c r="Q111" i="16"/>
  <c r="S111" i="16"/>
  <c r="T111" i="16"/>
  <c r="U111" i="16"/>
  <c r="V111" i="16"/>
  <c r="W111" i="16"/>
  <c r="X111" i="16"/>
  <c r="Y111" i="16"/>
  <c r="B112" i="16"/>
  <c r="C112" i="16"/>
  <c r="D112" i="16"/>
  <c r="E112" i="16"/>
  <c r="F112" i="16"/>
  <c r="G112" i="16"/>
  <c r="H112" i="16"/>
  <c r="I112" i="16"/>
  <c r="K112" i="16"/>
  <c r="L112" i="16"/>
  <c r="M112" i="16"/>
  <c r="N112" i="16"/>
  <c r="O112" i="16"/>
  <c r="P112" i="16"/>
  <c r="Q112" i="16"/>
  <c r="S112" i="16"/>
  <c r="T112" i="16"/>
  <c r="U112" i="16"/>
  <c r="V112" i="16"/>
  <c r="W112" i="16"/>
  <c r="X112" i="16"/>
  <c r="Y112" i="16"/>
  <c r="B113" i="16"/>
  <c r="C113" i="16"/>
  <c r="D113" i="16"/>
  <c r="E113" i="16"/>
  <c r="F113" i="16"/>
  <c r="G113" i="16"/>
  <c r="H113" i="16"/>
  <c r="I113" i="16"/>
  <c r="J113" i="16"/>
  <c r="K113" i="16"/>
  <c r="L113" i="16"/>
  <c r="M113" i="16"/>
  <c r="N113" i="16"/>
  <c r="O113" i="16"/>
  <c r="P113" i="16"/>
  <c r="Q113" i="16"/>
  <c r="R113" i="16"/>
  <c r="S113" i="16"/>
  <c r="T113" i="16"/>
  <c r="U113" i="16"/>
  <c r="V113" i="16"/>
  <c r="W113" i="16"/>
  <c r="X113" i="16"/>
  <c r="Y113" i="16"/>
  <c r="B114" i="16"/>
  <c r="C114" i="16"/>
  <c r="D114" i="16"/>
  <c r="E114" i="16"/>
  <c r="F114" i="16"/>
  <c r="G114" i="16"/>
  <c r="H114" i="16"/>
  <c r="I114" i="16"/>
  <c r="J114" i="16"/>
  <c r="K114" i="16"/>
  <c r="L114" i="16"/>
  <c r="M114" i="16"/>
  <c r="N114" i="16"/>
  <c r="O114" i="16"/>
  <c r="P114" i="16"/>
  <c r="Q114" i="16"/>
  <c r="R114" i="16"/>
  <c r="S114" i="16"/>
  <c r="T114" i="16"/>
  <c r="U114" i="16"/>
  <c r="V114" i="16"/>
  <c r="W114" i="16"/>
  <c r="X114" i="16"/>
  <c r="Y114" i="16"/>
  <c r="B115" i="16"/>
  <c r="C115" i="16"/>
  <c r="D115" i="16"/>
  <c r="E115" i="16"/>
  <c r="F115" i="16"/>
  <c r="G115" i="16"/>
  <c r="H115" i="16"/>
  <c r="I115" i="16"/>
  <c r="J115" i="16"/>
  <c r="K115" i="16"/>
  <c r="L115" i="16"/>
  <c r="M115" i="16"/>
  <c r="N115" i="16"/>
  <c r="O115" i="16"/>
  <c r="P115" i="16"/>
  <c r="Q115" i="16"/>
  <c r="R115" i="16"/>
  <c r="S115" i="16"/>
  <c r="T115" i="16"/>
  <c r="U115" i="16"/>
  <c r="V115" i="16"/>
  <c r="W115" i="16"/>
  <c r="X115" i="16"/>
  <c r="Y115" i="16"/>
  <c r="B116" i="16"/>
  <c r="C116" i="16"/>
  <c r="D116" i="16"/>
  <c r="E116" i="16"/>
  <c r="F116" i="16"/>
  <c r="G116" i="16"/>
  <c r="H116" i="16"/>
  <c r="I116" i="16"/>
  <c r="J116" i="16"/>
  <c r="K116" i="16"/>
  <c r="L116" i="16"/>
  <c r="M116" i="16"/>
  <c r="N116" i="16"/>
  <c r="O116" i="16"/>
  <c r="P116" i="16"/>
  <c r="Q116" i="16"/>
  <c r="R116" i="16"/>
  <c r="S116" i="16"/>
  <c r="T116" i="16"/>
  <c r="U116" i="16"/>
  <c r="V116" i="16"/>
  <c r="W116" i="16"/>
  <c r="X116" i="16"/>
  <c r="Y116" i="16"/>
  <c r="B117" i="16"/>
  <c r="C117" i="16"/>
  <c r="D117" i="16"/>
  <c r="E117" i="16"/>
  <c r="F117" i="16"/>
  <c r="G117" i="16"/>
  <c r="H117" i="16"/>
  <c r="I117" i="16"/>
  <c r="J117" i="16"/>
  <c r="K117" i="16"/>
  <c r="L117" i="16"/>
  <c r="M117" i="16"/>
  <c r="N117" i="16"/>
  <c r="O117" i="16"/>
  <c r="P117" i="16"/>
  <c r="Q117" i="16"/>
  <c r="R117" i="16"/>
  <c r="S117" i="16"/>
  <c r="T117" i="16"/>
  <c r="U117" i="16"/>
  <c r="V117" i="16"/>
  <c r="W117" i="16"/>
  <c r="X117" i="16"/>
  <c r="Y117" i="16"/>
  <c r="B118" i="16"/>
  <c r="C118" i="16"/>
  <c r="D118" i="16"/>
  <c r="E118" i="16"/>
  <c r="F118" i="16"/>
  <c r="G118" i="16"/>
  <c r="H118" i="16"/>
  <c r="I118" i="16"/>
  <c r="J118" i="16"/>
  <c r="K118" i="16"/>
  <c r="L118" i="16"/>
  <c r="M118" i="16"/>
  <c r="N118" i="16"/>
  <c r="O118" i="16"/>
  <c r="P118" i="16"/>
  <c r="Q118" i="16"/>
  <c r="R118" i="16"/>
  <c r="S118" i="16"/>
  <c r="T118" i="16"/>
  <c r="U118" i="16"/>
  <c r="V118" i="16"/>
  <c r="W118" i="16"/>
  <c r="X118" i="16"/>
  <c r="Y118" i="16"/>
  <c r="B119" i="16"/>
  <c r="C119" i="16"/>
  <c r="D119" i="16"/>
  <c r="E119" i="16"/>
  <c r="F119" i="16"/>
  <c r="G119" i="16"/>
  <c r="H119" i="16"/>
  <c r="I119" i="16"/>
  <c r="J119" i="16"/>
  <c r="K119" i="16"/>
  <c r="L119" i="16"/>
  <c r="M119" i="16"/>
  <c r="N119" i="16"/>
  <c r="O119" i="16"/>
  <c r="P119" i="16"/>
  <c r="Q119" i="16"/>
  <c r="R119" i="16"/>
  <c r="S119" i="16"/>
  <c r="T119" i="16"/>
  <c r="U119" i="16"/>
  <c r="V119" i="16"/>
  <c r="W119" i="16"/>
  <c r="X119" i="16"/>
  <c r="Y119" i="16"/>
  <c r="B120" i="16"/>
  <c r="C120" i="16"/>
  <c r="D120" i="16"/>
  <c r="E120" i="16"/>
  <c r="F120" i="16"/>
  <c r="G120" i="16"/>
  <c r="H120" i="16"/>
  <c r="I120" i="16"/>
  <c r="J120" i="16"/>
  <c r="K120" i="16"/>
  <c r="L120" i="16"/>
  <c r="M120" i="16"/>
  <c r="N120" i="16"/>
  <c r="O120" i="16"/>
  <c r="P120" i="16"/>
  <c r="Q120" i="16"/>
  <c r="R120" i="16"/>
  <c r="S120" i="16"/>
  <c r="T120" i="16"/>
  <c r="U120" i="16"/>
  <c r="V120" i="16"/>
  <c r="W120" i="16"/>
  <c r="X120" i="16"/>
  <c r="Y120" i="16"/>
  <c r="B121" i="16"/>
  <c r="C121" i="16"/>
  <c r="D121" i="16"/>
  <c r="E121" i="16"/>
  <c r="F121" i="16"/>
  <c r="G121" i="16"/>
  <c r="H121" i="16"/>
  <c r="I121" i="16"/>
  <c r="J121" i="16"/>
  <c r="K121" i="16"/>
  <c r="L121" i="16"/>
  <c r="M121" i="16"/>
  <c r="N121" i="16"/>
  <c r="O121" i="16"/>
  <c r="P121" i="16"/>
  <c r="Q121" i="16"/>
  <c r="R121" i="16"/>
  <c r="S121" i="16"/>
  <c r="T121" i="16"/>
  <c r="U121" i="16"/>
  <c r="V121" i="16"/>
  <c r="W121" i="16"/>
  <c r="X121" i="16"/>
  <c r="Y121" i="16"/>
  <c r="B122" i="16"/>
  <c r="C122" i="16"/>
  <c r="D122" i="16"/>
  <c r="E122" i="16"/>
  <c r="F122" i="16"/>
  <c r="G122" i="16"/>
  <c r="H122" i="16"/>
  <c r="I122" i="16"/>
  <c r="J122" i="16"/>
  <c r="K122" i="16"/>
  <c r="L122" i="16"/>
  <c r="M122" i="16"/>
  <c r="N122" i="16"/>
  <c r="O122" i="16"/>
  <c r="P122" i="16"/>
  <c r="Q122" i="16"/>
  <c r="R122" i="16"/>
  <c r="S122" i="16"/>
  <c r="T122" i="16"/>
  <c r="U122" i="16"/>
  <c r="V122" i="16"/>
  <c r="W122" i="16"/>
  <c r="X122" i="16"/>
  <c r="Y122" i="16"/>
  <c r="B123" i="16"/>
  <c r="C123" i="16"/>
  <c r="D123" i="16"/>
  <c r="E123" i="16"/>
  <c r="F123" i="16"/>
  <c r="G123" i="16"/>
  <c r="H123" i="16"/>
  <c r="I123" i="16"/>
  <c r="J123" i="16"/>
  <c r="K123" i="16"/>
  <c r="L123" i="16"/>
  <c r="M123" i="16"/>
  <c r="N123" i="16"/>
  <c r="O123" i="16"/>
  <c r="P123" i="16"/>
  <c r="Q123" i="16"/>
  <c r="R123" i="16"/>
  <c r="S123" i="16"/>
  <c r="T123" i="16"/>
  <c r="U123" i="16"/>
  <c r="V123" i="16"/>
  <c r="W123" i="16"/>
  <c r="X123" i="16"/>
  <c r="Y123" i="16"/>
  <c r="B124" i="16"/>
  <c r="C124" i="16"/>
  <c r="D124" i="16"/>
  <c r="E124" i="16"/>
  <c r="F124" i="16"/>
  <c r="G124" i="16"/>
  <c r="H124" i="16"/>
  <c r="I124" i="16"/>
  <c r="J124" i="16"/>
  <c r="K124" i="16"/>
  <c r="L124" i="16"/>
  <c r="M124" i="16"/>
  <c r="N124" i="16"/>
  <c r="O124" i="16"/>
  <c r="P124" i="16"/>
  <c r="Q124" i="16"/>
  <c r="R124" i="16"/>
  <c r="S124" i="16"/>
  <c r="T124" i="16"/>
  <c r="U124" i="16"/>
  <c r="V124" i="16"/>
  <c r="W124" i="16"/>
  <c r="X124" i="16"/>
  <c r="Y124" i="16"/>
  <c r="B125" i="16"/>
  <c r="C125" i="16"/>
  <c r="D125" i="16"/>
  <c r="E125" i="16"/>
  <c r="F125" i="16"/>
  <c r="G125" i="16"/>
  <c r="H125" i="16"/>
  <c r="I125" i="16"/>
  <c r="J125" i="16"/>
  <c r="K125" i="16"/>
  <c r="L125" i="16"/>
  <c r="M125" i="16"/>
  <c r="N125" i="16"/>
  <c r="O125" i="16"/>
  <c r="P125" i="16"/>
  <c r="Q125" i="16"/>
  <c r="R125" i="16"/>
  <c r="S125" i="16"/>
  <c r="T125" i="16"/>
  <c r="U125" i="16"/>
  <c r="V125" i="16"/>
  <c r="W125" i="16"/>
  <c r="X125" i="16"/>
  <c r="Y125" i="16"/>
  <c r="B126" i="16"/>
  <c r="C126" i="16"/>
  <c r="D126" i="16"/>
  <c r="E126" i="16"/>
  <c r="F126" i="16"/>
  <c r="G126" i="16"/>
  <c r="H126" i="16"/>
  <c r="I126" i="16"/>
  <c r="J126" i="16"/>
  <c r="K126" i="16"/>
  <c r="L126" i="16"/>
  <c r="M126" i="16"/>
  <c r="N126" i="16"/>
  <c r="O126" i="16"/>
  <c r="P126" i="16"/>
  <c r="Q126" i="16"/>
  <c r="R126" i="16"/>
  <c r="S126" i="16"/>
  <c r="T126" i="16"/>
  <c r="U126" i="16"/>
  <c r="V126" i="16"/>
  <c r="W126" i="16"/>
  <c r="X126" i="16"/>
  <c r="Y126" i="16"/>
  <c r="B127" i="16"/>
  <c r="C127" i="16"/>
  <c r="D127" i="16"/>
  <c r="E127" i="16"/>
  <c r="F127" i="16"/>
  <c r="G127" i="16"/>
  <c r="H127" i="16"/>
  <c r="I127" i="16"/>
  <c r="J127" i="16"/>
  <c r="K127" i="16"/>
  <c r="L127" i="16"/>
  <c r="M127" i="16"/>
  <c r="N127" i="16"/>
  <c r="O127" i="16"/>
  <c r="P127" i="16"/>
  <c r="Q127" i="16"/>
  <c r="R127" i="16"/>
  <c r="S127" i="16"/>
  <c r="T127" i="16"/>
  <c r="U127" i="16"/>
  <c r="V127" i="16"/>
  <c r="W127" i="16"/>
  <c r="X127" i="16"/>
  <c r="Y127" i="16"/>
  <c r="B128" i="16"/>
  <c r="C128" i="16"/>
  <c r="D128" i="16"/>
  <c r="E128" i="16"/>
  <c r="F128" i="16"/>
  <c r="G128" i="16"/>
  <c r="H128" i="16"/>
  <c r="I128" i="16"/>
  <c r="J128" i="16"/>
  <c r="K128" i="16"/>
  <c r="L128" i="16"/>
  <c r="M128" i="16"/>
  <c r="N128" i="16"/>
  <c r="O128" i="16"/>
  <c r="P128" i="16"/>
  <c r="Q128" i="16"/>
  <c r="R128" i="16"/>
  <c r="S128" i="16"/>
  <c r="T128" i="16"/>
  <c r="U128" i="16"/>
  <c r="V128" i="16"/>
  <c r="W128" i="16"/>
  <c r="X128" i="16"/>
  <c r="Y128" i="16"/>
  <c r="B129" i="16"/>
  <c r="C129" i="16"/>
  <c r="D129" i="16"/>
  <c r="E129" i="16"/>
  <c r="F129" i="16"/>
  <c r="G129" i="16"/>
  <c r="H129" i="16"/>
  <c r="I129" i="16"/>
  <c r="J129" i="16"/>
  <c r="K129" i="16"/>
  <c r="L129" i="16"/>
  <c r="M129" i="16"/>
  <c r="N129" i="16"/>
  <c r="O129" i="16"/>
  <c r="P129" i="16"/>
  <c r="Q129" i="16"/>
  <c r="R129" i="16"/>
  <c r="S129" i="16"/>
  <c r="T129" i="16"/>
  <c r="U129" i="16"/>
  <c r="V129" i="16"/>
  <c r="W129" i="16"/>
  <c r="X129" i="16"/>
  <c r="Y129" i="16"/>
  <c r="B130" i="16"/>
  <c r="C130" i="16"/>
  <c r="D130" i="16"/>
  <c r="E130" i="16"/>
  <c r="F130" i="16"/>
  <c r="G130" i="16"/>
  <c r="H130" i="16"/>
  <c r="I130" i="16"/>
  <c r="J130" i="16"/>
  <c r="K130" i="16"/>
  <c r="L130" i="16"/>
  <c r="M130" i="16"/>
  <c r="N130" i="16"/>
  <c r="O130" i="16"/>
  <c r="P130" i="16"/>
  <c r="Q130" i="16"/>
  <c r="R130" i="16"/>
  <c r="S130" i="16"/>
  <c r="T130" i="16"/>
  <c r="U130" i="16"/>
  <c r="V130" i="16"/>
  <c r="W130" i="16"/>
  <c r="X130" i="16"/>
  <c r="Y130" i="16"/>
  <c r="B131" i="16"/>
  <c r="C131" i="16"/>
  <c r="D131" i="16"/>
  <c r="E131" i="16"/>
  <c r="F131" i="16"/>
  <c r="G131" i="16"/>
  <c r="H131" i="16"/>
  <c r="I131" i="16"/>
  <c r="J131" i="16"/>
  <c r="K131" i="16"/>
  <c r="L131" i="16"/>
  <c r="M131" i="16"/>
  <c r="N131" i="16"/>
  <c r="O131" i="16"/>
  <c r="P131" i="16"/>
  <c r="Q131" i="16"/>
  <c r="R131" i="16"/>
  <c r="S131" i="16"/>
  <c r="T131" i="16"/>
  <c r="U131" i="16"/>
  <c r="V131" i="16"/>
  <c r="W131" i="16"/>
  <c r="X131" i="16"/>
  <c r="Y131" i="16"/>
  <c r="B132" i="16"/>
  <c r="C132" i="16"/>
  <c r="D132" i="16"/>
  <c r="E132" i="16"/>
  <c r="F132" i="16"/>
  <c r="G132" i="16"/>
  <c r="H132" i="16"/>
  <c r="I132" i="16"/>
  <c r="J132" i="16"/>
  <c r="K132" i="16"/>
  <c r="L132" i="16"/>
  <c r="M132" i="16"/>
  <c r="N132" i="16"/>
  <c r="O132" i="16"/>
  <c r="P132" i="16"/>
  <c r="Q132" i="16"/>
  <c r="R132" i="16"/>
  <c r="S132" i="16"/>
  <c r="T132" i="16"/>
  <c r="U132" i="16"/>
  <c r="V132" i="16"/>
  <c r="W132" i="16"/>
  <c r="X132" i="16"/>
  <c r="Y132" i="16"/>
  <c r="B133" i="16"/>
  <c r="C133" i="16"/>
  <c r="D133" i="16"/>
  <c r="E133" i="16"/>
  <c r="F133" i="16"/>
  <c r="G133" i="16"/>
  <c r="H133" i="16"/>
  <c r="I133" i="16"/>
  <c r="J133" i="16"/>
  <c r="K133" i="16"/>
  <c r="L133" i="16"/>
  <c r="M133" i="16"/>
  <c r="N133" i="16"/>
  <c r="O133" i="16"/>
  <c r="P133" i="16"/>
  <c r="Q133" i="16"/>
  <c r="R133" i="16"/>
  <c r="S133" i="16"/>
  <c r="T133" i="16"/>
  <c r="U133" i="16"/>
  <c r="V133" i="16"/>
  <c r="W133" i="16"/>
  <c r="X133" i="16"/>
  <c r="Y133" i="16"/>
  <c r="B134" i="16"/>
  <c r="C134" i="16"/>
  <c r="D134" i="16"/>
  <c r="E134" i="16"/>
  <c r="F134" i="16"/>
  <c r="G134" i="16"/>
  <c r="H134" i="16"/>
  <c r="I134" i="16"/>
  <c r="J134" i="16"/>
  <c r="K134" i="16"/>
  <c r="L134" i="16"/>
  <c r="M134" i="16"/>
  <c r="N134" i="16"/>
  <c r="O134" i="16"/>
  <c r="P134" i="16"/>
  <c r="Q134" i="16"/>
  <c r="R134" i="16"/>
  <c r="S134" i="16"/>
  <c r="T134" i="16"/>
  <c r="U134" i="16"/>
  <c r="V134" i="16"/>
  <c r="W134" i="16"/>
  <c r="X134" i="16"/>
  <c r="Y134" i="16"/>
  <c r="B135" i="16"/>
  <c r="C135" i="16"/>
  <c r="D135" i="16"/>
  <c r="E135" i="16"/>
  <c r="F135" i="16"/>
  <c r="G135" i="16"/>
  <c r="H135" i="16"/>
  <c r="I135" i="16"/>
  <c r="J135" i="16"/>
  <c r="K135" i="16"/>
  <c r="L135" i="16"/>
  <c r="M135" i="16"/>
  <c r="N135" i="16"/>
  <c r="O135" i="16"/>
  <c r="P135" i="16"/>
  <c r="Q135" i="16"/>
  <c r="R135" i="16"/>
  <c r="S135" i="16"/>
  <c r="T135" i="16"/>
  <c r="U135" i="16"/>
  <c r="V135" i="16"/>
  <c r="W135" i="16"/>
  <c r="X135" i="16"/>
  <c r="Y135" i="16"/>
  <c r="B136" i="16"/>
  <c r="C136" i="16"/>
  <c r="D136" i="16"/>
  <c r="E136" i="16"/>
  <c r="F136" i="16"/>
  <c r="G136" i="16"/>
  <c r="H136" i="16"/>
  <c r="I136" i="16"/>
  <c r="J136" i="16"/>
  <c r="K136" i="16"/>
  <c r="L136" i="16"/>
  <c r="M136" i="16"/>
  <c r="N136" i="16"/>
  <c r="O136" i="16"/>
  <c r="P136" i="16"/>
  <c r="Q136" i="16"/>
  <c r="R136" i="16"/>
  <c r="S136" i="16"/>
  <c r="T136" i="16"/>
  <c r="U136" i="16"/>
  <c r="V136" i="16"/>
  <c r="W136" i="16"/>
  <c r="X136" i="16"/>
  <c r="Y136" i="16"/>
  <c r="B137" i="16"/>
  <c r="C137" i="16"/>
  <c r="D137" i="16"/>
  <c r="E137" i="16"/>
  <c r="F137" i="16"/>
  <c r="G137" i="16"/>
  <c r="H137" i="16"/>
  <c r="I137" i="16"/>
  <c r="J137" i="16"/>
  <c r="K137" i="16"/>
  <c r="L137" i="16"/>
  <c r="M137" i="16"/>
  <c r="N137" i="16"/>
  <c r="O137" i="16"/>
  <c r="P137" i="16"/>
  <c r="Q137" i="16"/>
  <c r="R137" i="16"/>
  <c r="S137" i="16"/>
  <c r="T137" i="16"/>
  <c r="U137" i="16"/>
  <c r="V137" i="16"/>
  <c r="W137" i="16"/>
  <c r="X137" i="16"/>
  <c r="Y137" i="16"/>
  <c r="B138" i="16"/>
  <c r="C138" i="16"/>
  <c r="D138" i="16"/>
  <c r="E138" i="16"/>
  <c r="F138" i="16"/>
  <c r="G138" i="16"/>
  <c r="H138" i="16"/>
  <c r="I138" i="16"/>
  <c r="J138" i="16"/>
  <c r="K138" i="16"/>
  <c r="L138" i="16"/>
  <c r="M138" i="16"/>
  <c r="N138" i="16"/>
  <c r="O138" i="16"/>
  <c r="P138" i="16"/>
  <c r="Q138" i="16"/>
  <c r="R138" i="16"/>
  <c r="S138" i="16"/>
  <c r="T138" i="16"/>
  <c r="U138" i="16"/>
  <c r="V138" i="16"/>
  <c r="W138" i="16"/>
  <c r="X138" i="16"/>
  <c r="Y138" i="16"/>
  <c r="B139" i="16"/>
  <c r="C139" i="16"/>
  <c r="D139" i="16"/>
  <c r="E139" i="16"/>
  <c r="F139" i="16"/>
  <c r="G139" i="16"/>
  <c r="H139" i="16"/>
  <c r="I139" i="16"/>
  <c r="J139" i="16"/>
  <c r="K139" i="16"/>
  <c r="L139" i="16"/>
  <c r="M139" i="16"/>
  <c r="N139" i="16"/>
  <c r="O139" i="16"/>
  <c r="P139" i="16"/>
  <c r="Q139" i="16"/>
  <c r="R139" i="16"/>
  <c r="S139" i="16"/>
  <c r="T139" i="16"/>
  <c r="U139" i="16"/>
  <c r="V139" i="16"/>
  <c r="W139" i="16"/>
  <c r="X139" i="16"/>
  <c r="Y139" i="16"/>
  <c r="B140" i="16"/>
  <c r="C140" i="16"/>
  <c r="D140" i="16"/>
  <c r="E140" i="16"/>
  <c r="F140" i="16"/>
  <c r="G140" i="16"/>
  <c r="H140" i="16"/>
  <c r="I140" i="16"/>
  <c r="J140" i="16"/>
  <c r="K140" i="16"/>
  <c r="L140" i="16"/>
  <c r="M140" i="16"/>
  <c r="N140" i="16"/>
  <c r="O140" i="16"/>
  <c r="P140" i="16"/>
  <c r="Q140" i="16"/>
  <c r="R140" i="16"/>
  <c r="S140" i="16"/>
  <c r="T140" i="16"/>
  <c r="U140" i="16"/>
  <c r="V140" i="16"/>
  <c r="W140" i="16"/>
  <c r="X140" i="16"/>
  <c r="Y140" i="16"/>
  <c r="B141" i="16"/>
  <c r="C141" i="16"/>
  <c r="D141" i="16"/>
  <c r="E141" i="16"/>
  <c r="F141" i="16"/>
  <c r="G141" i="16"/>
  <c r="H141" i="16"/>
  <c r="I141" i="16"/>
  <c r="J141" i="16"/>
  <c r="K141" i="16"/>
  <c r="L141" i="16"/>
  <c r="M141" i="16"/>
  <c r="N141" i="16"/>
  <c r="O141" i="16"/>
  <c r="P141" i="16"/>
  <c r="Q141" i="16"/>
  <c r="R141" i="16"/>
  <c r="S141" i="16"/>
  <c r="T141" i="16"/>
  <c r="U141" i="16"/>
  <c r="V141" i="16"/>
  <c r="W141" i="16"/>
  <c r="X141" i="16"/>
  <c r="Y141" i="16"/>
  <c r="B142" i="16"/>
  <c r="C142" i="16"/>
  <c r="D142" i="16"/>
  <c r="E142" i="16"/>
  <c r="F142" i="16"/>
  <c r="G142" i="16"/>
  <c r="H142" i="16"/>
  <c r="I142" i="16"/>
  <c r="J142" i="16"/>
  <c r="K142" i="16"/>
  <c r="L142" i="16"/>
  <c r="M142" i="16"/>
  <c r="N142" i="16"/>
  <c r="O142" i="16"/>
  <c r="P142" i="16"/>
  <c r="Q142" i="16"/>
  <c r="R142" i="16"/>
  <c r="S142" i="16"/>
  <c r="T142" i="16"/>
  <c r="U142" i="16"/>
  <c r="V142" i="16"/>
  <c r="W142" i="16"/>
  <c r="X142" i="16"/>
  <c r="Y142" i="16"/>
  <c r="B143" i="16"/>
  <c r="C143" i="16"/>
  <c r="D143" i="16"/>
  <c r="E143" i="16"/>
  <c r="F143" i="16"/>
  <c r="G143" i="16"/>
  <c r="H143" i="16"/>
  <c r="I143" i="16"/>
  <c r="J143" i="16"/>
  <c r="K143" i="16"/>
  <c r="L143" i="16"/>
  <c r="M143" i="16"/>
  <c r="N143" i="16"/>
  <c r="O143" i="16"/>
  <c r="P143" i="16"/>
  <c r="Q143" i="16"/>
  <c r="R143" i="16"/>
  <c r="S143" i="16"/>
  <c r="T143" i="16"/>
  <c r="U143" i="16"/>
  <c r="V143" i="16"/>
  <c r="W143" i="16"/>
  <c r="X143" i="16"/>
  <c r="Y143" i="16"/>
  <c r="B144" i="16"/>
  <c r="C144" i="16"/>
  <c r="D144" i="16"/>
  <c r="E144" i="16"/>
  <c r="F144" i="16"/>
  <c r="G144" i="16"/>
  <c r="H144" i="16"/>
  <c r="I144" i="16"/>
  <c r="J144" i="16"/>
  <c r="K144" i="16"/>
  <c r="L144" i="16"/>
  <c r="M144" i="16"/>
  <c r="N144" i="16"/>
  <c r="O144" i="16"/>
  <c r="P144" i="16"/>
  <c r="Q144" i="16"/>
  <c r="R144" i="16"/>
  <c r="S144" i="16"/>
  <c r="T144" i="16"/>
  <c r="U144" i="16"/>
  <c r="V144" i="16"/>
  <c r="W144" i="16"/>
  <c r="X144" i="16"/>
  <c r="Y144" i="16"/>
  <c r="B145" i="16"/>
  <c r="C145" i="16"/>
  <c r="D145" i="16"/>
  <c r="E145" i="16"/>
  <c r="F145" i="16"/>
  <c r="G145" i="16"/>
  <c r="H145" i="16"/>
  <c r="I145" i="16"/>
  <c r="J145" i="16"/>
  <c r="K145" i="16"/>
  <c r="L145" i="16"/>
  <c r="M145" i="16"/>
  <c r="N145" i="16"/>
  <c r="O145" i="16"/>
  <c r="P145" i="16"/>
  <c r="Q145" i="16"/>
  <c r="R145" i="16"/>
  <c r="S145" i="16"/>
  <c r="T145" i="16"/>
  <c r="U145" i="16"/>
  <c r="V145" i="16"/>
  <c r="W145" i="16"/>
  <c r="X145" i="16"/>
  <c r="Y145" i="16"/>
  <c r="B146" i="16"/>
  <c r="C146" i="16"/>
  <c r="D146" i="16"/>
  <c r="E146" i="16"/>
  <c r="F146" i="16"/>
  <c r="G146" i="16"/>
  <c r="H146" i="16"/>
  <c r="I146" i="16"/>
  <c r="J146" i="16"/>
  <c r="K146" i="16"/>
  <c r="L146" i="16"/>
  <c r="M146" i="16"/>
  <c r="N146" i="16"/>
  <c r="O146" i="16"/>
  <c r="P146" i="16"/>
  <c r="Q146" i="16"/>
  <c r="R146" i="16"/>
  <c r="S146" i="16"/>
  <c r="T146" i="16"/>
  <c r="U146" i="16"/>
  <c r="V146" i="16"/>
  <c r="W146" i="16"/>
  <c r="X146" i="16"/>
  <c r="Y146" i="16"/>
  <c r="B147" i="16"/>
  <c r="C147" i="16"/>
  <c r="D147" i="16"/>
  <c r="E147" i="16"/>
  <c r="F147" i="16"/>
  <c r="G147" i="16"/>
  <c r="H147" i="16"/>
  <c r="I147" i="16"/>
  <c r="J147" i="16"/>
  <c r="K147" i="16"/>
  <c r="L147" i="16"/>
  <c r="M147" i="16"/>
  <c r="N147" i="16"/>
  <c r="O147" i="16"/>
  <c r="P147" i="16"/>
  <c r="Q147" i="16"/>
  <c r="R147" i="16"/>
  <c r="S147" i="16"/>
  <c r="T147" i="16"/>
  <c r="U147" i="16"/>
  <c r="V147" i="16"/>
  <c r="W147" i="16"/>
  <c r="X147" i="16"/>
  <c r="Y147" i="16"/>
  <c r="B148" i="16"/>
  <c r="C148" i="16"/>
  <c r="D148" i="16"/>
  <c r="E148" i="16"/>
  <c r="F148" i="16"/>
  <c r="G148" i="16"/>
  <c r="H148" i="16"/>
  <c r="I148" i="16"/>
  <c r="J148" i="16"/>
  <c r="K148" i="16"/>
  <c r="L148" i="16"/>
  <c r="M148" i="16"/>
  <c r="N148" i="16"/>
  <c r="O148" i="16"/>
  <c r="P148" i="16"/>
  <c r="Q148" i="16"/>
  <c r="R148" i="16"/>
  <c r="S148" i="16"/>
  <c r="T148" i="16"/>
  <c r="U148" i="16"/>
  <c r="V148" i="16"/>
  <c r="W148" i="16"/>
  <c r="X148" i="16"/>
  <c r="Y148" i="16"/>
  <c r="B149" i="16"/>
  <c r="C149" i="16"/>
  <c r="D149" i="16"/>
  <c r="E149" i="16"/>
  <c r="F149" i="16"/>
  <c r="G149" i="16"/>
  <c r="H149" i="16"/>
  <c r="I149" i="16"/>
  <c r="J149" i="16"/>
  <c r="K149" i="16"/>
  <c r="L149" i="16"/>
  <c r="M149" i="16"/>
  <c r="N149" i="16"/>
  <c r="O149" i="16"/>
  <c r="P149" i="16"/>
  <c r="Q149" i="16"/>
  <c r="R149" i="16"/>
  <c r="S149" i="16"/>
  <c r="T149" i="16"/>
  <c r="U149" i="16"/>
  <c r="V149" i="16"/>
  <c r="W149" i="16"/>
  <c r="X149" i="16"/>
  <c r="Y149" i="16"/>
  <c r="B150" i="16"/>
  <c r="C150" i="16"/>
  <c r="D150" i="16"/>
  <c r="E150" i="16"/>
  <c r="F150" i="16"/>
  <c r="G150" i="16"/>
  <c r="H150" i="16"/>
  <c r="I150" i="16"/>
  <c r="J150" i="16"/>
  <c r="K150" i="16"/>
  <c r="L150" i="16"/>
  <c r="M150" i="16"/>
  <c r="N150" i="16"/>
  <c r="O150" i="16"/>
  <c r="P150" i="16"/>
  <c r="Q150" i="16"/>
  <c r="R150" i="16"/>
  <c r="S150" i="16"/>
  <c r="T150" i="16"/>
  <c r="U150" i="16"/>
  <c r="V150" i="16"/>
  <c r="W150" i="16"/>
  <c r="X150" i="16"/>
  <c r="Y150" i="16"/>
  <c r="B151" i="16"/>
  <c r="C151" i="16"/>
  <c r="D151" i="16"/>
  <c r="E151" i="16"/>
  <c r="F151" i="16"/>
  <c r="G151" i="16"/>
  <c r="H151" i="16"/>
  <c r="I151" i="16"/>
  <c r="J151" i="16"/>
  <c r="K151" i="16"/>
  <c r="L151" i="16"/>
  <c r="M151" i="16"/>
  <c r="N151" i="16"/>
  <c r="O151" i="16"/>
  <c r="P151" i="16"/>
  <c r="Q151" i="16"/>
  <c r="R151" i="16"/>
  <c r="S151" i="16"/>
  <c r="T151" i="16"/>
  <c r="U151" i="16"/>
  <c r="V151" i="16"/>
  <c r="W151" i="16"/>
  <c r="X151" i="16"/>
  <c r="Y151" i="16"/>
  <c r="B152" i="16"/>
  <c r="C152" i="16"/>
  <c r="D152" i="16"/>
  <c r="E152" i="16"/>
  <c r="F152" i="16"/>
  <c r="G152" i="16"/>
  <c r="H152" i="16"/>
  <c r="I152" i="16"/>
  <c r="J152" i="16"/>
  <c r="K152" i="16"/>
  <c r="L152" i="16"/>
  <c r="M152" i="16"/>
  <c r="N152" i="16"/>
  <c r="O152" i="16"/>
  <c r="P152" i="16"/>
  <c r="Q152" i="16"/>
  <c r="R152" i="16"/>
  <c r="S152" i="16"/>
  <c r="T152" i="16"/>
  <c r="U152" i="16"/>
  <c r="V152" i="16"/>
  <c r="W152" i="16"/>
  <c r="X152" i="16"/>
  <c r="Y152" i="16"/>
  <c r="B153" i="16"/>
  <c r="C153" i="16"/>
  <c r="D153" i="16"/>
  <c r="E153" i="16"/>
  <c r="F153" i="16"/>
  <c r="G153" i="16"/>
  <c r="H153" i="16"/>
  <c r="I153" i="16"/>
  <c r="J153" i="16"/>
  <c r="K153" i="16"/>
  <c r="L153" i="16"/>
  <c r="M153" i="16"/>
  <c r="N153" i="16"/>
  <c r="O153" i="16"/>
  <c r="P153" i="16"/>
  <c r="Q153" i="16"/>
  <c r="R153" i="16"/>
  <c r="S153" i="16"/>
  <c r="T153" i="16"/>
  <c r="U153" i="16"/>
  <c r="V153" i="16"/>
  <c r="W153" i="16"/>
  <c r="X153" i="16"/>
  <c r="Y153" i="16"/>
  <c r="B154" i="16"/>
  <c r="C154" i="16"/>
  <c r="D154" i="16"/>
  <c r="E154" i="16"/>
  <c r="F154" i="16"/>
  <c r="G154" i="16"/>
  <c r="H154" i="16"/>
  <c r="I154" i="16"/>
  <c r="J154" i="16"/>
  <c r="K154" i="16"/>
  <c r="L154" i="16"/>
  <c r="M154" i="16"/>
  <c r="N154" i="16"/>
  <c r="O154" i="16"/>
  <c r="P154" i="16"/>
  <c r="Q154" i="16"/>
  <c r="R154" i="16"/>
  <c r="S154" i="16"/>
  <c r="T154" i="16"/>
  <c r="U154" i="16"/>
  <c r="V154" i="16"/>
  <c r="W154" i="16"/>
  <c r="X154" i="16"/>
  <c r="Y154" i="16"/>
  <c r="B155" i="16"/>
  <c r="C155" i="16"/>
  <c r="D155" i="16"/>
  <c r="E155" i="16"/>
  <c r="F155" i="16"/>
  <c r="G155" i="16"/>
  <c r="H155" i="16"/>
  <c r="I155" i="16"/>
  <c r="J155" i="16"/>
  <c r="K155" i="16"/>
  <c r="L155" i="16"/>
  <c r="M155" i="16"/>
  <c r="N155" i="16"/>
  <c r="O155" i="16"/>
  <c r="P155" i="16"/>
  <c r="Q155" i="16"/>
  <c r="R155" i="16"/>
  <c r="S155" i="16"/>
  <c r="T155" i="16"/>
  <c r="U155" i="16"/>
  <c r="V155" i="16"/>
  <c r="W155" i="16"/>
  <c r="X155" i="16"/>
  <c r="Y155" i="16"/>
  <c r="B156" i="16"/>
  <c r="C156" i="16"/>
  <c r="D156" i="16"/>
  <c r="E156" i="16"/>
  <c r="F156" i="16"/>
  <c r="G156" i="16"/>
  <c r="H156" i="16"/>
  <c r="I156" i="16"/>
  <c r="J156" i="16"/>
  <c r="K156" i="16"/>
  <c r="L156" i="16"/>
  <c r="M156" i="16"/>
  <c r="N156" i="16"/>
  <c r="O156" i="16"/>
  <c r="P156" i="16"/>
  <c r="Q156" i="16"/>
  <c r="R156" i="16"/>
  <c r="S156" i="16"/>
  <c r="T156" i="16"/>
  <c r="U156" i="16"/>
  <c r="V156" i="16"/>
  <c r="W156" i="16"/>
  <c r="X156" i="16"/>
  <c r="Y156" i="16"/>
  <c r="B157" i="16"/>
  <c r="C157" i="16"/>
  <c r="D157" i="16"/>
  <c r="E157" i="16"/>
  <c r="F157" i="16"/>
  <c r="G157" i="16"/>
  <c r="H157" i="16"/>
  <c r="I157" i="16"/>
  <c r="J157" i="16"/>
  <c r="K157" i="16"/>
  <c r="L157" i="16"/>
  <c r="M157" i="16"/>
  <c r="N157" i="16"/>
  <c r="O157" i="16"/>
  <c r="P157" i="16"/>
  <c r="Q157" i="16"/>
  <c r="R157" i="16"/>
  <c r="S157" i="16"/>
  <c r="T157" i="16"/>
  <c r="U157" i="16"/>
  <c r="V157" i="16"/>
  <c r="W157" i="16"/>
  <c r="X157" i="16"/>
  <c r="Y157" i="16"/>
  <c r="B158" i="16"/>
  <c r="C158" i="16"/>
  <c r="D158" i="16"/>
  <c r="E158" i="16"/>
  <c r="F158" i="16"/>
  <c r="G158" i="16"/>
  <c r="H158" i="16"/>
  <c r="I158" i="16"/>
  <c r="J158" i="16"/>
  <c r="K158" i="16"/>
  <c r="L158" i="16"/>
  <c r="M158" i="16"/>
  <c r="N158" i="16"/>
  <c r="O158" i="16"/>
  <c r="P158" i="16"/>
  <c r="Q158" i="16"/>
  <c r="R158" i="16"/>
  <c r="S158" i="16"/>
  <c r="T158" i="16"/>
  <c r="U158" i="16"/>
  <c r="V158" i="16"/>
  <c r="W158" i="16"/>
  <c r="X158" i="16"/>
  <c r="Y158" i="16"/>
  <c r="B159" i="16"/>
  <c r="C159" i="16"/>
  <c r="D159" i="16"/>
  <c r="E159" i="16"/>
  <c r="F159" i="16"/>
  <c r="G159" i="16"/>
  <c r="H159" i="16"/>
  <c r="I159" i="16"/>
  <c r="J159" i="16"/>
  <c r="K159" i="16"/>
  <c r="L159" i="16"/>
  <c r="M159" i="16"/>
  <c r="N159" i="16"/>
  <c r="O159" i="16"/>
  <c r="P159" i="16"/>
  <c r="Q159" i="16"/>
  <c r="R159" i="16"/>
  <c r="S159" i="16"/>
  <c r="T159" i="16"/>
  <c r="U159" i="16"/>
  <c r="V159" i="16"/>
  <c r="W159" i="16"/>
  <c r="X159" i="16"/>
  <c r="Y159" i="16"/>
  <c r="B160" i="16"/>
  <c r="C160" i="16"/>
  <c r="D160" i="16"/>
  <c r="E160" i="16"/>
  <c r="F160" i="16"/>
  <c r="G160" i="16"/>
  <c r="H160" i="16"/>
  <c r="I160" i="16"/>
  <c r="J160" i="16"/>
  <c r="K160" i="16"/>
  <c r="L160" i="16"/>
  <c r="M160" i="16"/>
  <c r="N160" i="16"/>
  <c r="O160" i="16"/>
  <c r="P160" i="16"/>
  <c r="Q160" i="16"/>
  <c r="R160" i="16"/>
  <c r="S160" i="16"/>
  <c r="T160" i="16"/>
  <c r="U160" i="16"/>
  <c r="V160" i="16"/>
  <c r="W160" i="16"/>
  <c r="X160" i="16"/>
  <c r="Y160" i="16"/>
  <c r="B161" i="16"/>
  <c r="C161" i="16"/>
  <c r="D161" i="16"/>
  <c r="E161" i="16"/>
  <c r="F161" i="16"/>
  <c r="G161" i="16"/>
  <c r="H161" i="16"/>
  <c r="I161" i="16"/>
  <c r="J161" i="16"/>
  <c r="K161" i="16"/>
  <c r="L161" i="16"/>
  <c r="M161" i="16"/>
  <c r="N161" i="16"/>
  <c r="O161" i="16"/>
  <c r="P161" i="16"/>
  <c r="Q161" i="16"/>
  <c r="R161" i="16"/>
  <c r="S161" i="16"/>
  <c r="T161" i="16"/>
  <c r="U161" i="16"/>
  <c r="V161" i="16"/>
  <c r="W161" i="16"/>
  <c r="X161" i="16"/>
  <c r="Y161" i="16"/>
  <c r="B162" i="16"/>
  <c r="C162" i="16"/>
  <c r="D162" i="16"/>
  <c r="E162" i="16"/>
  <c r="F162" i="16"/>
  <c r="G162" i="16"/>
  <c r="H162" i="16"/>
  <c r="I162" i="16"/>
  <c r="J162" i="16"/>
  <c r="K162" i="16"/>
  <c r="L162" i="16"/>
  <c r="M162" i="16"/>
  <c r="N162" i="16"/>
  <c r="O162" i="16"/>
  <c r="P162" i="16"/>
  <c r="Q162" i="16"/>
  <c r="R162" i="16"/>
  <c r="S162" i="16"/>
  <c r="T162" i="16"/>
  <c r="U162" i="16"/>
  <c r="V162" i="16"/>
  <c r="W162" i="16"/>
  <c r="X162" i="16"/>
  <c r="Y162" i="16"/>
  <c r="B163" i="16"/>
  <c r="C163" i="16"/>
  <c r="D163" i="16"/>
  <c r="E163" i="16"/>
  <c r="F163" i="16"/>
  <c r="G163" i="16"/>
  <c r="H163" i="16"/>
  <c r="I163" i="16"/>
  <c r="J163" i="16"/>
  <c r="K163" i="16"/>
  <c r="L163" i="16"/>
  <c r="M163" i="16"/>
  <c r="N163" i="16"/>
  <c r="O163" i="16"/>
  <c r="P163" i="16"/>
  <c r="Q163" i="16"/>
  <c r="R163" i="16"/>
  <c r="S163" i="16"/>
  <c r="T163" i="16"/>
  <c r="U163" i="16"/>
  <c r="V163" i="16"/>
  <c r="W163" i="16"/>
  <c r="X163" i="16"/>
  <c r="Y163" i="16"/>
  <c r="B164" i="16"/>
  <c r="C164" i="16"/>
  <c r="D164" i="16"/>
  <c r="E164" i="16"/>
  <c r="F164" i="16"/>
  <c r="G164" i="16"/>
  <c r="H164" i="16"/>
  <c r="I164" i="16"/>
  <c r="J164" i="16"/>
  <c r="K164" i="16"/>
  <c r="L164" i="16"/>
  <c r="M164" i="16"/>
  <c r="N164" i="16"/>
  <c r="O164" i="16"/>
  <c r="P164" i="16"/>
  <c r="Q164" i="16"/>
  <c r="R164" i="16"/>
  <c r="S164" i="16"/>
  <c r="T164" i="16"/>
  <c r="U164" i="16"/>
  <c r="V164" i="16"/>
  <c r="W164" i="16"/>
  <c r="X164" i="16"/>
  <c r="Y164" i="16"/>
  <c r="B165" i="16"/>
  <c r="C165" i="16"/>
  <c r="D165" i="16"/>
  <c r="E165" i="16"/>
  <c r="F165" i="16"/>
  <c r="G165" i="16"/>
  <c r="H165" i="16"/>
  <c r="I165" i="16"/>
  <c r="J165" i="16"/>
  <c r="K165" i="16"/>
  <c r="L165" i="16"/>
  <c r="M165" i="16"/>
  <c r="N165" i="16"/>
  <c r="O165" i="16"/>
  <c r="P165" i="16"/>
  <c r="Q165" i="16"/>
  <c r="R165" i="16"/>
  <c r="S165" i="16"/>
  <c r="T165" i="16"/>
  <c r="U165" i="16"/>
  <c r="V165" i="16"/>
  <c r="W165" i="16"/>
  <c r="X165" i="16"/>
  <c r="Y165" i="16"/>
  <c r="B166" i="16"/>
  <c r="C166" i="16"/>
  <c r="D166" i="16"/>
  <c r="E166" i="16"/>
  <c r="F166" i="16"/>
  <c r="G166" i="16"/>
  <c r="H166" i="16"/>
  <c r="I166" i="16"/>
  <c r="J166" i="16"/>
  <c r="K166" i="16"/>
  <c r="L166" i="16"/>
  <c r="M166" i="16"/>
  <c r="N166" i="16"/>
  <c r="O166" i="16"/>
  <c r="P166" i="16"/>
  <c r="Q166" i="16"/>
  <c r="R166" i="16"/>
  <c r="S166" i="16"/>
  <c r="T166" i="16"/>
  <c r="U166" i="16"/>
  <c r="V166" i="16"/>
  <c r="W166" i="16"/>
  <c r="X166" i="16"/>
  <c r="Y166" i="16"/>
  <c r="B167" i="16"/>
  <c r="C167" i="16"/>
  <c r="D167" i="16"/>
  <c r="E167" i="16"/>
  <c r="F167" i="16"/>
  <c r="G167" i="16"/>
  <c r="H167" i="16"/>
  <c r="I167" i="16"/>
  <c r="J167" i="16"/>
  <c r="K167" i="16"/>
  <c r="L167" i="16"/>
  <c r="M167" i="16"/>
  <c r="N167" i="16"/>
  <c r="O167" i="16"/>
  <c r="P167" i="16"/>
  <c r="Q167" i="16"/>
  <c r="R167" i="16"/>
  <c r="S167" i="16"/>
  <c r="T167" i="16"/>
  <c r="U167" i="16"/>
  <c r="V167" i="16"/>
  <c r="W167" i="16"/>
  <c r="X167" i="16"/>
  <c r="Y167" i="16"/>
  <c r="B168" i="16"/>
  <c r="C168" i="16"/>
  <c r="D168" i="16"/>
  <c r="E168" i="16"/>
  <c r="F168" i="16"/>
  <c r="G168" i="16"/>
  <c r="H168" i="16"/>
  <c r="I168" i="16"/>
  <c r="J168" i="16"/>
  <c r="K168" i="16"/>
  <c r="L168" i="16"/>
  <c r="M168" i="16"/>
  <c r="N168" i="16"/>
  <c r="O168" i="16"/>
  <c r="P168" i="16"/>
  <c r="Q168" i="16"/>
  <c r="R168" i="16"/>
  <c r="S168" i="16"/>
  <c r="T168" i="16"/>
  <c r="U168" i="16"/>
  <c r="V168" i="16"/>
  <c r="W168" i="16"/>
  <c r="X168" i="16"/>
  <c r="Y168" i="16"/>
  <c r="B169" i="16"/>
  <c r="C169" i="16"/>
  <c r="D169" i="16"/>
  <c r="E169" i="16"/>
  <c r="F169" i="16"/>
  <c r="G169" i="16"/>
  <c r="H169" i="16"/>
  <c r="I169" i="16"/>
  <c r="J169" i="16"/>
  <c r="K169" i="16"/>
  <c r="L169" i="16"/>
  <c r="M169" i="16"/>
  <c r="N169" i="16"/>
  <c r="O169" i="16"/>
  <c r="P169" i="16"/>
  <c r="Q169" i="16"/>
  <c r="R169" i="16"/>
  <c r="S169" i="16"/>
  <c r="T169" i="16"/>
  <c r="U169" i="16"/>
  <c r="V169" i="16"/>
  <c r="W169" i="16"/>
  <c r="X169" i="16"/>
  <c r="Y169" i="16"/>
  <c r="B170" i="16"/>
  <c r="C170" i="16"/>
  <c r="D170" i="16"/>
  <c r="E170" i="16"/>
  <c r="F170" i="16"/>
  <c r="G170" i="16"/>
  <c r="H170" i="16"/>
  <c r="I170" i="16"/>
  <c r="J170" i="16"/>
  <c r="K170" i="16"/>
  <c r="L170" i="16"/>
  <c r="M170" i="16"/>
  <c r="N170" i="16"/>
  <c r="O170" i="16"/>
  <c r="P170" i="16"/>
  <c r="Q170" i="16"/>
  <c r="R170" i="16"/>
  <c r="S170" i="16"/>
  <c r="T170" i="16"/>
  <c r="U170" i="16"/>
  <c r="V170" i="16"/>
  <c r="W170" i="16"/>
  <c r="X170" i="16"/>
  <c r="Y170" i="16"/>
  <c r="B171" i="16"/>
  <c r="C171" i="16"/>
  <c r="D171" i="16"/>
  <c r="E171" i="16"/>
  <c r="F171" i="16"/>
  <c r="G171" i="16"/>
  <c r="H171" i="16"/>
  <c r="I171" i="16"/>
  <c r="J171" i="16"/>
  <c r="K171" i="16"/>
  <c r="L171" i="16"/>
  <c r="M171" i="16"/>
  <c r="N171" i="16"/>
  <c r="O171" i="16"/>
  <c r="P171" i="16"/>
  <c r="Q171" i="16"/>
  <c r="R171" i="16"/>
  <c r="S171" i="16"/>
  <c r="T171" i="16"/>
  <c r="U171" i="16"/>
  <c r="V171" i="16"/>
  <c r="W171" i="16"/>
  <c r="X171" i="16"/>
  <c r="Y171" i="16"/>
  <c r="B172" i="16"/>
  <c r="C172" i="16"/>
  <c r="D172" i="16"/>
  <c r="E172" i="16"/>
  <c r="F172" i="16"/>
  <c r="G172" i="16"/>
  <c r="H172" i="16"/>
  <c r="I172" i="16"/>
  <c r="J172" i="16"/>
  <c r="K172" i="16"/>
  <c r="L172" i="16"/>
  <c r="M172" i="16"/>
  <c r="N172" i="16"/>
  <c r="O172" i="16"/>
  <c r="P172" i="16"/>
  <c r="Q172" i="16"/>
  <c r="R172" i="16"/>
  <c r="S172" i="16"/>
  <c r="T172" i="16"/>
  <c r="U172" i="16"/>
  <c r="V172" i="16"/>
  <c r="W172" i="16"/>
  <c r="X172" i="16"/>
  <c r="Y172" i="16"/>
  <c r="B173" i="16"/>
  <c r="C173" i="16"/>
  <c r="D173" i="16"/>
  <c r="E173" i="16"/>
  <c r="F173" i="16"/>
  <c r="G173" i="16"/>
  <c r="H173" i="16"/>
  <c r="I173" i="16"/>
  <c r="J173" i="16"/>
  <c r="K173" i="16"/>
  <c r="L173" i="16"/>
  <c r="M173" i="16"/>
  <c r="N173" i="16"/>
  <c r="O173" i="16"/>
  <c r="P173" i="16"/>
  <c r="Q173" i="16"/>
  <c r="R173" i="16"/>
  <c r="S173" i="16"/>
  <c r="T173" i="16"/>
  <c r="U173" i="16"/>
  <c r="V173" i="16"/>
  <c r="W173" i="16"/>
  <c r="X173" i="16"/>
  <c r="Y173" i="16"/>
  <c r="B174" i="16"/>
  <c r="C174" i="16"/>
  <c r="D174" i="16"/>
  <c r="E174" i="16"/>
  <c r="F174" i="16"/>
  <c r="G174" i="16"/>
  <c r="H174" i="16"/>
  <c r="I174" i="16"/>
  <c r="J174" i="16"/>
  <c r="K174" i="16"/>
  <c r="L174" i="16"/>
  <c r="M174" i="16"/>
  <c r="N174" i="16"/>
  <c r="O174" i="16"/>
  <c r="P174" i="16"/>
  <c r="Q174" i="16"/>
  <c r="R174" i="16"/>
  <c r="S174" i="16"/>
  <c r="T174" i="16"/>
  <c r="U174" i="16"/>
  <c r="V174" i="16"/>
  <c r="W174" i="16"/>
  <c r="X174" i="16"/>
  <c r="Y174" i="16"/>
  <c r="B175" i="16"/>
  <c r="C175" i="16"/>
  <c r="D175" i="16"/>
  <c r="E175" i="16"/>
  <c r="F175" i="16"/>
  <c r="G175" i="16"/>
  <c r="H175" i="16"/>
  <c r="I175" i="16"/>
  <c r="J175" i="16"/>
  <c r="K175" i="16"/>
  <c r="L175" i="16"/>
  <c r="M175" i="16"/>
  <c r="N175" i="16"/>
  <c r="O175" i="16"/>
  <c r="P175" i="16"/>
  <c r="Q175" i="16"/>
  <c r="R175" i="16"/>
  <c r="S175" i="16"/>
  <c r="T175" i="16"/>
  <c r="U175" i="16"/>
  <c r="V175" i="16"/>
  <c r="W175" i="16"/>
  <c r="X175" i="16"/>
  <c r="Y175" i="16"/>
  <c r="B176" i="16"/>
  <c r="C176" i="16"/>
  <c r="D176" i="16"/>
  <c r="E176" i="16"/>
  <c r="F176" i="16"/>
  <c r="G176" i="16"/>
  <c r="H176" i="16"/>
  <c r="I176" i="16"/>
  <c r="J176" i="16"/>
  <c r="K176" i="16"/>
  <c r="L176" i="16"/>
  <c r="M176" i="16"/>
  <c r="N176" i="16"/>
  <c r="O176" i="16"/>
  <c r="P176" i="16"/>
  <c r="Q176" i="16"/>
  <c r="R176" i="16"/>
  <c r="S176" i="16"/>
  <c r="T176" i="16"/>
  <c r="U176" i="16"/>
  <c r="V176" i="16"/>
  <c r="W176" i="16"/>
  <c r="X176" i="16"/>
  <c r="Y176" i="16"/>
  <c r="B177" i="16"/>
  <c r="C177" i="16"/>
  <c r="D177" i="16"/>
  <c r="E177" i="16"/>
  <c r="F177" i="16"/>
  <c r="G177" i="16"/>
  <c r="H177" i="16"/>
  <c r="I177" i="16"/>
  <c r="J177" i="16"/>
  <c r="K177" i="16"/>
  <c r="L177" i="16"/>
  <c r="M177" i="16"/>
  <c r="N177" i="16"/>
  <c r="O177" i="16"/>
  <c r="P177" i="16"/>
  <c r="Q177" i="16"/>
  <c r="R177" i="16"/>
  <c r="S177" i="16"/>
  <c r="T177" i="16"/>
  <c r="U177" i="16"/>
  <c r="V177" i="16"/>
  <c r="W177" i="16"/>
  <c r="X177" i="16"/>
  <c r="Y177" i="16"/>
  <c r="B178" i="16"/>
  <c r="C178" i="16"/>
  <c r="D178" i="16"/>
  <c r="E178" i="16"/>
  <c r="F178" i="16"/>
  <c r="G178" i="16"/>
  <c r="H178" i="16"/>
  <c r="I178" i="16"/>
  <c r="J178" i="16"/>
  <c r="K178" i="16"/>
  <c r="L178" i="16"/>
  <c r="M178" i="16"/>
  <c r="N178" i="16"/>
  <c r="O178" i="16"/>
  <c r="P178" i="16"/>
  <c r="Q178" i="16"/>
  <c r="R178" i="16"/>
  <c r="S178" i="16"/>
  <c r="T178" i="16"/>
  <c r="U178" i="16"/>
  <c r="V178" i="16"/>
  <c r="W178" i="16"/>
  <c r="X178" i="16"/>
  <c r="Y178" i="16"/>
  <c r="B179" i="16"/>
  <c r="C179" i="16"/>
  <c r="D179" i="16"/>
  <c r="E179" i="16"/>
  <c r="F179" i="16"/>
  <c r="G179" i="16"/>
  <c r="H179" i="16"/>
  <c r="I179" i="16"/>
  <c r="J179" i="16"/>
  <c r="K179" i="16"/>
  <c r="L179" i="16"/>
  <c r="M179" i="16"/>
  <c r="N179" i="16"/>
  <c r="O179" i="16"/>
  <c r="P179" i="16"/>
  <c r="Q179" i="16"/>
  <c r="R179" i="16"/>
  <c r="S179" i="16"/>
  <c r="T179" i="16"/>
  <c r="U179" i="16"/>
  <c r="V179" i="16"/>
  <c r="W179" i="16"/>
  <c r="X179" i="16"/>
  <c r="Y179" i="16"/>
  <c r="B180" i="16"/>
  <c r="C180" i="16"/>
  <c r="D180" i="16"/>
  <c r="E180" i="16"/>
  <c r="F180" i="16"/>
  <c r="G180" i="16"/>
  <c r="H180" i="16"/>
  <c r="I180" i="16"/>
  <c r="J180" i="16"/>
  <c r="K180" i="16"/>
  <c r="L180" i="16"/>
  <c r="M180" i="16"/>
  <c r="N180" i="16"/>
  <c r="O180" i="16"/>
  <c r="P180" i="16"/>
  <c r="Q180" i="16"/>
  <c r="R180" i="16"/>
  <c r="S180" i="16"/>
  <c r="T180" i="16"/>
  <c r="U180" i="16"/>
  <c r="V180" i="16"/>
  <c r="W180" i="16"/>
  <c r="X180" i="16"/>
  <c r="Y180" i="16"/>
  <c r="B181" i="16"/>
  <c r="C181" i="16"/>
  <c r="D181" i="16"/>
  <c r="E181" i="16"/>
  <c r="F181" i="16"/>
  <c r="G181" i="16"/>
  <c r="H181" i="16"/>
  <c r="I181" i="16"/>
  <c r="J181" i="16"/>
  <c r="K181" i="16"/>
  <c r="L181" i="16"/>
  <c r="M181" i="16"/>
  <c r="N181" i="16"/>
  <c r="O181" i="16"/>
  <c r="P181" i="16"/>
  <c r="Q181" i="16"/>
  <c r="R181" i="16"/>
  <c r="S181" i="16"/>
  <c r="T181" i="16"/>
  <c r="U181" i="16"/>
  <c r="V181" i="16"/>
  <c r="W181" i="16"/>
  <c r="X181" i="16"/>
  <c r="Y181" i="16"/>
  <c r="B182" i="16"/>
  <c r="C182" i="16"/>
  <c r="D182" i="16"/>
  <c r="E182" i="16"/>
  <c r="F182" i="16"/>
  <c r="G182" i="16"/>
  <c r="H182" i="16"/>
  <c r="I182" i="16"/>
  <c r="J182" i="16"/>
  <c r="K182" i="16"/>
  <c r="L182" i="16"/>
  <c r="M182" i="16"/>
  <c r="N182" i="16"/>
  <c r="O182" i="16"/>
  <c r="P182" i="16"/>
  <c r="Q182" i="16"/>
  <c r="R182" i="16"/>
  <c r="S182" i="16"/>
  <c r="T182" i="16"/>
  <c r="U182" i="16"/>
  <c r="V182" i="16"/>
  <c r="W182" i="16"/>
  <c r="X182" i="16"/>
  <c r="Y182" i="16"/>
  <c r="B183" i="16"/>
  <c r="C183" i="16"/>
  <c r="D183" i="16"/>
  <c r="E183" i="16"/>
  <c r="F183" i="16"/>
  <c r="G183" i="16"/>
  <c r="H183" i="16"/>
  <c r="I183" i="16"/>
  <c r="J183" i="16"/>
  <c r="K183" i="16"/>
  <c r="L183" i="16"/>
  <c r="M183" i="16"/>
  <c r="N183" i="16"/>
  <c r="O183" i="16"/>
  <c r="P183" i="16"/>
  <c r="Q183" i="16"/>
  <c r="R183" i="16"/>
  <c r="S183" i="16"/>
  <c r="T183" i="16"/>
  <c r="U183" i="16"/>
  <c r="V183" i="16"/>
  <c r="W183" i="16"/>
  <c r="X183" i="16"/>
  <c r="Y183" i="16"/>
  <c r="B184" i="16"/>
  <c r="C184" i="16"/>
  <c r="D184" i="16"/>
  <c r="E184" i="16"/>
  <c r="F184" i="16"/>
  <c r="G184" i="16"/>
  <c r="H184" i="16"/>
  <c r="I184" i="16"/>
  <c r="J184" i="16"/>
  <c r="K184" i="16"/>
  <c r="L184" i="16"/>
  <c r="M184" i="16"/>
  <c r="N184" i="16"/>
  <c r="O184" i="16"/>
  <c r="P184" i="16"/>
  <c r="Q184" i="16"/>
  <c r="R184" i="16"/>
  <c r="S184" i="16"/>
  <c r="T184" i="16"/>
  <c r="U184" i="16"/>
  <c r="V184" i="16"/>
  <c r="W184" i="16"/>
  <c r="X184" i="16"/>
  <c r="Y184" i="16"/>
  <c r="B185" i="16"/>
  <c r="C185" i="16"/>
  <c r="D185" i="16"/>
  <c r="E185" i="16"/>
  <c r="F185" i="16"/>
  <c r="G185" i="16"/>
  <c r="H185" i="16"/>
  <c r="I185" i="16"/>
  <c r="J185" i="16"/>
  <c r="K185" i="16"/>
  <c r="L185" i="16"/>
  <c r="M185" i="16"/>
  <c r="N185" i="16"/>
  <c r="O185" i="16"/>
  <c r="P185" i="16"/>
  <c r="Q185" i="16"/>
  <c r="R185" i="16"/>
  <c r="S185" i="16"/>
  <c r="T185" i="16"/>
  <c r="U185" i="16"/>
  <c r="V185" i="16"/>
  <c r="W185" i="16"/>
  <c r="X185" i="16"/>
  <c r="Y185" i="16"/>
  <c r="B186" i="16"/>
  <c r="C186" i="16"/>
  <c r="D186" i="16"/>
  <c r="E186" i="16"/>
  <c r="F186" i="16"/>
  <c r="G186" i="16"/>
  <c r="H186" i="16"/>
  <c r="I186" i="16"/>
  <c r="J186" i="16"/>
  <c r="K186" i="16"/>
  <c r="L186" i="16"/>
  <c r="M186" i="16"/>
  <c r="N186" i="16"/>
  <c r="O186" i="16"/>
  <c r="P186" i="16"/>
  <c r="Q186" i="16"/>
  <c r="R186" i="16"/>
  <c r="S186" i="16"/>
  <c r="T186" i="16"/>
  <c r="U186" i="16"/>
  <c r="V186" i="16"/>
  <c r="W186" i="16"/>
  <c r="X186" i="16"/>
  <c r="Y186" i="16"/>
  <c r="B187" i="16"/>
  <c r="C187" i="16"/>
  <c r="D187" i="16"/>
  <c r="E187" i="16"/>
  <c r="F187" i="16"/>
  <c r="G187" i="16"/>
  <c r="H187" i="16"/>
  <c r="I187" i="16"/>
  <c r="J187" i="16"/>
  <c r="K187" i="16"/>
  <c r="L187" i="16"/>
  <c r="M187" i="16"/>
  <c r="N187" i="16"/>
  <c r="O187" i="16"/>
  <c r="P187" i="16"/>
  <c r="Q187" i="16"/>
  <c r="R187" i="16"/>
  <c r="S187" i="16"/>
  <c r="T187" i="16"/>
  <c r="U187" i="16"/>
  <c r="V187" i="16"/>
  <c r="W187" i="16"/>
  <c r="X187" i="16"/>
  <c r="Y187" i="16"/>
  <c r="B188" i="16"/>
  <c r="C188" i="16"/>
  <c r="D188" i="16"/>
  <c r="E188" i="16"/>
  <c r="F188" i="16"/>
  <c r="G188" i="16"/>
  <c r="H188" i="16"/>
  <c r="I188" i="16"/>
  <c r="J188" i="16"/>
  <c r="K188" i="16"/>
  <c r="L188" i="16"/>
  <c r="M188" i="16"/>
  <c r="N188" i="16"/>
  <c r="O188" i="16"/>
  <c r="P188" i="16"/>
  <c r="Q188" i="16"/>
  <c r="R188" i="16"/>
  <c r="S188" i="16"/>
  <c r="T188" i="16"/>
  <c r="U188" i="16"/>
  <c r="V188" i="16"/>
  <c r="W188" i="16"/>
  <c r="X188" i="16"/>
  <c r="Y188" i="16"/>
  <c r="B189" i="16"/>
  <c r="C189" i="16"/>
  <c r="D189" i="16"/>
  <c r="E189" i="16"/>
  <c r="F189" i="16"/>
  <c r="G189" i="16"/>
  <c r="H189" i="16"/>
  <c r="I189" i="16"/>
  <c r="J189" i="16"/>
  <c r="K189" i="16"/>
  <c r="L189" i="16"/>
  <c r="M189" i="16"/>
  <c r="N189" i="16"/>
  <c r="O189" i="16"/>
  <c r="P189" i="16"/>
  <c r="Q189" i="16"/>
  <c r="R189" i="16"/>
  <c r="S189" i="16"/>
  <c r="T189" i="16"/>
  <c r="U189" i="16"/>
  <c r="V189" i="16"/>
  <c r="W189" i="16"/>
  <c r="X189" i="16"/>
  <c r="Y189" i="16"/>
  <c r="B190" i="16"/>
  <c r="C190" i="16"/>
  <c r="D190" i="16"/>
  <c r="E190" i="16"/>
  <c r="F190" i="16"/>
  <c r="G190" i="16"/>
  <c r="H190" i="16"/>
  <c r="I190" i="16"/>
  <c r="J190" i="16"/>
  <c r="K190" i="16"/>
  <c r="L190" i="16"/>
  <c r="M190" i="16"/>
  <c r="N190" i="16"/>
  <c r="O190" i="16"/>
  <c r="P190" i="16"/>
  <c r="Q190" i="16"/>
  <c r="R190" i="16"/>
  <c r="S190" i="16"/>
  <c r="T190" i="16"/>
  <c r="U190" i="16"/>
  <c r="V190" i="16"/>
  <c r="W190" i="16"/>
  <c r="X190" i="16"/>
  <c r="Y190" i="16"/>
  <c r="B191" i="16"/>
  <c r="C191" i="16"/>
  <c r="D191" i="16"/>
  <c r="E191" i="16"/>
  <c r="F191" i="16"/>
  <c r="G191" i="16"/>
  <c r="H191" i="16"/>
  <c r="I191" i="16"/>
  <c r="J191" i="16"/>
  <c r="K191" i="16"/>
  <c r="L191" i="16"/>
  <c r="M191" i="16"/>
  <c r="N191" i="16"/>
  <c r="O191" i="16"/>
  <c r="P191" i="16"/>
  <c r="Q191" i="16"/>
  <c r="R191" i="16"/>
  <c r="S191" i="16"/>
  <c r="T191" i="16"/>
  <c r="U191" i="16"/>
  <c r="V191" i="16"/>
  <c r="W191" i="16"/>
  <c r="X191" i="16"/>
  <c r="Y191" i="16"/>
  <c r="B192" i="16"/>
  <c r="C192" i="16"/>
  <c r="D192" i="16"/>
  <c r="E192" i="16"/>
  <c r="F192" i="16"/>
  <c r="G192" i="16"/>
  <c r="H192" i="16"/>
  <c r="I192" i="16"/>
  <c r="J192" i="16"/>
  <c r="K192" i="16"/>
  <c r="L192" i="16"/>
  <c r="M192" i="16"/>
  <c r="N192" i="16"/>
  <c r="O192" i="16"/>
  <c r="P192" i="16"/>
  <c r="Q192" i="16"/>
  <c r="R192" i="16"/>
  <c r="S192" i="16"/>
  <c r="T192" i="16"/>
  <c r="U192" i="16"/>
  <c r="V192" i="16"/>
  <c r="W192" i="16"/>
  <c r="X192" i="16"/>
  <c r="Y192" i="16"/>
  <c r="B193" i="16"/>
  <c r="C193" i="16"/>
  <c r="D193" i="16"/>
  <c r="E193" i="16"/>
  <c r="F193" i="16"/>
  <c r="G193" i="16"/>
  <c r="H193" i="16"/>
  <c r="I193" i="16"/>
  <c r="J193" i="16"/>
  <c r="K193" i="16"/>
  <c r="L193" i="16"/>
  <c r="M193" i="16"/>
  <c r="N193" i="16"/>
  <c r="O193" i="16"/>
  <c r="P193" i="16"/>
  <c r="Q193" i="16"/>
  <c r="R193" i="16"/>
  <c r="S193" i="16"/>
  <c r="T193" i="16"/>
  <c r="U193" i="16"/>
  <c r="V193" i="16"/>
  <c r="W193" i="16"/>
  <c r="X193" i="16"/>
  <c r="Y193" i="16"/>
  <c r="B194" i="16"/>
  <c r="C194" i="16"/>
  <c r="D194" i="16"/>
  <c r="E194" i="16"/>
  <c r="F194" i="16"/>
  <c r="G194" i="16"/>
  <c r="H194" i="16"/>
  <c r="I194" i="16"/>
  <c r="J194" i="16"/>
  <c r="K194" i="16"/>
  <c r="L194" i="16"/>
  <c r="M194" i="16"/>
  <c r="N194" i="16"/>
  <c r="O194" i="16"/>
  <c r="P194" i="16"/>
  <c r="Q194" i="16"/>
  <c r="R194" i="16"/>
  <c r="S194" i="16"/>
  <c r="T194" i="16"/>
  <c r="U194" i="16"/>
  <c r="V194" i="16"/>
  <c r="W194" i="16"/>
  <c r="X194" i="16"/>
  <c r="Y194" i="16"/>
  <c r="B195" i="16"/>
  <c r="C195" i="16"/>
  <c r="D195" i="16"/>
  <c r="E195" i="16"/>
  <c r="F195" i="16"/>
  <c r="G195" i="16"/>
  <c r="H195" i="16"/>
  <c r="I195" i="16"/>
  <c r="J195" i="16"/>
  <c r="K195" i="16"/>
  <c r="L195" i="16"/>
  <c r="M195" i="16"/>
  <c r="N195" i="16"/>
  <c r="O195" i="16"/>
  <c r="P195" i="16"/>
  <c r="Q195" i="16"/>
  <c r="R195" i="16"/>
  <c r="S195" i="16"/>
  <c r="T195" i="16"/>
  <c r="U195" i="16"/>
  <c r="V195" i="16"/>
  <c r="W195" i="16"/>
  <c r="X195" i="16"/>
  <c r="Y195" i="16"/>
  <c r="B196" i="16"/>
  <c r="C196" i="16"/>
  <c r="D196" i="16"/>
  <c r="E196" i="16"/>
  <c r="F196" i="16"/>
  <c r="G196" i="16"/>
  <c r="H196" i="16"/>
  <c r="I196" i="16"/>
  <c r="J196" i="16"/>
  <c r="K196" i="16"/>
  <c r="L196" i="16"/>
  <c r="M196" i="16"/>
  <c r="N196" i="16"/>
  <c r="O196" i="16"/>
  <c r="P196" i="16"/>
  <c r="Q196" i="16"/>
  <c r="R196" i="16"/>
  <c r="S196" i="16"/>
  <c r="T196" i="16"/>
  <c r="U196" i="16"/>
  <c r="V196" i="16"/>
  <c r="W196" i="16"/>
  <c r="X196" i="16"/>
  <c r="Y196" i="16"/>
  <c r="B197" i="16"/>
  <c r="C197" i="16"/>
  <c r="D197" i="16"/>
  <c r="E197" i="16"/>
  <c r="F197" i="16"/>
  <c r="G197" i="16"/>
  <c r="H197" i="16"/>
  <c r="I197" i="16"/>
  <c r="J197" i="16"/>
  <c r="K197" i="16"/>
  <c r="L197" i="16"/>
  <c r="M197" i="16"/>
  <c r="N197" i="16"/>
  <c r="O197" i="16"/>
  <c r="P197" i="16"/>
  <c r="Q197" i="16"/>
  <c r="R197" i="16"/>
  <c r="S197" i="16"/>
  <c r="T197" i="16"/>
  <c r="U197" i="16"/>
  <c r="V197" i="16"/>
  <c r="W197" i="16"/>
  <c r="X197" i="16"/>
  <c r="Y197" i="16"/>
  <c r="B198" i="16"/>
  <c r="C198" i="16"/>
  <c r="D198" i="16"/>
  <c r="E198" i="16"/>
  <c r="F198" i="16"/>
  <c r="G198" i="16"/>
  <c r="H198" i="16"/>
  <c r="I198" i="16"/>
  <c r="J198" i="16"/>
  <c r="K198" i="16"/>
  <c r="L198" i="16"/>
  <c r="M198" i="16"/>
  <c r="N198" i="16"/>
  <c r="O198" i="16"/>
  <c r="P198" i="16"/>
  <c r="Q198" i="16"/>
  <c r="R198" i="16"/>
  <c r="S198" i="16"/>
  <c r="T198" i="16"/>
  <c r="U198" i="16"/>
  <c r="V198" i="16"/>
  <c r="W198" i="16"/>
  <c r="X198" i="16"/>
  <c r="Y198" i="16"/>
  <c r="B199" i="16"/>
  <c r="C199" i="16"/>
  <c r="D199" i="16"/>
  <c r="E199" i="16"/>
  <c r="F199" i="16"/>
  <c r="G199" i="16"/>
  <c r="H199" i="16"/>
  <c r="I199" i="16"/>
  <c r="J199" i="16"/>
  <c r="K199" i="16"/>
  <c r="L199" i="16"/>
  <c r="M199" i="16"/>
  <c r="N199" i="16"/>
  <c r="O199" i="16"/>
  <c r="P199" i="16"/>
  <c r="Q199" i="16"/>
  <c r="R199" i="16"/>
  <c r="S199" i="16"/>
  <c r="T199" i="16"/>
  <c r="U199" i="16"/>
  <c r="V199" i="16"/>
  <c r="W199" i="16"/>
  <c r="X199" i="16"/>
  <c r="Y199" i="16"/>
  <c r="B200" i="16"/>
  <c r="C200" i="16"/>
  <c r="D200" i="16"/>
  <c r="E200" i="16"/>
  <c r="F200" i="16"/>
  <c r="G200" i="16"/>
  <c r="H200" i="16"/>
  <c r="I200" i="16"/>
  <c r="J200" i="16"/>
  <c r="K200" i="16"/>
  <c r="L200" i="16"/>
  <c r="M200" i="16"/>
  <c r="N200" i="16"/>
  <c r="O200" i="16"/>
  <c r="P200" i="16"/>
  <c r="Q200" i="16"/>
  <c r="R200" i="16"/>
  <c r="S200" i="16"/>
  <c r="T200" i="16"/>
  <c r="U200" i="16"/>
  <c r="V200" i="16"/>
  <c r="W200" i="16"/>
  <c r="X200" i="16"/>
  <c r="Y200" i="16"/>
  <c r="B201" i="16"/>
  <c r="C201" i="16"/>
  <c r="D201" i="16"/>
  <c r="E201" i="16"/>
  <c r="F201" i="16"/>
  <c r="G201" i="16"/>
  <c r="H201" i="16"/>
  <c r="I201" i="16"/>
  <c r="J201" i="16"/>
  <c r="K201" i="16"/>
  <c r="L201" i="16"/>
  <c r="M201" i="16"/>
  <c r="N201" i="16"/>
  <c r="O201" i="16"/>
  <c r="P201" i="16"/>
  <c r="Q201" i="16"/>
  <c r="R201" i="16"/>
  <c r="S201" i="16"/>
  <c r="T201" i="16"/>
  <c r="U201" i="16"/>
  <c r="V201" i="16"/>
  <c r="W201" i="16"/>
  <c r="X201" i="16"/>
  <c r="Y201" i="16"/>
  <c r="B202" i="16"/>
  <c r="C202" i="16"/>
  <c r="D202" i="16"/>
  <c r="E202" i="16"/>
  <c r="F202" i="16"/>
  <c r="G202" i="16"/>
  <c r="H202" i="16"/>
  <c r="I202" i="16"/>
  <c r="J202" i="16"/>
  <c r="K202" i="16"/>
  <c r="L202" i="16"/>
  <c r="M202" i="16"/>
  <c r="N202" i="16"/>
  <c r="O202" i="16"/>
  <c r="P202" i="16"/>
  <c r="Q202" i="16"/>
  <c r="R202" i="16"/>
  <c r="S202" i="16"/>
  <c r="T202" i="16"/>
  <c r="U202" i="16"/>
  <c r="V202" i="16"/>
  <c r="W202" i="16"/>
  <c r="X202" i="16"/>
  <c r="Y202" i="16"/>
  <c r="B203" i="16"/>
  <c r="C203" i="16"/>
  <c r="D203" i="16"/>
  <c r="E203" i="16"/>
  <c r="F203" i="16"/>
  <c r="G203" i="16"/>
  <c r="H203" i="16"/>
  <c r="I203" i="16"/>
  <c r="J203" i="16"/>
  <c r="K203" i="16"/>
  <c r="L203" i="16"/>
  <c r="M203" i="16"/>
  <c r="N203" i="16"/>
  <c r="O203" i="16"/>
  <c r="P203" i="16"/>
  <c r="Q203" i="16"/>
  <c r="R203" i="16"/>
  <c r="S203" i="16"/>
  <c r="T203" i="16"/>
  <c r="U203" i="16"/>
  <c r="V203" i="16"/>
  <c r="W203" i="16"/>
  <c r="X203" i="16"/>
  <c r="Y203" i="16"/>
  <c r="B204" i="16"/>
  <c r="C204" i="16"/>
  <c r="D204" i="16"/>
  <c r="E204" i="16"/>
  <c r="F204" i="16"/>
  <c r="G204" i="16"/>
  <c r="H204" i="16"/>
  <c r="I204" i="16"/>
  <c r="J204" i="16"/>
  <c r="K204" i="16"/>
  <c r="L204" i="16"/>
  <c r="M204" i="16"/>
  <c r="N204" i="16"/>
  <c r="O204" i="16"/>
  <c r="P204" i="16"/>
  <c r="Q204" i="16"/>
  <c r="R204" i="16"/>
  <c r="S204" i="16"/>
  <c r="T204" i="16"/>
  <c r="U204" i="16"/>
  <c r="V204" i="16"/>
  <c r="W204" i="16"/>
  <c r="X204" i="16"/>
  <c r="Y204" i="16"/>
  <c r="B205" i="16"/>
  <c r="C205" i="16"/>
  <c r="D205" i="16"/>
  <c r="E205" i="16"/>
  <c r="F205" i="16"/>
  <c r="G205" i="16"/>
  <c r="H205" i="16"/>
  <c r="I205" i="16"/>
  <c r="J205" i="16"/>
  <c r="K205" i="16"/>
  <c r="L205" i="16"/>
  <c r="M205" i="16"/>
  <c r="N205" i="16"/>
  <c r="O205" i="16"/>
  <c r="P205" i="16"/>
  <c r="Q205" i="16"/>
  <c r="R205" i="16"/>
  <c r="S205" i="16"/>
  <c r="T205" i="16"/>
  <c r="U205" i="16"/>
  <c r="V205" i="16"/>
  <c r="W205" i="16"/>
  <c r="X205" i="16"/>
  <c r="Y205" i="16"/>
  <c r="B206" i="16"/>
  <c r="C206" i="16"/>
  <c r="D206" i="16"/>
  <c r="E206" i="16"/>
  <c r="F206" i="16"/>
  <c r="G206" i="16"/>
  <c r="H206" i="16"/>
  <c r="I206" i="16"/>
  <c r="J206" i="16"/>
  <c r="K206" i="16"/>
  <c r="L206" i="16"/>
  <c r="M206" i="16"/>
  <c r="N206" i="16"/>
  <c r="O206" i="16"/>
  <c r="P206" i="16"/>
  <c r="Q206" i="16"/>
  <c r="R206" i="16"/>
  <c r="S206" i="16"/>
  <c r="T206" i="16"/>
  <c r="U206" i="16"/>
  <c r="V206" i="16"/>
  <c r="W206" i="16"/>
  <c r="X206" i="16"/>
  <c r="Y206" i="16"/>
  <c r="B207" i="16"/>
  <c r="C207" i="16"/>
  <c r="D207" i="16"/>
  <c r="E207" i="16"/>
  <c r="F207" i="16"/>
  <c r="G207" i="16"/>
  <c r="H207" i="16"/>
  <c r="I207" i="16"/>
  <c r="J207" i="16"/>
  <c r="K207" i="16"/>
  <c r="L207" i="16"/>
  <c r="M207" i="16"/>
  <c r="N207" i="16"/>
  <c r="O207" i="16"/>
  <c r="P207" i="16"/>
  <c r="Q207" i="16"/>
  <c r="R207" i="16"/>
  <c r="S207" i="16"/>
  <c r="T207" i="16"/>
  <c r="U207" i="16"/>
  <c r="V207" i="16"/>
  <c r="W207" i="16"/>
  <c r="X207" i="16"/>
  <c r="Y207" i="16"/>
  <c r="B208" i="16"/>
  <c r="C208" i="16"/>
  <c r="D208" i="16"/>
  <c r="E208" i="16"/>
  <c r="F208" i="16"/>
  <c r="G208" i="16"/>
  <c r="H208" i="16"/>
  <c r="I208" i="16"/>
  <c r="J208" i="16"/>
  <c r="K208" i="16"/>
  <c r="L208" i="16"/>
  <c r="M208" i="16"/>
  <c r="N208" i="16"/>
  <c r="O208" i="16"/>
  <c r="P208" i="16"/>
  <c r="Q208" i="16"/>
  <c r="R208" i="16"/>
  <c r="S208" i="16"/>
  <c r="T208" i="16"/>
  <c r="U208" i="16"/>
  <c r="V208" i="16"/>
  <c r="W208" i="16"/>
  <c r="X208" i="16"/>
  <c r="Y208" i="16"/>
  <c r="B209" i="16"/>
  <c r="C209" i="16"/>
  <c r="D209" i="16"/>
  <c r="E209" i="16"/>
  <c r="F209" i="16"/>
  <c r="G209" i="16"/>
  <c r="H209" i="16"/>
  <c r="I209" i="16"/>
  <c r="J209" i="16"/>
  <c r="K209" i="16"/>
  <c r="L209" i="16"/>
  <c r="M209" i="16"/>
  <c r="N209" i="16"/>
  <c r="O209" i="16"/>
  <c r="P209" i="16"/>
  <c r="Q209" i="16"/>
  <c r="R209" i="16"/>
  <c r="S209" i="16"/>
  <c r="T209" i="16"/>
  <c r="U209" i="16"/>
  <c r="V209" i="16"/>
  <c r="W209" i="16"/>
  <c r="X209" i="16"/>
  <c r="Y209" i="16"/>
  <c r="B210" i="16"/>
  <c r="C210" i="16"/>
  <c r="D210" i="16"/>
  <c r="E210" i="16"/>
  <c r="F210" i="16"/>
  <c r="G210" i="16"/>
  <c r="H210" i="16"/>
  <c r="I210" i="16"/>
  <c r="J210" i="16"/>
  <c r="K210" i="16"/>
  <c r="L210" i="16"/>
  <c r="M210" i="16"/>
  <c r="N210" i="16"/>
  <c r="O210" i="16"/>
  <c r="P210" i="16"/>
  <c r="Q210" i="16"/>
  <c r="R210" i="16"/>
  <c r="S210" i="16"/>
  <c r="T210" i="16"/>
  <c r="U210" i="16"/>
  <c r="V210" i="16"/>
  <c r="W210" i="16"/>
  <c r="X210" i="16"/>
  <c r="Y210" i="16"/>
  <c r="B211" i="16"/>
  <c r="C211" i="16"/>
  <c r="D211" i="16"/>
  <c r="E211" i="16"/>
  <c r="F211" i="16"/>
  <c r="G211" i="16"/>
  <c r="H211" i="16"/>
  <c r="I211" i="16"/>
  <c r="J211" i="16"/>
  <c r="K211" i="16"/>
  <c r="L211" i="16"/>
  <c r="M211" i="16"/>
  <c r="N211" i="16"/>
  <c r="O211" i="16"/>
  <c r="P211" i="16"/>
  <c r="Q211" i="16"/>
  <c r="R211" i="16"/>
  <c r="S211" i="16"/>
  <c r="T211" i="16"/>
  <c r="U211" i="16"/>
  <c r="V211" i="16"/>
  <c r="W211" i="16"/>
  <c r="X211" i="16"/>
  <c r="Y211" i="16"/>
  <c r="B212" i="16"/>
  <c r="C212" i="16"/>
  <c r="D212" i="16"/>
  <c r="E212" i="16"/>
  <c r="F212" i="16"/>
  <c r="G212" i="16"/>
  <c r="H212" i="16"/>
  <c r="I212" i="16"/>
  <c r="J212" i="16"/>
  <c r="K212" i="16"/>
  <c r="L212" i="16"/>
  <c r="M212" i="16"/>
  <c r="N212" i="16"/>
  <c r="O212" i="16"/>
  <c r="P212" i="16"/>
  <c r="Q212" i="16"/>
  <c r="R212" i="16"/>
  <c r="S212" i="16"/>
  <c r="T212" i="16"/>
  <c r="U212" i="16"/>
  <c r="V212" i="16"/>
  <c r="W212" i="16"/>
  <c r="X212" i="16"/>
  <c r="Y212" i="16"/>
  <c r="B213" i="16"/>
  <c r="C213" i="16"/>
  <c r="D213" i="16"/>
  <c r="E213" i="16"/>
  <c r="F213" i="16"/>
  <c r="G213" i="16"/>
  <c r="H213" i="16"/>
  <c r="I213" i="16"/>
  <c r="J213" i="16"/>
  <c r="K213" i="16"/>
  <c r="L213" i="16"/>
  <c r="M213" i="16"/>
  <c r="N213" i="16"/>
  <c r="O213" i="16"/>
  <c r="P213" i="16"/>
  <c r="Q213" i="16"/>
  <c r="R213" i="16"/>
  <c r="S213" i="16"/>
  <c r="T213" i="16"/>
  <c r="U213" i="16"/>
  <c r="V213" i="16"/>
  <c r="W213" i="16"/>
  <c r="X213" i="16"/>
  <c r="Y213" i="16"/>
  <c r="B214" i="16"/>
  <c r="C214" i="16"/>
  <c r="D214" i="16"/>
  <c r="E214" i="16"/>
  <c r="F214" i="16"/>
  <c r="G214" i="16"/>
  <c r="H214" i="16"/>
  <c r="I214" i="16"/>
  <c r="J214" i="16"/>
  <c r="K214" i="16"/>
  <c r="L214" i="16"/>
  <c r="M214" i="16"/>
  <c r="N214" i="16"/>
  <c r="O214" i="16"/>
  <c r="P214" i="16"/>
  <c r="Q214" i="16"/>
  <c r="R214" i="16"/>
  <c r="S214" i="16"/>
  <c r="T214" i="16"/>
  <c r="U214" i="16"/>
  <c r="V214" i="16"/>
  <c r="W214" i="16"/>
  <c r="X214" i="16"/>
  <c r="Y214" i="16"/>
  <c r="B215" i="16"/>
  <c r="C215" i="16"/>
  <c r="D215" i="16"/>
  <c r="E215" i="16"/>
  <c r="F215" i="16"/>
  <c r="G215" i="16"/>
  <c r="H215" i="16"/>
  <c r="I215" i="16"/>
  <c r="J215" i="16"/>
  <c r="K215" i="16"/>
  <c r="L215" i="16"/>
  <c r="M215" i="16"/>
  <c r="N215" i="16"/>
  <c r="O215" i="16"/>
  <c r="P215" i="16"/>
  <c r="Q215" i="16"/>
  <c r="R215" i="16"/>
  <c r="S215" i="16"/>
  <c r="T215" i="16"/>
  <c r="U215" i="16"/>
  <c r="V215" i="16"/>
  <c r="W215" i="16"/>
  <c r="X215" i="16"/>
  <c r="Y215" i="16"/>
  <c r="B216" i="16"/>
  <c r="C216" i="16"/>
  <c r="D216" i="16"/>
  <c r="E216" i="16"/>
  <c r="F216" i="16"/>
  <c r="G216" i="16"/>
  <c r="H216" i="16"/>
  <c r="I216" i="16"/>
  <c r="J216" i="16"/>
  <c r="K216" i="16"/>
  <c r="L216" i="16"/>
  <c r="M216" i="16"/>
  <c r="N216" i="16"/>
  <c r="O216" i="16"/>
  <c r="P216" i="16"/>
  <c r="Q216" i="16"/>
  <c r="R216" i="16"/>
  <c r="S216" i="16"/>
  <c r="T216" i="16"/>
  <c r="U216" i="16"/>
  <c r="V216" i="16"/>
  <c r="W216" i="16"/>
  <c r="X216" i="16"/>
  <c r="Y216" i="16"/>
  <c r="B217" i="16"/>
  <c r="C217" i="16"/>
  <c r="D217" i="16"/>
  <c r="E217" i="16"/>
  <c r="F217" i="16"/>
  <c r="G217" i="16"/>
  <c r="H217" i="16"/>
  <c r="I217" i="16"/>
  <c r="J217" i="16"/>
  <c r="K217" i="16"/>
  <c r="L217" i="16"/>
  <c r="M217" i="16"/>
  <c r="N217" i="16"/>
  <c r="O217" i="16"/>
  <c r="P217" i="16"/>
  <c r="Q217" i="16"/>
  <c r="R217" i="16"/>
  <c r="S217" i="16"/>
  <c r="T217" i="16"/>
  <c r="U217" i="16"/>
  <c r="V217" i="16"/>
  <c r="W217" i="16"/>
  <c r="X217" i="16"/>
  <c r="Y217" i="16"/>
  <c r="B218" i="16"/>
  <c r="C218" i="16"/>
  <c r="D218" i="16"/>
  <c r="E218" i="16"/>
  <c r="F218" i="16"/>
  <c r="G218" i="16"/>
  <c r="H218" i="16"/>
  <c r="I218" i="16"/>
  <c r="J218" i="16"/>
  <c r="K218" i="16"/>
  <c r="L218" i="16"/>
  <c r="M218" i="16"/>
  <c r="N218" i="16"/>
  <c r="O218" i="16"/>
  <c r="P218" i="16"/>
  <c r="Q218" i="16"/>
  <c r="R218" i="16"/>
  <c r="S218" i="16"/>
  <c r="T218" i="16"/>
  <c r="U218" i="16"/>
  <c r="V218" i="16"/>
  <c r="W218" i="16"/>
  <c r="X218" i="16"/>
  <c r="Y218" i="16"/>
  <c r="B219" i="16"/>
  <c r="C219" i="16"/>
  <c r="D219" i="16"/>
  <c r="E219" i="16"/>
  <c r="F219" i="16"/>
  <c r="G219" i="16"/>
  <c r="H219" i="16"/>
  <c r="I219" i="16"/>
  <c r="J219" i="16"/>
  <c r="K219" i="16"/>
  <c r="L219" i="16"/>
  <c r="M219" i="16"/>
  <c r="N219" i="16"/>
  <c r="O219" i="16"/>
  <c r="P219" i="16"/>
  <c r="Q219" i="16"/>
  <c r="R219" i="16"/>
  <c r="S219" i="16"/>
  <c r="T219" i="16"/>
  <c r="U219" i="16"/>
  <c r="V219" i="16"/>
  <c r="W219" i="16"/>
  <c r="X219" i="16"/>
  <c r="Y219" i="16"/>
  <c r="B220" i="16"/>
  <c r="C220" i="16"/>
  <c r="D220" i="16"/>
  <c r="E220" i="16"/>
  <c r="F220" i="16"/>
  <c r="G220" i="16"/>
  <c r="H220" i="16"/>
  <c r="I220" i="16"/>
  <c r="J220" i="16"/>
  <c r="K220" i="16"/>
  <c r="L220" i="16"/>
  <c r="M220" i="16"/>
  <c r="N220" i="16"/>
  <c r="O220" i="16"/>
  <c r="P220" i="16"/>
  <c r="Q220" i="16"/>
  <c r="R220" i="16"/>
  <c r="S220" i="16"/>
  <c r="T220" i="16"/>
  <c r="U220" i="16"/>
  <c r="V220" i="16"/>
  <c r="W220" i="16"/>
  <c r="X220" i="16"/>
  <c r="Y220" i="16"/>
  <c r="B221" i="16"/>
  <c r="C221" i="16"/>
  <c r="D221" i="16"/>
  <c r="E221" i="16"/>
  <c r="F221" i="16"/>
  <c r="G221" i="16"/>
  <c r="H221" i="16"/>
  <c r="I221" i="16"/>
  <c r="J221" i="16"/>
  <c r="K221" i="16"/>
  <c r="L221" i="16"/>
  <c r="M221" i="16"/>
  <c r="N221" i="16"/>
  <c r="O221" i="16"/>
  <c r="P221" i="16"/>
  <c r="Q221" i="16"/>
  <c r="R221" i="16"/>
  <c r="S221" i="16"/>
  <c r="T221" i="16"/>
  <c r="U221" i="16"/>
  <c r="V221" i="16"/>
  <c r="W221" i="16"/>
  <c r="X221" i="16"/>
  <c r="Y221" i="16"/>
  <c r="B222" i="16"/>
  <c r="C222" i="16"/>
  <c r="D222" i="16"/>
  <c r="E222" i="16"/>
  <c r="F222" i="16"/>
  <c r="G222" i="16"/>
  <c r="H222" i="16"/>
  <c r="I222" i="16"/>
  <c r="J222" i="16"/>
  <c r="K222" i="16"/>
  <c r="L222" i="16"/>
  <c r="M222" i="16"/>
  <c r="N222" i="16"/>
  <c r="O222" i="16"/>
  <c r="P222" i="16"/>
  <c r="Q222" i="16"/>
  <c r="R222" i="16"/>
  <c r="S222" i="16"/>
  <c r="T222" i="16"/>
  <c r="U222" i="16"/>
  <c r="V222" i="16"/>
  <c r="W222" i="16"/>
  <c r="X222" i="16"/>
  <c r="Y222" i="16"/>
  <c r="B223" i="16"/>
  <c r="C223" i="16"/>
  <c r="D223" i="16"/>
  <c r="E223" i="16"/>
  <c r="F223" i="16"/>
  <c r="G223" i="16"/>
  <c r="H223" i="16"/>
  <c r="I223" i="16"/>
  <c r="J223" i="16"/>
  <c r="K223" i="16"/>
  <c r="L223" i="16"/>
  <c r="M223" i="16"/>
  <c r="N223" i="16"/>
  <c r="O223" i="16"/>
  <c r="P223" i="16"/>
  <c r="Q223" i="16"/>
  <c r="R223" i="16"/>
  <c r="S223" i="16"/>
  <c r="T223" i="16"/>
  <c r="U223" i="16"/>
  <c r="V223" i="16"/>
  <c r="W223" i="16"/>
  <c r="X223" i="16"/>
  <c r="Y223" i="16"/>
  <c r="B224" i="16"/>
  <c r="C224" i="16"/>
  <c r="D224" i="16"/>
  <c r="E224" i="16"/>
  <c r="F224" i="16"/>
  <c r="G224" i="16"/>
  <c r="H224" i="16"/>
  <c r="I224" i="16"/>
  <c r="J224" i="16"/>
  <c r="K224" i="16"/>
  <c r="L224" i="16"/>
  <c r="M224" i="16"/>
  <c r="N224" i="16"/>
  <c r="O224" i="16"/>
  <c r="P224" i="16"/>
  <c r="Q224" i="16"/>
  <c r="R224" i="16"/>
  <c r="S224" i="16"/>
  <c r="T224" i="16"/>
  <c r="U224" i="16"/>
  <c r="V224" i="16"/>
  <c r="W224" i="16"/>
  <c r="X224" i="16"/>
  <c r="Y224" i="16"/>
  <c r="B225" i="16"/>
  <c r="C225" i="16"/>
  <c r="D225" i="16"/>
  <c r="E225" i="16"/>
  <c r="F225" i="16"/>
  <c r="G225" i="16"/>
  <c r="H225" i="16"/>
  <c r="I225" i="16"/>
  <c r="J225" i="16"/>
  <c r="K225" i="16"/>
  <c r="L225" i="16"/>
  <c r="M225" i="16"/>
  <c r="N225" i="16"/>
  <c r="O225" i="16"/>
  <c r="P225" i="16"/>
  <c r="Q225" i="16"/>
  <c r="R225" i="16"/>
  <c r="S225" i="16"/>
  <c r="T225" i="16"/>
  <c r="U225" i="16"/>
  <c r="V225" i="16"/>
  <c r="W225" i="16"/>
  <c r="X225" i="16"/>
  <c r="Y225" i="16"/>
  <c r="B226" i="16"/>
  <c r="C226" i="16"/>
  <c r="D226" i="16"/>
  <c r="E226" i="16"/>
  <c r="F226" i="16"/>
  <c r="G226" i="16"/>
  <c r="H226" i="16"/>
  <c r="I226" i="16"/>
  <c r="J226" i="16"/>
  <c r="K226" i="16"/>
  <c r="L226" i="16"/>
  <c r="M226" i="16"/>
  <c r="N226" i="16"/>
  <c r="O226" i="16"/>
  <c r="P226" i="16"/>
  <c r="Q226" i="16"/>
  <c r="R226" i="16"/>
  <c r="S226" i="16"/>
  <c r="T226" i="16"/>
  <c r="U226" i="16"/>
  <c r="V226" i="16"/>
  <c r="W226" i="16"/>
  <c r="X226" i="16"/>
  <c r="Y226" i="16"/>
  <c r="B227" i="16"/>
  <c r="C227" i="16"/>
  <c r="D227" i="16"/>
  <c r="E227" i="16"/>
  <c r="F227" i="16"/>
  <c r="G227" i="16"/>
  <c r="H227" i="16"/>
  <c r="I227" i="16"/>
  <c r="J227" i="16"/>
  <c r="K227" i="16"/>
  <c r="L227" i="16"/>
  <c r="M227" i="16"/>
  <c r="N227" i="16"/>
  <c r="O227" i="16"/>
  <c r="P227" i="16"/>
  <c r="Q227" i="16"/>
  <c r="R227" i="16"/>
  <c r="S227" i="16"/>
  <c r="T227" i="16"/>
  <c r="U227" i="16"/>
  <c r="V227" i="16"/>
  <c r="W227" i="16"/>
  <c r="X227" i="16"/>
  <c r="Y227" i="16"/>
  <c r="B228" i="16"/>
  <c r="C228" i="16"/>
  <c r="D228" i="16"/>
  <c r="E228" i="16"/>
  <c r="F228" i="16"/>
  <c r="G228" i="16"/>
  <c r="H228" i="16"/>
  <c r="I228" i="16"/>
  <c r="J228" i="16"/>
  <c r="K228" i="16"/>
  <c r="L228" i="16"/>
  <c r="M228" i="16"/>
  <c r="N228" i="16"/>
  <c r="O228" i="16"/>
  <c r="P228" i="16"/>
  <c r="Q228" i="16"/>
  <c r="R228" i="16"/>
  <c r="S228" i="16"/>
  <c r="T228" i="16"/>
  <c r="U228" i="16"/>
  <c r="V228" i="16"/>
  <c r="W228" i="16"/>
  <c r="X228" i="16"/>
  <c r="Y228" i="16"/>
  <c r="B229" i="16"/>
  <c r="C229" i="16"/>
  <c r="D229" i="16"/>
  <c r="E229" i="16"/>
  <c r="F229" i="16"/>
  <c r="G229" i="16"/>
  <c r="H229" i="16"/>
  <c r="I229" i="16"/>
  <c r="J229" i="16"/>
  <c r="K229" i="16"/>
  <c r="L229" i="16"/>
  <c r="M229" i="16"/>
  <c r="N229" i="16"/>
  <c r="O229" i="16"/>
  <c r="P229" i="16"/>
  <c r="Q229" i="16"/>
  <c r="R229" i="16"/>
  <c r="S229" i="16"/>
  <c r="T229" i="16"/>
  <c r="U229" i="16"/>
  <c r="V229" i="16"/>
  <c r="W229" i="16"/>
  <c r="X229" i="16"/>
  <c r="Y229" i="16"/>
  <c r="B230" i="16"/>
  <c r="C230" i="16"/>
  <c r="D230" i="16"/>
  <c r="E230" i="16"/>
  <c r="F230" i="16"/>
  <c r="G230" i="16"/>
  <c r="H230" i="16"/>
  <c r="I230" i="16"/>
  <c r="J230" i="16"/>
  <c r="K230" i="16"/>
  <c r="L230" i="16"/>
  <c r="M230" i="16"/>
  <c r="N230" i="16"/>
  <c r="O230" i="16"/>
  <c r="P230" i="16"/>
  <c r="Q230" i="16"/>
  <c r="R230" i="16"/>
  <c r="S230" i="16"/>
  <c r="T230" i="16"/>
  <c r="U230" i="16"/>
  <c r="V230" i="16"/>
  <c r="W230" i="16"/>
  <c r="X230" i="16"/>
  <c r="Y230" i="16"/>
  <c r="B231" i="16"/>
  <c r="C231" i="16"/>
  <c r="D231" i="16"/>
  <c r="E231" i="16"/>
  <c r="F231" i="16"/>
  <c r="G231" i="16"/>
  <c r="H231" i="16"/>
  <c r="I231" i="16"/>
  <c r="J231" i="16"/>
  <c r="K231" i="16"/>
  <c r="L231" i="16"/>
  <c r="M231" i="16"/>
  <c r="N231" i="16"/>
  <c r="O231" i="16"/>
  <c r="P231" i="16"/>
  <c r="Q231" i="16"/>
  <c r="R231" i="16"/>
  <c r="S231" i="16"/>
  <c r="T231" i="16"/>
  <c r="U231" i="16"/>
  <c r="V231" i="16"/>
  <c r="W231" i="16"/>
  <c r="X231" i="16"/>
  <c r="Y231" i="16"/>
  <c r="B232" i="16"/>
  <c r="C232" i="16"/>
  <c r="D232" i="16"/>
  <c r="E232" i="16"/>
  <c r="F232" i="16"/>
  <c r="G232" i="16"/>
  <c r="H232" i="16"/>
  <c r="I232" i="16"/>
  <c r="J232" i="16"/>
  <c r="K232" i="16"/>
  <c r="L232" i="16"/>
  <c r="M232" i="16"/>
  <c r="N232" i="16"/>
  <c r="O232" i="16"/>
  <c r="P232" i="16"/>
  <c r="Q232" i="16"/>
  <c r="R232" i="16"/>
  <c r="S232" i="16"/>
  <c r="T232" i="16"/>
  <c r="U232" i="16"/>
  <c r="V232" i="16"/>
  <c r="W232" i="16"/>
  <c r="X232" i="16"/>
  <c r="Y232" i="16"/>
  <c r="B233" i="16"/>
  <c r="C233" i="16"/>
  <c r="D233" i="16"/>
  <c r="E233" i="16"/>
  <c r="F233" i="16"/>
  <c r="G233" i="16"/>
  <c r="H233" i="16"/>
  <c r="I233" i="16"/>
  <c r="J233" i="16"/>
  <c r="K233" i="16"/>
  <c r="L233" i="16"/>
  <c r="M233" i="16"/>
  <c r="N233" i="16"/>
  <c r="O233" i="16"/>
  <c r="P233" i="16"/>
  <c r="Q233" i="16"/>
  <c r="R233" i="16"/>
  <c r="S233" i="16"/>
  <c r="T233" i="16"/>
  <c r="U233" i="16"/>
  <c r="V233" i="16"/>
  <c r="W233" i="16"/>
  <c r="X233" i="16"/>
  <c r="Y233" i="16"/>
  <c r="B234" i="16"/>
  <c r="C234" i="16"/>
  <c r="D234" i="16"/>
  <c r="E234" i="16"/>
  <c r="F234" i="16"/>
  <c r="G234" i="16"/>
  <c r="H234" i="16"/>
  <c r="I234" i="16"/>
  <c r="J234" i="16"/>
  <c r="K234" i="16"/>
  <c r="L234" i="16"/>
  <c r="M234" i="16"/>
  <c r="N234" i="16"/>
  <c r="O234" i="16"/>
  <c r="P234" i="16"/>
  <c r="Q234" i="16"/>
  <c r="R234" i="16"/>
  <c r="S234" i="16"/>
  <c r="T234" i="16"/>
  <c r="U234" i="16"/>
  <c r="V234" i="16"/>
  <c r="W234" i="16"/>
  <c r="X234" i="16"/>
  <c r="Y234" i="16"/>
  <c r="B235" i="16"/>
  <c r="C235" i="16"/>
  <c r="D235" i="16"/>
  <c r="E235" i="16"/>
  <c r="F235" i="16"/>
  <c r="G235" i="16"/>
  <c r="H235" i="16"/>
  <c r="I235" i="16"/>
  <c r="J235" i="16"/>
  <c r="K235" i="16"/>
  <c r="L235" i="16"/>
  <c r="M235" i="16"/>
  <c r="N235" i="16"/>
  <c r="O235" i="16"/>
  <c r="P235" i="16"/>
  <c r="Q235" i="16"/>
  <c r="R235" i="16"/>
  <c r="S235" i="16"/>
  <c r="T235" i="16"/>
  <c r="U235" i="16"/>
  <c r="V235" i="16"/>
  <c r="W235" i="16"/>
  <c r="X235" i="16"/>
  <c r="Y235" i="16"/>
  <c r="B236" i="16"/>
  <c r="C236" i="16"/>
  <c r="D236" i="16"/>
  <c r="E236" i="16"/>
  <c r="F236" i="16"/>
  <c r="G236" i="16"/>
  <c r="H236" i="16"/>
  <c r="I236" i="16"/>
  <c r="J236" i="16"/>
  <c r="K236" i="16"/>
  <c r="L236" i="16"/>
  <c r="M236" i="16"/>
  <c r="N236" i="16"/>
  <c r="O236" i="16"/>
  <c r="P236" i="16"/>
  <c r="Q236" i="16"/>
  <c r="R236" i="16"/>
  <c r="S236" i="16"/>
  <c r="T236" i="16"/>
  <c r="U236" i="16"/>
  <c r="V236" i="16"/>
  <c r="W236" i="16"/>
  <c r="X236" i="16"/>
  <c r="Y236" i="16"/>
  <c r="B237" i="16"/>
  <c r="C237" i="16"/>
  <c r="D237" i="16"/>
  <c r="E237" i="16"/>
  <c r="F237" i="16"/>
  <c r="G237" i="16"/>
  <c r="H237" i="16"/>
  <c r="I237" i="16"/>
  <c r="J237" i="16"/>
  <c r="K237" i="16"/>
  <c r="L237" i="16"/>
  <c r="M237" i="16"/>
  <c r="N237" i="16"/>
  <c r="O237" i="16"/>
  <c r="P237" i="16"/>
  <c r="Q237" i="16"/>
  <c r="R237" i="16"/>
  <c r="S237" i="16"/>
  <c r="T237" i="16"/>
  <c r="U237" i="16"/>
  <c r="V237" i="16"/>
  <c r="W237" i="16"/>
  <c r="X237" i="16"/>
  <c r="Y237" i="16"/>
  <c r="B238" i="16"/>
  <c r="C238" i="16"/>
  <c r="D238" i="16"/>
  <c r="E238" i="16"/>
  <c r="F238" i="16"/>
  <c r="G238" i="16"/>
  <c r="H238" i="16"/>
  <c r="I238" i="16"/>
  <c r="J238" i="16"/>
  <c r="K238" i="16"/>
  <c r="L238" i="16"/>
  <c r="M238" i="16"/>
  <c r="N238" i="16"/>
  <c r="O238" i="16"/>
  <c r="P238" i="16"/>
  <c r="Q238" i="16"/>
  <c r="R238" i="16"/>
  <c r="S238" i="16"/>
  <c r="T238" i="16"/>
  <c r="U238" i="16"/>
  <c r="V238" i="16"/>
  <c r="W238" i="16"/>
  <c r="X238" i="16"/>
  <c r="Y238" i="16"/>
  <c r="B239" i="16"/>
  <c r="C239" i="16"/>
  <c r="D239" i="16"/>
  <c r="E239" i="16"/>
  <c r="F239" i="16"/>
  <c r="G239" i="16"/>
  <c r="H239" i="16"/>
  <c r="I239" i="16"/>
  <c r="J239" i="16"/>
  <c r="K239" i="16"/>
  <c r="L239" i="16"/>
  <c r="M239" i="16"/>
  <c r="N239" i="16"/>
  <c r="O239" i="16"/>
  <c r="P239" i="16"/>
  <c r="Q239" i="16"/>
  <c r="R239" i="16"/>
  <c r="S239" i="16"/>
  <c r="T239" i="16"/>
  <c r="U239" i="16"/>
  <c r="V239" i="16"/>
  <c r="W239" i="16"/>
  <c r="X239" i="16"/>
  <c r="Y239" i="16"/>
  <c r="B240" i="16"/>
  <c r="C240" i="16"/>
  <c r="D240" i="16"/>
  <c r="E240" i="16"/>
  <c r="F240" i="16"/>
  <c r="G240" i="16"/>
  <c r="H240" i="16"/>
  <c r="I240" i="16"/>
  <c r="J240" i="16"/>
  <c r="K240" i="16"/>
  <c r="L240" i="16"/>
  <c r="M240" i="16"/>
  <c r="N240" i="16"/>
  <c r="O240" i="16"/>
  <c r="P240" i="16"/>
  <c r="Q240" i="16"/>
  <c r="R240" i="16"/>
  <c r="S240" i="16"/>
  <c r="T240" i="16"/>
  <c r="U240" i="16"/>
  <c r="V240" i="16"/>
  <c r="W240" i="16"/>
  <c r="X240" i="16"/>
  <c r="Y240" i="16"/>
  <c r="B241" i="16"/>
  <c r="C241" i="16"/>
  <c r="D241" i="16"/>
  <c r="E241" i="16"/>
  <c r="F241" i="16"/>
  <c r="G241" i="16"/>
  <c r="H241" i="16"/>
  <c r="I241" i="16"/>
  <c r="J241" i="16"/>
  <c r="K241" i="16"/>
  <c r="L241" i="16"/>
  <c r="M241" i="16"/>
  <c r="N241" i="16"/>
  <c r="O241" i="16"/>
  <c r="P241" i="16"/>
  <c r="Q241" i="16"/>
  <c r="R241" i="16"/>
  <c r="S241" i="16"/>
  <c r="T241" i="16"/>
  <c r="U241" i="16"/>
  <c r="V241" i="16"/>
  <c r="W241" i="16"/>
  <c r="X241" i="16"/>
  <c r="Y241" i="16"/>
  <c r="B242" i="16"/>
  <c r="C242" i="16"/>
  <c r="D242" i="16"/>
  <c r="E242" i="16"/>
  <c r="F242" i="16"/>
  <c r="G242" i="16"/>
  <c r="H242" i="16"/>
  <c r="I242" i="16"/>
  <c r="J242" i="16"/>
  <c r="K242" i="16"/>
  <c r="L242" i="16"/>
  <c r="M242" i="16"/>
  <c r="N242" i="16"/>
  <c r="O242" i="16"/>
  <c r="P242" i="16"/>
  <c r="Q242" i="16"/>
  <c r="R242" i="16"/>
  <c r="S242" i="16"/>
  <c r="T242" i="16"/>
  <c r="U242" i="16"/>
  <c r="V242" i="16"/>
  <c r="W242" i="16"/>
  <c r="X242" i="16"/>
  <c r="Y242" i="16"/>
  <c r="B243" i="16"/>
  <c r="C243" i="16"/>
  <c r="D243" i="16"/>
  <c r="E243" i="16"/>
  <c r="F243" i="16"/>
  <c r="G243" i="16"/>
  <c r="H243" i="16"/>
  <c r="I243" i="16"/>
  <c r="J243" i="16"/>
  <c r="K243" i="16"/>
  <c r="L243" i="16"/>
  <c r="M243" i="16"/>
  <c r="N243" i="16"/>
  <c r="O243" i="16"/>
  <c r="P243" i="16"/>
  <c r="Q243" i="16"/>
  <c r="R243" i="16"/>
  <c r="S243" i="16"/>
  <c r="T243" i="16"/>
  <c r="U243" i="16"/>
  <c r="V243" i="16"/>
  <c r="W243" i="16"/>
  <c r="X243" i="16"/>
  <c r="Y243" i="16"/>
  <c r="B244" i="16"/>
  <c r="C244" i="16"/>
  <c r="D244" i="16"/>
  <c r="E244" i="16"/>
  <c r="F244" i="16"/>
  <c r="G244" i="16"/>
  <c r="H244" i="16"/>
  <c r="I244" i="16"/>
  <c r="J244" i="16"/>
  <c r="K244" i="16"/>
  <c r="L244" i="16"/>
  <c r="M244" i="16"/>
  <c r="N244" i="16"/>
  <c r="O244" i="16"/>
  <c r="P244" i="16"/>
  <c r="Q244" i="16"/>
  <c r="R244" i="16"/>
  <c r="S244" i="16"/>
  <c r="T244" i="16"/>
  <c r="U244" i="16"/>
  <c r="V244" i="16"/>
  <c r="W244" i="16"/>
  <c r="X244" i="16"/>
  <c r="Y244" i="16"/>
  <c r="B245" i="16"/>
  <c r="C245" i="16"/>
  <c r="D245" i="16"/>
  <c r="E245" i="16"/>
  <c r="F245" i="16"/>
  <c r="G245" i="16"/>
  <c r="H245" i="16"/>
  <c r="I245" i="16"/>
  <c r="J245" i="16"/>
  <c r="K245" i="16"/>
  <c r="L245" i="16"/>
  <c r="M245" i="16"/>
  <c r="N245" i="16"/>
  <c r="O245" i="16"/>
  <c r="P245" i="16"/>
  <c r="Q245" i="16"/>
  <c r="R245" i="16"/>
  <c r="S245" i="16"/>
  <c r="T245" i="16"/>
  <c r="U245" i="16"/>
  <c r="V245" i="16"/>
  <c r="W245" i="16"/>
  <c r="X245" i="16"/>
  <c r="Y245" i="16"/>
  <c r="B246" i="16"/>
  <c r="C246" i="16"/>
  <c r="D246" i="16"/>
  <c r="E246" i="16"/>
  <c r="F246" i="16"/>
  <c r="G246" i="16"/>
  <c r="H246" i="16"/>
  <c r="I246" i="16"/>
  <c r="J246" i="16"/>
  <c r="K246" i="16"/>
  <c r="L246" i="16"/>
  <c r="M246" i="16"/>
  <c r="N246" i="16"/>
  <c r="O246" i="16"/>
  <c r="P246" i="16"/>
  <c r="Q246" i="16"/>
  <c r="R246" i="16"/>
  <c r="S246" i="16"/>
  <c r="T246" i="16"/>
  <c r="U246" i="16"/>
  <c r="V246" i="16"/>
  <c r="W246" i="16"/>
  <c r="X246" i="16"/>
  <c r="Y246" i="16"/>
  <c r="B247" i="16"/>
  <c r="C247" i="16"/>
  <c r="D247" i="16"/>
  <c r="E247" i="16"/>
  <c r="F247" i="16"/>
  <c r="G247" i="16"/>
  <c r="H247" i="16"/>
  <c r="I247" i="16"/>
  <c r="J247" i="16"/>
  <c r="K247" i="16"/>
  <c r="L247" i="16"/>
  <c r="M247" i="16"/>
  <c r="N247" i="16"/>
  <c r="O247" i="16"/>
  <c r="P247" i="16"/>
  <c r="Q247" i="16"/>
  <c r="R247" i="16"/>
  <c r="S247" i="16"/>
  <c r="T247" i="16"/>
  <c r="U247" i="16"/>
  <c r="V247" i="16"/>
  <c r="W247" i="16"/>
  <c r="X247" i="16"/>
  <c r="Y247" i="16"/>
  <c r="B248" i="16"/>
  <c r="C248" i="16"/>
  <c r="D248" i="16"/>
  <c r="E248" i="16"/>
  <c r="F248" i="16"/>
  <c r="G248" i="16"/>
  <c r="H248" i="16"/>
  <c r="I248" i="16"/>
  <c r="J248" i="16"/>
  <c r="K248" i="16"/>
  <c r="L248" i="16"/>
  <c r="M248" i="16"/>
  <c r="N248" i="16"/>
  <c r="O248" i="16"/>
  <c r="P248" i="16"/>
  <c r="Q248" i="16"/>
  <c r="R248" i="16"/>
  <c r="S248" i="16"/>
  <c r="T248" i="16"/>
  <c r="U248" i="16"/>
  <c r="V248" i="16"/>
  <c r="W248" i="16"/>
  <c r="X248" i="16"/>
  <c r="Y248" i="16"/>
  <c r="B249" i="16"/>
  <c r="C249" i="16"/>
  <c r="D249" i="16"/>
  <c r="E249" i="16"/>
  <c r="F249" i="16"/>
  <c r="G249" i="16"/>
  <c r="H249" i="16"/>
  <c r="I249" i="16"/>
  <c r="J249" i="16"/>
  <c r="K249" i="16"/>
  <c r="L249" i="16"/>
  <c r="M249" i="16"/>
  <c r="N249" i="16"/>
  <c r="O249" i="16"/>
  <c r="P249" i="16"/>
  <c r="Q249" i="16"/>
  <c r="R249" i="16"/>
  <c r="S249" i="16"/>
  <c r="T249" i="16"/>
  <c r="U249" i="16"/>
  <c r="V249" i="16"/>
  <c r="W249" i="16"/>
  <c r="X249" i="16"/>
  <c r="Y249" i="16"/>
  <c r="B250" i="16"/>
  <c r="C250" i="16"/>
  <c r="D250" i="16"/>
  <c r="E250" i="16"/>
  <c r="F250" i="16"/>
  <c r="G250" i="16"/>
  <c r="H250" i="16"/>
  <c r="I250" i="16"/>
  <c r="J250" i="16"/>
  <c r="K250" i="16"/>
  <c r="L250" i="16"/>
  <c r="M250" i="16"/>
  <c r="N250" i="16"/>
  <c r="O250" i="16"/>
  <c r="P250" i="16"/>
  <c r="Q250" i="16"/>
  <c r="R250" i="16"/>
  <c r="S250" i="16"/>
  <c r="T250" i="16"/>
  <c r="U250" i="16"/>
  <c r="V250" i="16"/>
  <c r="W250" i="16"/>
  <c r="X250" i="16"/>
  <c r="Y250" i="16"/>
  <c r="B251" i="16"/>
  <c r="C251" i="16"/>
  <c r="D251" i="16"/>
  <c r="E251" i="16"/>
  <c r="F251" i="16"/>
  <c r="G251" i="16"/>
  <c r="H251" i="16"/>
  <c r="I251" i="16"/>
  <c r="J251" i="16"/>
  <c r="K251" i="16"/>
  <c r="L251" i="16"/>
  <c r="M251" i="16"/>
  <c r="N251" i="16"/>
  <c r="O251" i="16"/>
  <c r="P251" i="16"/>
  <c r="Q251" i="16"/>
  <c r="R251" i="16"/>
  <c r="S251" i="16"/>
  <c r="T251" i="16"/>
  <c r="U251" i="16"/>
  <c r="V251" i="16"/>
  <c r="W251" i="16"/>
  <c r="X251" i="16"/>
  <c r="Y251" i="16"/>
  <c r="B252" i="16"/>
  <c r="C252" i="16"/>
  <c r="D252" i="16"/>
  <c r="E252" i="16"/>
  <c r="F252" i="16"/>
  <c r="G252" i="16"/>
  <c r="H252" i="16"/>
  <c r="I252" i="16"/>
  <c r="J252" i="16"/>
  <c r="K252" i="16"/>
  <c r="L252" i="16"/>
  <c r="M252" i="16"/>
  <c r="N252" i="16"/>
  <c r="O252" i="16"/>
  <c r="P252" i="16"/>
  <c r="Q252" i="16"/>
  <c r="R252" i="16"/>
  <c r="S252" i="16"/>
  <c r="T252" i="16"/>
  <c r="U252" i="16"/>
  <c r="V252" i="16"/>
  <c r="W252" i="16"/>
  <c r="X252" i="16"/>
  <c r="Y252" i="16"/>
  <c r="B253" i="16"/>
  <c r="C253" i="16"/>
  <c r="D253" i="16"/>
  <c r="E253" i="16"/>
  <c r="F253" i="16"/>
  <c r="G253" i="16"/>
  <c r="H253" i="16"/>
  <c r="I253" i="16"/>
  <c r="J253" i="16"/>
  <c r="K253" i="16"/>
  <c r="L253" i="16"/>
  <c r="M253" i="16"/>
  <c r="N253" i="16"/>
  <c r="O253" i="16"/>
  <c r="P253" i="16"/>
  <c r="Q253" i="16"/>
  <c r="R253" i="16"/>
  <c r="S253" i="16"/>
  <c r="T253" i="16"/>
  <c r="U253" i="16"/>
  <c r="V253" i="16"/>
  <c r="W253" i="16"/>
  <c r="X253" i="16"/>
  <c r="Y253" i="16"/>
  <c r="B254" i="16"/>
  <c r="C254" i="16"/>
  <c r="D254" i="16"/>
  <c r="E254" i="16"/>
  <c r="F254" i="16"/>
  <c r="G254" i="16"/>
  <c r="H254" i="16"/>
  <c r="I254" i="16"/>
  <c r="J254" i="16"/>
  <c r="K254" i="16"/>
  <c r="L254" i="16"/>
  <c r="M254" i="16"/>
  <c r="N254" i="16"/>
  <c r="O254" i="16"/>
  <c r="P254" i="16"/>
  <c r="Q254" i="16"/>
  <c r="R254" i="16"/>
  <c r="S254" i="16"/>
  <c r="T254" i="16"/>
  <c r="U254" i="16"/>
  <c r="V254" i="16"/>
  <c r="W254" i="16"/>
  <c r="X254" i="16"/>
  <c r="Y254" i="16"/>
  <c r="B255" i="16"/>
  <c r="C255" i="16"/>
  <c r="D255" i="16"/>
  <c r="E255" i="16"/>
  <c r="F255" i="16"/>
  <c r="G255" i="16"/>
  <c r="H255" i="16"/>
  <c r="I255" i="16"/>
  <c r="J255" i="16"/>
  <c r="K255" i="16"/>
  <c r="L255" i="16"/>
  <c r="M255" i="16"/>
  <c r="N255" i="16"/>
  <c r="O255" i="16"/>
  <c r="P255" i="16"/>
  <c r="Q255" i="16"/>
  <c r="R255" i="16"/>
  <c r="S255" i="16"/>
  <c r="T255" i="16"/>
  <c r="U255" i="16"/>
  <c r="V255" i="16"/>
  <c r="W255" i="16"/>
  <c r="X255" i="16"/>
  <c r="Y255" i="16"/>
  <c r="B256" i="16"/>
  <c r="C256" i="16"/>
  <c r="D256" i="16"/>
  <c r="E256" i="16"/>
  <c r="F256" i="16"/>
  <c r="G256" i="16"/>
  <c r="H256" i="16"/>
  <c r="I256" i="16"/>
  <c r="J256" i="16"/>
  <c r="K256" i="16"/>
  <c r="L256" i="16"/>
  <c r="M256" i="16"/>
  <c r="N256" i="16"/>
  <c r="O256" i="16"/>
  <c r="P256" i="16"/>
  <c r="Q256" i="16"/>
  <c r="R256" i="16"/>
  <c r="S256" i="16"/>
  <c r="T256" i="16"/>
  <c r="U256" i="16"/>
  <c r="V256" i="16"/>
  <c r="W256" i="16"/>
  <c r="X256" i="16"/>
  <c r="Y256" i="16"/>
  <c r="B257" i="16"/>
  <c r="C257" i="16"/>
  <c r="D257" i="16"/>
  <c r="E257" i="16"/>
  <c r="F257" i="16"/>
  <c r="G257" i="16"/>
  <c r="H257" i="16"/>
  <c r="I257" i="16"/>
  <c r="J257" i="16"/>
  <c r="K257" i="16"/>
  <c r="L257" i="16"/>
  <c r="M257" i="16"/>
  <c r="N257" i="16"/>
  <c r="O257" i="16"/>
  <c r="P257" i="16"/>
  <c r="Q257" i="16"/>
  <c r="R257" i="16"/>
  <c r="S257" i="16"/>
  <c r="T257" i="16"/>
  <c r="U257" i="16"/>
  <c r="V257" i="16"/>
  <c r="W257" i="16"/>
  <c r="X257" i="16"/>
  <c r="Y257" i="16"/>
  <c r="B258" i="16"/>
  <c r="C258" i="16"/>
  <c r="D258" i="16"/>
  <c r="E258" i="16"/>
  <c r="F258" i="16"/>
  <c r="G258" i="16"/>
  <c r="H258" i="16"/>
  <c r="I258" i="16"/>
  <c r="J258" i="16"/>
  <c r="K258" i="16"/>
  <c r="L258" i="16"/>
  <c r="M258" i="16"/>
  <c r="N258" i="16"/>
  <c r="O258" i="16"/>
  <c r="P258" i="16"/>
  <c r="Q258" i="16"/>
  <c r="R258" i="16"/>
  <c r="S258" i="16"/>
  <c r="T258" i="16"/>
  <c r="U258" i="16"/>
  <c r="V258" i="16"/>
  <c r="W258" i="16"/>
  <c r="X258" i="16"/>
  <c r="Y258" i="16"/>
  <c r="B259" i="16"/>
  <c r="C259" i="16"/>
  <c r="D259" i="16"/>
  <c r="E259" i="16"/>
  <c r="F259" i="16"/>
  <c r="G259" i="16"/>
  <c r="H259" i="16"/>
  <c r="I259" i="16"/>
  <c r="J259" i="16"/>
  <c r="K259" i="16"/>
  <c r="L259" i="16"/>
  <c r="M259" i="16"/>
  <c r="N259" i="16"/>
  <c r="O259" i="16"/>
  <c r="P259" i="16"/>
  <c r="Q259" i="16"/>
  <c r="R259" i="16"/>
  <c r="S259" i="16"/>
  <c r="T259" i="16"/>
  <c r="U259" i="16"/>
  <c r="V259" i="16"/>
  <c r="W259" i="16"/>
  <c r="X259" i="16"/>
  <c r="Y259" i="16"/>
  <c r="B260" i="16"/>
  <c r="C260" i="16"/>
  <c r="D260" i="16"/>
  <c r="E260" i="16"/>
  <c r="F260" i="16"/>
  <c r="G260" i="16"/>
  <c r="H260" i="16"/>
  <c r="I260" i="16"/>
  <c r="J260" i="16"/>
  <c r="K260" i="16"/>
  <c r="L260" i="16"/>
  <c r="M260" i="16"/>
  <c r="N260" i="16"/>
  <c r="O260" i="16"/>
  <c r="P260" i="16"/>
  <c r="Q260" i="16"/>
  <c r="R260" i="16"/>
  <c r="S260" i="16"/>
  <c r="T260" i="16"/>
  <c r="U260" i="16"/>
  <c r="V260" i="16"/>
  <c r="W260" i="16"/>
  <c r="X260" i="16"/>
  <c r="Y260" i="16"/>
  <c r="B261" i="16"/>
  <c r="C261" i="16"/>
  <c r="D261" i="16"/>
  <c r="E261" i="16"/>
  <c r="F261" i="16"/>
  <c r="G261" i="16"/>
  <c r="H261" i="16"/>
  <c r="I261" i="16"/>
  <c r="J261" i="16"/>
  <c r="K261" i="16"/>
  <c r="L261" i="16"/>
  <c r="M261" i="16"/>
  <c r="N261" i="16"/>
  <c r="O261" i="16"/>
  <c r="P261" i="16"/>
  <c r="Q261" i="16"/>
  <c r="R261" i="16"/>
  <c r="S261" i="16"/>
  <c r="T261" i="16"/>
  <c r="U261" i="16"/>
  <c r="V261" i="16"/>
  <c r="W261" i="16"/>
  <c r="X261" i="16"/>
  <c r="Y261" i="16"/>
  <c r="B262" i="16"/>
  <c r="C262" i="16"/>
  <c r="D262" i="16"/>
  <c r="E262" i="16"/>
  <c r="F262" i="16"/>
  <c r="G262" i="16"/>
  <c r="H262" i="16"/>
  <c r="I262" i="16"/>
  <c r="J262" i="16"/>
  <c r="K262" i="16"/>
  <c r="L262" i="16"/>
  <c r="M262" i="16"/>
  <c r="N262" i="16"/>
  <c r="O262" i="16"/>
  <c r="P262" i="16"/>
  <c r="Q262" i="16"/>
  <c r="R262" i="16"/>
  <c r="S262" i="16"/>
  <c r="T262" i="16"/>
  <c r="U262" i="16"/>
  <c r="V262" i="16"/>
  <c r="W262" i="16"/>
  <c r="X262" i="16"/>
  <c r="Y262" i="16"/>
  <c r="B263" i="16"/>
  <c r="C263" i="16"/>
  <c r="D263" i="16"/>
  <c r="E263" i="16"/>
  <c r="F263" i="16"/>
  <c r="G263" i="16"/>
  <c r="H263" i="16"/>
  <c r="I263" i="16"/>
  <c r="J263" i="16"/>
  <c r="K263" i="16"/>
  <c r="L263" i="16"/>
  <c r="M263" i="16"/>
  <c r="N263" i="16"/>
  <c r="O263" i="16"/>
  <c r="P263" i="16"/>
  <c r="Q263" i="16"/>
  <c r="R263" i="16"/>
  <c r="S263" i="16"/>
  <c r="T263" i="16"/>
  <c r="U263" i="16"/>
  <c r="V263" i="16"/>
  <c r="W263" i="16"/>
  <c r="X263" i="16"/>
  <c r="Y263" i="16"/>
  <c r="B264" i="16"/>
  <c r="C264" i="16"/>
  <c r="D264" i="16"/>
  <c r="E264" i="16"/>
  <c r="F264" i="16"/>
  <c r="G264" i="16"/>
  <c r="H264" i="16"/>
  <c r="I264" i="16"/>
  <c r="J264" i="16"/>
  <c r="K264" i="16"/>
  <c r="L264" i="16"/>
  <c r="M264" i="16"/>
  <c r="N264" i="16"/>
  <c r="O264" i="16"/>
  <c r="P264" i="16"/>
  <c r="Q264" i="16"/>
  <c r="R264" i="16"/>
  <c r="S264" i="16"/>
  <c r="T264" i="16"/>
  <c r="U264" i="16"/>
  <c r="V264" i="16"/>
  <c r="W264" i="16"/>
  <c r="X264" i="16"/>
  <c r="Y264" i="16"/>
  <c r="B265" i="16"/>
  <c r="C265" i="16"/>
  <c r="D265" i="16"/>
  <c r="E265" i="16"/>
  <c r="F265" i="16"/>
  <c r="G265" i="16"/>
  <c r="H265" i="16"/>
  <c r="I265" i="16"/>
  <c r="J265" i="16"/>
  <c r="K265" i="16"/>
  <c r="L265" i="16"/>
  <c r="M265" i="16"/>
  <c r="N265" i="16"/>
  <c r="O265" i="16"/>
  <c r="P265" i="16"/>
  <c r="Q265" i="16"/>
  <c r="R265" i="16"/>
  <c r="S265" i="16"/>
  <c r="T265" i="16"/>
  <c r="U265" i="16"/>
  <c r="V265" i="16"/>
  <c r="W265" i="16"/>
  <c r="X265" i="16"/>
  <c r="Y265" i="16"/>
  <c r="B266" i="16"/>
  <c r="C266" i="16"/>
  <c r="D266" i="16"/>
  <c r="E266" i="16"/>
  <c r="F266" i="16"/>
  <c r="G266" i="16"/>
  <c r="H266" i="16"/>
  <c r="I266" i="16"/>
  <c r="J266" i="16"/>
  <c r="K266" i="16"/>
  <c r="L266" i="16"/>
  <c r="M266" i="16"/>
  <c r="N266" i="16"/>
  <c r="O266" i="16"/>
  <c r="P266" i="16"/>
  <c r="Q266" i="16"/>
  <c r="R266" i="16"/>
  <c r="S266" i="16"/>
  <c r="T266" i="16"/>
  <c r="U266" i="16"/>
  <c r="V266" i="16"/>
  <c r="W266" i="16"/>
  <c r="X266" i="16"/>
  <c r="Y266" i="16"/>
  <c r="B267" i="16"/>
  <c r="C267" i="16"/>
  <c r="D267" i="16"/>
  <c r="E267" i="16"/>
  <c r="F267" i="16"/>
  <c r="G267" i="16"/>
  <c r="H267" i="16"/>
  <c r="I267" i="16"/>
  <c r="J267" i="16"/>
  <c r="K267" i="16"/>
  <c r="L267" i="16"/>
  <c r="M267" i="16"/>
  <c r="N267" i="16"/>
  <c r="O267" i="16"/>
  <c r="P267" i="16"/>
  <c r="Q267" i="16"/>
  <c r="R267" i="16"/>
  <c r="S267" i="16"/>
  <c r="T267" i="16"/>
  <c r="U267" i="16"/>
  <c r="V267" i="16"/>
  <c r="W267" i="16"/>
  <c r="X267" i="16"/>
  <c r="Y267" i="16"/>
  <c r="B268" i="16"/>
  <c r="C268" i="16"/>
  <c r="D268" i="16"/>
  <c r="E268" i="16"/>
  <c r="F268" i="16"/>
  <c r="G268" i="16"/>
  <c r="H268" i="16"/>
  <c r="I268" i="16"/>
  <c r="J268" i="16"/>
  <c r="K268" i="16"/>
  <c r="L268" i="16"/>
  <c r="M268" i="16"/>
  <c r="N268" i="16"/>
  <c r="O268" i="16"/>
  <c r="P268" i="16"/>
  <c r="Q268" i="16"/>
  <c r="R268" i="16"/>
  <c r="S268" i="16"/>
  <c r="T268" i="16"/>
  <c r="U268" i="16"/>
  <c r="V268" i="16"/>
  <c r="W268" i="16"/>
  <c r="X268" i="16"/>
  <c r="Y268" i="16"/>
  <c r="B269" i="16"/>
  <c r="C269" i="16"/>
  <c r="D269" i="16"/>
  <c r="E269" i="16"/>
  <c r="F269" i="16"/>
  <c r="G269" i="16"/>
  <c r="H269" i="16"/>
  <c r="I269" i="16"/>
  <c r="J269" i="16"/>
  <c r="K269" i="16"/>
  <c r="L269" i="16"/>
  <c r="M269" i="16"/>
  <c r="N269" i="16"/>
  <c r="O269" i="16"/>
  <c r="P269" i="16"/>
  <c r="Q269" i="16"/>
  <c r="R269" i="16"/>
  <c r="S269" i="16"/>
  <c r="T269" i="16"/>
  <c r="U269" i="16"/>
  <c r="V269" i="16"/>
  <c r="W269" i="16"/>
  <c r="X269" i="16"/>
  <c r="Y269" i="16"/>
  <c r="B270" i="16"/>
  <c r="C270" i="16"/>
  <c r="D270" i="16"/>
  <c r="E270" i="16"/>
  <c r="F270" i="16"/>
  <c r="G270" i="16"/>
  <c r="H270" i="16"/>
  <c r="I270" i="16"/>
  <c r="J270" i="16"/>
  <c r="K270" i="16"/>
  <c r="L270" i="16"/>
  <c r="M270" i="16"/>
  <c r="N270" i="16"/>
  <c r="O270" i="16"/>
  <c r="P270" i="16"/>
  <c r="Q270" i="16"/>
  <c r="R270" i="16"/>
  <c r="S270" i="16"/>
  <c r="T270" i="16"/>
  <c r="U270" i="16"/>
  <c r="V270" i="16"/>
  <c r="W270" i="16"/>
  <c r="X270" i="16"/>
  <c r="Y270" i="16"/>
  <c r="B271" i="16"/>
  <c r="C271" i="16"/>
  <c r="D271" i="16"/>
  <c r="E271" i="16"/>
  <c r="F271" i="16"/>
  <c r="G271" i="16"/>
  <c r="H271" i="16"/>
  <c r="I271" i="16"/>
  <c r="J271" i="16"/>
  <c r="K271" i="16"/>
  <c r="L271" i="16"/>
  <c r="M271" i="16"/>
  <c r="N271" i="16"/>
  <c r="O271" i="16"/>
  <c r="P271" i="16"/>
  <c r="Q271" i="16"/>
  <c r="R271" i="16"/>
  <c r="S271" i="16"/>
  <c r="T271" i="16"/>
  <c r="U271" i="16"/>
  <c r="V271" i="16"/>
  <c r="W271" i="16"/>
  <c r="X271" i="16"/>
  <c r="Y271" i="16"/>
  <c r="B272" i="16"/>
  <c r="C272" i="16"/>
  <c r="D272" i="16"/>
  <c r="E272" i="16"/>
  <c r="F272" i="16"/>
  <c r="G272" i="16"/>
  <c r="H272" i="16"/>
  <c r="I272" i="16"/>
  <c r="J272" i="16"/>
  <c r="K272" i="16"/>
  <c r="L272" i="16"/>
  <c r="M272" i="16"/>
  <c r="N272" i="16"/>
  <c r="O272" i="16"/>
  <c r="P272" i="16"/>
  <c r="Q272" i="16"/>
  <c r="R272" i="16"/>
  <c r="S272" i="16"/>
  <c r="T272" i="16"/>
  <c r="U272" i="16"/>
  <c r="V272" i="16"/>
  <c r="W272" i="16"/>
  <c r="X272" i="16"/>
  <c r="Y272" i="16"/>
  <c r="B273" i="16"/>
  <c r="C273" i="16"/>
  <c r="D273" i="16"/>
  <c r="E273" i="16"/>
  <c r="F273" i="16"/>
  <c r="G273" i="16"/>
  <c r="H273" i="16"/>
  <c r="I273" i="16"/>
  <c r="J273" i="16"/>
  <c r="K273" i="16"/>
  <c r="L273" i="16"/>
  <c r="M273" i="16"/>
  <c r="N273" i="16"/>
  <c r="O273" i="16"/>
  <c r="P273" i="16"/>
  <c r="Q273" i="16"/>
  <c r="R273" i="16"/>
  <c r="S273" i="16"/>
  <c r="T273" i="16"/>
  <c r="U273" i="16"/>
  <c r="V273" i="16"/>
  <c r="W273" i="16"/>
  <c r="X273" i="16"/>
  <c r="Y273" i="16"/>
  <c r="B274" i="16"/>
  <c r="C274" i="16"/>
  <c r="D274" i="16"/>
  <c r="E274" i="16"/>
  <c r="F274" i="16"/>
  <c r="G274" i="16"/>
  <c r="H274" i="16"/>
  <c r="I274" i="16"/>
  <c r="J274" i="16"/>
  <c r="K274" i="16"/>
  <c r="L274" i="16"/>
  <c r="M274" i="16"/>
  <c r="N274" i="16"/>
  <c r="O274" i="16"/>
  <c r="P274" i="16"/>
  <c r="Q274" i="16"/>
  <c r="R274" i="16"/>
  <c r="S274" i="16"/>
  <c r="T274" i="16"/>
  <c r="U274" i="16"/>
  <c r="V274" i="16"/>
  <c r="W274" i="16"/>
  <c r="X274" i="16"/>
  <c r="Y274" i="16"/>
  <c r="B275" i="16"/>
  <c r="C275" i="16"/>
  <c r="D275" i="16"/>
  <c r="E275" i="16"/>
  <c r="F275" i="16"/>
  <c r="G275" i="16"/>
  <c r="H275" i="16"/>
  <c r="I275" i="16"/>
  <c r="J275" i="16"/>
  <c r="K275" i="16"/>
  <c r="L275" i="16"/>
  <c r="M275" i="16"/>
  <c r="N275" i="16"/>
  <c r="O275" i="16"/>
  <c r="P275" i="16"/>
  <c r="Q275" i="16"/>
  <c r="R275" i="16"/>
  <c r="S275" i="16"/>
  <c r="T275" i="16"/>
  <c r="U275" i="16"/>
  <c r="V275" i="16"/>
  <c r="W275" i="16"/>
  <c r="X275" i="16"/>
  <c r="Y275" i="16"/>
  <c r="B276" i="16"/>
  <c r="C276" i="16"/>
  <c r="D276" i="16"/>
  <c r="E276" i="16"/>
  <c r="F276" i="16"/>
  <c r="G276" i="16"/>
  <c r="H276" i="16"/>
  <c r="I276" i="16"/>
  <c r="J276" i="16"/>
  <c r="K276" i="16"/>
  <c r="L276" i="16"/>
  <c r="M276" i="16"/>
  <c r="N276" i="16"/>
  <c r="O276" i="16"/>
  <c r="P276" i="16"/>
  <c r="Q276" i="16"/>
  <c r="R276" i="16"/>
  <c r="S276" i="16"/>
  <c r="T276" i="16"/>
  <c r="U276" i="16"/>
  <c r="V276" i="16"/>
  <c r="W276" i="16"/>
  <c r="X276" i="16"/>
  <c r="Y276" i="16"/>
  <c r="B277" i="16"/>
  <c r="C277" i="16"/>
  <c r="D277" i="16"/>
  <c r="E277" i="16"/>
  <c r="F277" i="16"/>
  <c r="G277" i="16"/>
  <c r="H277" i="16"/>
  <c r="I277" i="16"/>
  <c r="J277" i="16"/>
  <c r="K277" i="16"/>
  <c r="L277" i="16"/>
  <c r="M277" i="16"/>
  <c r="N277" i="16"/>
  <c r="O277" i="16"/>
  <c r="P277" i="16"/>
  <c r="Q277" i="16"/>
  <c r="R277" i="16"/>
  <c r="S277" i="16"/>
  <c r="T277" i="16"/>
  <c r="U277" i="16"/>
  <c r="V277" i="16"/>
  <c r="W277" i="16"/>
  <c r="X277" i="16"/>
  <c r="Y277" i="16"/>
  <c r="B278" i="16"/>
  <c r="C278" i="16"/>
  <c r="D278" i="16"/>
  <c r="E278" i="16"/>
  <c r="F278" i="16"/>
  <c r="G278" i="16"/>
  <c r="H278" i="16"/>
  <c r="I278" i="16"/>
  <c r="J278" i="16"/>
  <c r="K278" i="16"/>
  <c r="L278" i="16"/>
  <c r="M278" i="16"/>
  <c r="N278" i="16"/>
  <c r="O278" i="16"/>
  <c r="P278" i="16"/>
  <c r="Q278" i="16"/>
  <c r="R278" i="16"/>
  <c r="S278" i="16"/>
  <c r="T278" i="16"/>
  <c r="U278" i="16"/>
  <c r="V278" i="16"/>
  <c r="W278" i="16"/>
  <c r="X278" i="16"/>
  <c r="Y278" i="16"/>
  <c r="B279" i="16"/>
  <c r="C279" i="16"/>
  <c r="D279" i="16"/>
  <c r="E279" i="16"/>
  <c r="F279" i="16"/>
  <c r="G279" i="16"/>
  <c r="H279" i="16"/>
  <c r="I279" i="16"/>
  <c r="J279" i="16"/>
  <c r="K279" i="16"/>
  <c r="L279" i="16"/>
  <c r="M279" i="16"/>
  <c r="N279" i="16"/>
  <c r="O279" i="16"/>
  <c r="P279" i="16"/>
  <c r="Q279" i="16"/>
  <c r="R279" i="16"/>
  <c r="S279" i="16"/>
  <c r="T279" i="16"/>
  <c r="U279" i="16"/>
  <c r="V279" i="16"/>
  <c r="W279" i="16"/>
  <c r="X279" i="16"/>
  <c r="Y279" i="16"/>
  <c r="B280" i="16"/>
  <c r="C280" i="16"/>
  <c r="D280" i="16"/>
  <c r="E280" i="16"/>
  <c r="F280" i="16"/>
  <c r="G280" i="16"/>
  <c r="H280" i="16"/>
  <c r="I280" i="16"/>
  <c r="J280" i="16"/>
  <c r="K280" i="16"/>
  <c r="L280" i="16"/>
  <c r="M280" i="16"/>
  <c r="N280" i="16"/>
  <c r="O280" i="16"/>
  <c r="P280" i="16"/>
  <c r="Q280" i="16"/>
  <c r="R280" i="16"/>
  <c r="S280" i="16"/>
  <c r="T280" i="16"/>
  <c r="U280" i="16"/>
  <c r="V280" i="16"/>
  <c r="W280" i="16"/>
  <c r="X280" i="16"/>
  <c r="Y280" i="16"/>
  <c r="B281" i="16"/>
  <c r="C281" i="16"/>
  <c r="D281" i="16"/>
  <c r="E281" i="16"/>
  <c r="F281" i="16"/>
  <c r="G281" i="16"/>
  <c r="H281" i="16"/>
  <c r="I281" i="16"/>
  <c r="J281" i="16"/>
  <c r="K281" i="16"/>
  <c r="L281" i="16"/>
  <c r="M281" i="16"/>
  <c r="N281" i="16"/>
  <c r="O281" i="16"/>
  <c r="P281" i="16"/>
  <c r="Q281" i="16"/>
  <c r="R281" i="16"/>
  <c r="S281" i="16"/>
  <c r="T281" i="16"/>
  <c r="U281" i="16"/>
  <c r="V281" i="16"/>
  <c r="W281" i="16"/>
  <c r="X281" i="16"/>
  <c r="Y281" i="16"/>
  <c r="B282" i="16"/>
  <c r="C282" i="16"/>
  <c r="D282" i="16"/>
  <c r="E282" i="16"/>
  <c r="F282" i="16"/>
  <c r="G282" i="16"/>
  <c r="H282" i="16"/>
  <c r="I282" i="16"/>
  <c r="J282" i="16"/>
  <c r="K282" i="16"/>
  <c r="L282" i="16"/>
  <c r="M282" i="16"/>
  <c r="N282" i="16"/>
  <c r="O282" i="16"/>
  <c r="P282" i="16"/>
  <c r="Q282" i="16"/>
  <c r="R282" i="16"/>
  <c r="S282" i="16"/>
  <c r="T282" i="16"/>
  <c r="U282" i="16"/>
  <c r="V282" i="16"/>
  <c r="W282" i="16"/>
  <c r="X282" i="16"/>
  <c r="Y282" i="16"/>
  <c r="B283" i="16"/>
  <c r="C283" i="16"/>
  <c r="D283" i="16"/>
  <c r="E283" i="16"/>
  <c r="F283" i="16"/>
  <c r="G283" i="16"/>
  <c r="H283" i="16"/>
  <c r="I283" i="16"/>
  <c r="J283" i="16"/>
  <c r="K283" i="16"/>
  <c r="L283" i="16"/>
  <c r="M283" i="16"/>
  <c r="N283" i="16"/>
  <c r="O283" i="16"/>
  <c r="P283" i="16"/>
  <c r="Q283" i="16"/>
  <c r="R283" i="16"/>
  <c r="S283" i="16"/>
  <c r="T283" i="16"/>
  <c r="U283" i="16"/>
  <c r="V283" i="16"/>
  <c r="W283" i="16"/>
  <c r="X283" i="16"/>
  <c r="Y283" i="16"/>
  <c r="B284" i="16"/>
  <c r="C284" i="16"/>
  <c r="D284" i="16"/>
  <c r="E284" i="16"/>
  <c r="F284" i="16"/>
  <c r="G284" i="16"/>
  <c r="H284" i="16"/>
  <c r="I284" i="16"/>
  <c r="J284" i="16"/>
  <c r="K284" i="16"/>
  <c r="L284" i="16"/>
  <c r="M284" i="16"/>
  <c r="N284" i="16"/>
  <c r="O284" i="16"/>
  <c r="P284" i="16"/>
  <c r="Q284" i="16"/>
  <c r="R284" i="16"/>
  <c r="S284" i="16"/>
  <c r="T284" i="16"/>
  <c r="U284" i="16"/>
  <c r="V284" i="16"/>
  <c r="W284" i="16"/>
  <c r="X284" i="16"/>
  <c r="Y284" i="16"/>
  <c r="B285" i="16"/>
  <c r="C285" i="16"/>
  <c r="D285" i="16"/>
  <c r="E285" i="16"/>
  <c r="F285" i="16"/>
  <c r="G285" i="16"/>
  <c r="H285" i="16"/>
  <c r="I285" i="16"/>
  <c r="J285" i="16"/>
  <c r="K285" i="16"/>
  <c r="L285" i="16"/>
  <c r="M285" i="16"/>
  <c r="N285" i="16"/>
  <c r="O285" i="16"/>
  <c r="P285" i="16"/>
  <c r="Q285" i="16"/>
  <c r="R285" i="16"/>
  <c r="S285" i="16"/>
  <c r="T285" i="16"/>
  <c r="U285" i="16"/>
  <c r="V285" i="16"/>
  <c r="W285" i="16"/>
  <c r="X285" i="16"/>
  <c r="Y285" i="16"/>
  <c r="B286" i="16"/>
  <c r="C286" i="16"/>
  <c r="D286" i="16"/>
  <c r="E286" i="16"/>
  <c r="F286" i="16"/>
  <c r="G286" i="16"/>
  <c r="H286" i="16"/>
  <c r="I286" i="16"/>
  <c r="J286" i="16"/>
  <c r="K286" i="16"/>
  <c r="L286" i="16"/>
  <c r="M286" i="16"/>
  <c r="N286" i="16"/>
  <c r="O286" i="16"/>
  <c r="P286" i="16"/>
  <c r="Q286" i="16"/>
  <c r="R286" i="16"/>
  <c r="S286" i="16"/>
  <c r="T286" i="16"/>
  <c r="U286" i="16"/>
  <c r="V286" i="16"/>
  <c r="W286" i="16"/>
  <c r="X286" i="16"/>
  <c r="Y286" i="16"/>
  <c r="B287" i="16"/>
  <c r="C287" i="16"/>
  <c r="D287" i="16"/>
  <c r="E287" i="16"/>
  <c r="F287" i="16"/>
  <c r="G287" i="16"/>
  <c r="H287" i="16"/>
  <c r="I287" i="16"/>
  <c r="J287" i="16"/>
  <c r="K287" i="16"/>
  <c r="L287" i="16"/>
  <c r="M287" i="16"/>
  <c r="N287" i="16"/>
  <c r="O287" i="16"/>
  <c r="P287" i="16"/>
  <c r="Q287" i="16"/>
  <c r="R287" i="16"/>
  <c r="S287" i="16"/>
  <c r="T287" i="16"/>
  <c r="U287" i="16"/>
  <c r="V287" i="16"/>
  <c r="W287" i="16"/>
  <c r="X287" i="16"/>
  <c r="Y287" i="16"/>
  <c r="B288" i="16"/>
  <c r="C288" i="16"/>
  <c r="D288" i="16"/>
  <c r="E288" i="16"/>
  <c r="F288" i="16"/>
  <c r="G288" i="16"/>
  <c r="H288" i="16"/>
  <c r="I288" i="16"/>
  <c r="J288" i="16"/>
  <c r="K288" i="16"/>
  <c r="L288" i="16"/>
  <c r="M288" i="16"/>
  <c r="N288" i="16"/>
  <c r="O288" i="16"/>
  <c r="P288" i="16"/>
  <c r="Q288" i="16"/>
  <c r="R288" i="16"/>
  <c r="S288" i="16"/>
  <c r="T288" i="16"/>
  <c r="U288" i="16"/>
  <c r="V288" i="16"/>
  <c r="W288" i="16"/>
  <c r="X288" i="16"/>
  <c r="Y288" i="16"/>
  <c r="B289" i="16"/>
  <c r="C289" i="16"/>
  <c r="D289" i="16"/>
  <c r="E289" i="16"/>
  <c r="F289" i="16"/>
  <c r="G289" i="16"/>
  <c r="H289" i="16"/>
  <c r="I289" i="16"/>
  <c r="J289" i="16"/>
  <c r="K289" i="16"/>
  <c r="L289" i="16"/>
  <c r="M289" i="16"/>
  <c r="N289" i="16"/>
  <c r="O289" i="16"/>
  <c r="P289" i="16"/>
  <c r="Q289" i="16"/>
  <c r="R289" i="16"/>
  <c r="S289" i="16"/>
  <c r="T289" i="16"/>
  <c r="U289" i="16"/>
  <c r="V289" i="16"/>
  <c r="W289" i="16"/>
  <c r="X289" i="16"/>
  <c r="Y289" i="16"/>
  <c r="B290" i="16"/>
  <c r="C290" i="16"/>
  <c r="D290" i="16"/>
  <c r="E290" i="16"/>
  <c r="F290" i="16"/>
  <c r="G290" i="16"/>
  <c r="H290" i="16"/>
  <c r="I290" i="16"/>
  <c r="J290" i="16"/>
  <c r="K290" i="16"/>
  <c r="L290" i="16"/>
  <c r="M290" i="16"/>
  <c r="N290" i="16"/>
  <c r="O290" i="16"/>
  <c r="P290" i="16"/>
  <c r="Q290" i="16"/>
  <c r="R290" i="16"/>
  <c r="S290" i="16"/>
  <c r="T290" i="16"/>
  <c r="U290" i="16"/>
  <c r="V290" i="16"/>
  <c r="W290" i="16"/>
  <c r="X290" i="16"/>
  <c r="Y290" i="16"/>
  <c r="B291" i="16"/>
  <c r="C291" i="16"/>
  <c r="D291" i="16"/>
  <c r="E291" i="16"/>
  <c r="F291" i="16"/>
  <c r="G291" i="16"/>
  <c r="H291" i="16"/>
  <c r="I291" i="16"/>
  <c r="J291" i="16"/>
  <c r="K291" i="16"/>
  <c r="L291" i="16"/>
  <c r="M291" i="16"/>
  <c r="N291" i="16"/>
  <c r="O291" i="16"/>
  <c r="P291" i="16"/>
  <c r="Q291" i="16"/>
  <c r="R291" i="16"/>
  <c r="S291" i="16"/>
  <c r="T291" i="16"/>
  <c r="U291" i="16"/>
  <c r="V291" i="16"/>
  <c r="W291" i="16"/>
  <c r="X291" i="16"/>
  <c r="Y291" i="16"/>
  <c r="B292" i="16"/>
  <c r="C292" i="16"/>
  <c r="D292" i="16"/>
  <c r="E292" i="16"/>
  <c r="F292" i="16"/>
  <c r="G292" i="16"/>
  <c r="H292" i="16"/>
  <c r="I292" i="16"/>
  <c r="J292" i="16"/>
  <c r="K292" i="16"/>
  <c r="L292" i="16"/>
  <c r="M292" i="16"/>
  <c r="N292" i="16"/>
  <c r="O292" i="16"/>
  <c r="P292" i="16"/>
  <c r="Q292" i="16"/>
  <c r="R292" i="16"/>
  <c r="S292" i="16"/>
  <c r="T292" i="16"/>
  <c r="U292" i="16"/>
  <c r="V292" i="16"/>
  <c r="W292" i="16"/>
  <c r="X292" i="16"/>
  <c r="Y292" i="16"/>
  <c r="B293" i="16"/>
  <c r="C293" i="16"/>
  <c r="D293" i="16"/>
  <c r="E293" i="16"/>
  <c r="F293" i="16"/>
  <c r="G293" i="16"/>
  <c r="H293" i="16"/>
  <c r="I293" i="16"/>
  <c r="J293" i="16"/>
  <c r="K293" i="16"/>
  <c r="L293" i="16"/>
  <c r="M293" i="16"/>
  <c r="N293" i="16"/>
  <c r="O293" i="16"/>
  <c r="P293" i="16"/>
  <c r="Q293" i="16"/>
  <c r="R293" i="16"/>
  <c r="S293" i="16"/>
  <c r="T293" i="16"/>
  <c r="U293" i="16"/>
  <c r="V293" i="16"/>
  <c r="W293" i="16"/>
  <c r="X293" i="16"/>
  <c r="Y293" i="16"/>
  <c r="B294" i="16"/>
  <c r="C294" i="16"/>
  <c r="D294" i="16"/>
  <c r="E294" i="16"/>
  <c r="F294" i="16"/>
  <c r="G294" i="16"/>
  <c r="H294" i="16"/>
  <c r="I294" i="16"/>
  <c r="J294" i="16"/>
  <c r="K294" i="16"/>
  <c r="L294" i="16"/>
  <c r="M294" i="16"/>
  <c r="N294" i="16"/>
  <c r="O294" i="16"/>
  <c r="P294" i="16"/>
  <c r="Q294" i="16"/>
  <c r="R294" i="16"/>
  <c r="S294" i="16"/>
  <c r="T294" i="16"/>
  <c r="U294" i="16"/>
  <c r="V294" i="16"/>
  <c r="W294" i="16"/>
  <c r="X294" i="16"/>
  <c r="Y294" i="16"/>
  <c r="B295" i="16"/>
  <c r="C295" i="16"/>
  <c r="D295" i="16"/>
  <c r="E295" i="16"/>
  <c r="F295" i="16"/>
  <c r="G295" i="16"/>
  <c r="H295" i="16"/>
  <c r="I295" i="16"/>
  <c r="J295" i="16"/>
  <c r="K295" i="16"/>
  <c r="L295" i="16"/>
  <c r="M295" i="16"/>
  <c r="N295" i="16"/>
  <c r="O295" i="16"/>
  <c r="P295" i="16"/>
  <c r="Q295" i="16"/>
  <c r="R295" i="16"/>
  <c r="S295" i="16"/>
  <c r="T295" i="16"/>
  <c r="U295" i="16"/>
  <c r="V295" i="16"/>
  <c r="W295" i="16"/>
  <c r="X295" i="16"/>
  <c r="Y295" i="16"/>
  <c r="B296" i="16"/>
  <c r="C296" i="16"/>
  <c r="D296" i="16"/>
  <c r="E296" i="16"/>
  <c r="F296" i="16"/>
  <c r="G296" i="16"/>
  <c r="H296" i="16"/>
  <c r="I296" i="16"/>
  <c r="J296" i="16"/>
  <c r="K296" i="16"/>
  <c r="L296" i="16"/>
  <c r="M296" i="16"/>
  <c r="N296" i="16"/>
  <c r="O296" i="16"/>
  <c r="P296" i="16"/>
  <c r="Q296" i="16"/>
  <c r="R296" i="16"/>
  <c r="S296" i="16"/>
  <c r="T296" i="16"/>
  <c r="U296" i="16"/>
  <c r="V296" i="16"/>
  <c r="W296" i="16"/>
  <c r="X296" i="16"/>
  <c r="Y296" i="16"/>
  <c r="B297" i="16"/>
  <c r="C297" i="16"/>
  <c r="D297" i="16"/>
  <c r="E297" i="16"/>
  <c r="F297" i="16"/>
  <c r="G297" i="16"/>
  <c r="H297" i="16"/>
  <c r="I297" i="16"/>
  <c r="J297" i="16"/>
  <c r="K297" i="16"/>
  <c r="L297" i="16"/>
  <c r="M297" i="16"/>
  <c r="N297" i="16"/>
  <c r="O297" i="16"/>
  <c r="P297" i="16"/>
  <c r="Q297" i="16"/>
  <c r="R297" i="16"/>
  <c r="S297" i="16"/>
  <c r="T297" i="16"/>
  <c r="U297" i="16"/>
  <c r="V297" i="16"/>
  <c r="W297" i="16"/>
  <c r="X297" i="16"/>
  <c r="Y297" i="16"/>
  <c r="B298" i="16"/>
  <c r="C298" i="16"/>
  <c r="D298" i="16"/>
  <c r="E298" i="16"/>
  <c r="F298" i="16"/>
  <c r="G298" i="16"/>
  <c r="H298" i="16"/>
  <c r="I298" i="16"/>
  <c r="J298" i="16"/>
  <c r="K298" i="16"/>
  <c r="L298" i="16"/>
  <c r="M298" i="16"/>
  <c r="N298" i="16"/>
  <c r="O298" i="16"/>
  <c r="P298" i="16"/>
  <c r="Q298" i="16"/>
  <c r="R298" i="16"/>
  <c r="S298" i="16"/>
  <c r="T298" i="16"/>
  <c r="U298" i="16"/>
  <c r="V298" i="16"/>
  <c r="W298" i="16"/>
  <c r="X298" i="16"/>
  <c r="Y298" i="16"/>
  <c r="B299" i="16"/>
  <c r="C299" i="16"/>
  <c r="D299" i="16"/>
  <c r="E299" i="16"/>
  <c r="F299" i="16"/>
  <c r="G299" i="16"/>
  <c r="H299" i="16"/>
  <c r="I299" i="16"/>
  <c r="J299" i="16"/>
  <c r="K299" i="16"/>
  <c r="L299" i="16"/>
  <c r="M299" i="16"/>
  <c r="N299" i="16"/>
  <c r="O299" i="16"/>
  <c r="P299" i="16"/>
  <c r="Q299" i="16"/>
  <c r="R299" i="16"/>
  <c r="S299" i="16"/>
  <c r="T299" i="16"/>
  <c r="U299" i="16"/>
  <c r="V299" i="16"/>
  <c r="W299" i="16"/>
  <c r="X299" i="16"/>
  <c r="Y299" i="16"/>
  <c r="B300" i="16"/>
  <c r="C300" i="16"/>
  <c r="D300" i="16"/>
  <c r="E300" i="16"/>
  <c r="F300" i="16"/>
  <c r="G300" i="16"/>
  <c r="H300" i="16"/>
  <c r="I300" i="16"/>
  <c r="J300" i="16"/>
  <c r="K300" i="16"/>
  <c r="L300" i="16"/>
  <c r="M300" i="16"/>
  <c r="N300" i="16"/>
  <c r="O300" i="16"/>
  <c r="P300" i="16"/>
  <c r="Q300" i="16"/>
  <c r="R300" i="16"/>
  <c r="S300" i="16"/>
  <c r="T300" i="16"/>
  <c r="U300" i="16"/>
  <c r="V300" i="16"/>
  <c r="W300" i="16"/>
  <c r="X300" i="16"/>
  <c r="Y300" i="16"/>
  <c r="B301" i="16"/>
  <c r="C301" i="16"/>
  <c r="D301" i="16"/>
  <c r="E301" i="16"/>
  <c r="F301" i="16"/>
  <c r="G301" i="16"/>
  <c r="H301" i="16"/>
  <c r="I301" i="16"/>
  <c r="J301" i="16"/>
  <c r="K301" i="16"/>
  <c r="L301" i="16"/>
  <c r="M301" i="16"/>
  <c r="N301" i="16"/>
  <c r="O301" i="16"/>
  <c r="P301" i="16"/>
  <c r="Q301" i="16"/>
  <c r="R301" i="16"/>
  <c r="S301" i="16"/>
  <c r="T301" i="16"/>
  <c r="U301" i="16"/>
  <c r="V301" i="16"/>
  <c r="W301" i="16"/>
  <c r="X301" i="16"/>
  <c r="Y301" i="16"/>
  <c r="B302" i="16"/>
  <c r="C302" i="16"/>
  <c r="D302" i="16"/>
  <c r="E302" i="16"/>
  <c r="F302" i="16"/>
  <c r="G302" i="16"/>
  <c r="H302" i="16"/>
  <c r="I302" i="16"/>
  <c r="J302" i="16"/>
  <c r="K302" i="16"/>
  <c r="L302" i="16"/>
  <c r="M302" i="16"/>
  <c r="N302" i="16"/>
  <c r="O302" i="16"/>
  <c r="P302" i="16"/>
  <c r="Q302" i="16"/>
  <c r="R302" i="16"/>
  <c r="S302" i="16"/>
  <c r="T302" i="16"/>
  <c r="U302" i="16"/>
  <c r="V302" i="16"/>
  <c r="W302" i="16"/>
  <c r="X302" i="16"/>
  <c r="Y302" i="16"/>
  <c r="B303" i="16"/>
  <c r="C303" i="16"/>
  <c r="D303" i="16"/>
  <c r="E303" i="16"/>
  <c r="F303" i="16"/>
  <c r="G303" i="16"/>
  <c r="H303" i="16"/>
  <c r="I303" i="16"/>
  <c r="J303" i="16"/>
  <c r="K303" i="16"/>
  <c r="L303" i="16"/>
  <c r="M303" i="16"/>
  <c r="N303" i="16"/>
  <c r="O303" i="16"/>
  <c r="P303" i="16"/>
  <c r="Q303" i="16"/>
  <c r="R303" i="16"/>
  <c r="S303" i="16"/>
  <c r="T303" i="16"/>
  <c r="U303" i="16"/>
  <c r="V303" i="16"/>
  <c r="W303" i="16"/>
  <c r="X303" i="16"/>
  <c r="Y303" i="16"/>
  <c r="B304" i="16"/>
  <c r="C304" i="16"/>
  <c r="D304" i="16"/>
  <c r="E304" i="16"/>
  <c r="F304" i="16"/>
  <c r="G304" i="16"/>
  <c r="H304" i="16"/>
  <c r="I304" i="16"/>
  <c r="J304" i="16"/>
  <c r="K304" i="16"/>
  <c r="L304" i="16"/>
  <c r="M304" i="16"/>
  <c r="N304" i="16"/>
  <c r="O304" i="16"/>
  <c r="P304" i="16"/>
  <c r="Q304" i="16"/>
  <c r="R304" i="16"/>
  <c r="S304" i="16"/>
  <c r="T304" i="16"/>
  <c r="U304" i="16"/>
  <c r="V304" i="16"/>
  <c r="W304" i="16"/>
  <c r="X304" i="16"/>
  <c r="Y304" i="16"/>
  <c r="B305" i="16"/>
  <c r="C305" i="16"/>
  <c r="D305" i="16"/>
  <c r="E305" i="16"/>
  <c r="F305" i="16"/>
  <c r="G305" i="16"/>
  <c r="H305" i="16"/>
  <c r="I305" i="16"/>
  <c r="J305" i="16"/>
  <c r="K305" i="16"/>
  <c r="L305" i="16"/>
  <c r="M305" i="16"/>
  <c r="N305" i="16"/>
  <c r="O305" i="16"/>
  <c r="P305" i="16"/>
  <c r="Q305" i="16"/>
  <c r="R305" i="16"/>
  <c r="S305" i="16"/>
  <c r="T305" i="16"/>
  <c r="U305" i="16"/>
  <c r="V305" i="16"/>
  <c r="W305" i="16"/>
  <c r="X305" i="16"/>
  <c r="Y305" i="16"/>
  <c r="B306" i="16"/>
  <c r="C306" i="16"/>
  <c r="D306" i="16"/>
  <c r="E306" i="16"/>
  <c r="F306" i="16"/>
  <c r="G306" i="16"/>
  <c r="H306" i="16"/>
  <c r="I306" i="16"/>
  <c r="J306" i="16"/>
  <c r="K306" i="16"/>
  <c r="L306" i="16"/>
  <c r="M306" i="16"/>
  <c r="N306" i="16"/>
  <c r="O306" i="16"/>
  <c r="P306" i="16"/>
  <c r="Q306" i="16"/>
  <c r="R306" i="16"/>
  <c r="S306" i="16"/>
  <c r="T306" i="16"/>
  <c r="U306" i="16"/>
  <c r="V306" i="16"/>
  <c r="W306" i="16"/>
  <c r="X306" i="16"/>
  <c r="Y306" i="16"/>
  <c r="B307" i="16"/>
  <c r="C307" i="16"/>
  <c r="D307" i="16"/>
  <c r="E307" i="16"/>
  <c r="F307" i="16"/>
  <c r="G307" i="16"/>
  <c r="H307" i="16"/>
  <c r="I307" i="16"/>
  <c r="J307" i="16"/>
  <c r="K307" i="16"/>
  <c r="L307" i="16"/>
  <c r="M307" i="16"/>
  <c r="N307" i="16"/>
  <c r="O307" i="16"/>
  <c r="P307" i="16"/>
  <c r="Q307" i="16"/>
  <c r="R307" i="16"/>
  <c r="S307" i="16"/>
  <c r="T307" i="16"/>
  <c r="U307" i="16"/>
  <c r="V307" i="16"/>
  <c r="W307" i="16"/>
  <c r="X307" i="16"/>
  <c r="Y307" i="16"/>
  <c r="B308" i="16"/>
  <c r="C308" i="16"/>
  <c r="D308" i="16"/>
  <c r="E308" i="16"/>
  <c r="F308" i="16"/>
  <c r="G308" i="16"/>
  <c r="H308" i="16"/>
  <c r="I308" i="16"/>
  <c r="J308" i="16"/>
  <c r="K308" i="16"/>
  <c r="L308" i="16"/>
  <c r="M308" i="16"/>
  <c r="N308" i="16"/>
  <c r="O308" i="16"/>
  <c r="P308" i="16"/>
  <c r="Q308" i="16"/>
  <c r="R308" i="16"/>
  <c r="S308" i="16"/>
  <c r="T308" i="16"/>
  <c r="U308" i="16"/>
  <c r="V308" i="16"/>
  <c r="W308" i="16"/>
  <c r="X308" i="16"/>
  <c r="Y308" i="16"/>
  <c r="B309" i="16"/>
  <c r="C309" i="16"/>
  <c r="D309" i="16"/>
  <c r="E309" i="16"/>
  <c r="F309" i="16"/>
  <c r="G309" i="16"/>
  <c r="H309" i="16"/>
  <c r="I309" i="16"/>
  <c r="J309" i="16"/>
  <c r="K309" i="16"/>
  <c r="L309" i="16"/>
  <c r="M309" i="16"/>
  <c r="N309" i="16"/>
  <c r="O309" i="16"/>
  <c r="P309" i="16"/>
  <c r="Q309" i="16"/>
  <c r="R309" i="16"/>
  <c r="S309" i="16"/>
  <c r="T309" i="16"/>
  <c r="U309" i="16"/>
  <c r="V309" i="16"/>
  <c r="W309" i="16"/>
  <c r="X309" i="16"/>
  <c r="Y309" i="16"/>
  <c r="B310" i="16"/>
  <c r="C310" i="16"/>
  <c r="D310" i="16"/>
  <c r="E310" i="16"/>
  <c r="F310" i="16"/>
  <c r="G310" i="16"/>
  <c r="H310" i="16"/>
  <c r="I310" i="16"/>
  <c r="J310" i="16"/>
  <c r="K310" i="16"/>
  <c r="L310" i="16"/>
  <c r="M310" i="16"/>
  <c r="N310" i="16"/>
  <c r="O310" i="16"/>
  <c r="P310" i="16"/>
  <c r="Q310" i="16"/>
  <c r="R310" i="16"/>
  <c r="S310" i="16"/>
  <c r="T310" i="16"/>
  <c r="U310" i="16"/>
  <c r="V310" i="16"/>
  <c r="W310" i="16"/>
  <c r="X310" i="16"/>
  <c r="Y310" i="16"/>
  <c r="B311" i="16"/>
  <c r="C311" i="16"/>
  <c r="D311" i="16"/>
  <c r="E311" i="16"/>
  <c r="F311" i="16"/>
  <c r="G311" i="16"/>
  <c r="H311" i="16"/>
  <c r="I311" i="16"/>
  <c r="J311" i="16"/>
  <c r="K311" i="16"/>
  <c r="L311" i="16"/>
  <c r="M311" i="16"/>
  <c r="N311" i="16"/>
  <c r="O311" i="16"/>
  <c r="P311" i="16"/>
  <c r="Q311" i="16"/>
  <c r="R311" i="16"/>
  <c r="S311" i="16"/>
  <c r="T311" i="16"/>
  <c r="U311" i="16"/>
  <c r="V311" i="16"/>
  <c r="W311" i="16"/>
  <c r="X311" i="16"/>
  <c r="Y311" i="16"/>
  <c r="B312" i="16"/>
  <c r="C312" i="16"/>
  <c r="D312" i="16"/>
  <c r="E312" i="16"/>
  <c r="F312" i="16"/>
  <c r="G312" i="16"/>
  <c r="H312" i="16"/>
  <c r="I312" i="16"/>
  <c r="J312" i="16"/>
  <c r="K312" i="16"/>
  <c r="L312" i="16"/>
  <c r="M312" i="16"/>
  <c r="N312" i="16"/>
  <c r="O312" i="16"/>
  <c r="P312" i="16"/>
  <c r="Q312" i="16"/>
  <c r="R312" i="16"/>
  <c r="S312" i="16"/>
  <c r="T312" i="16"/>
  <c r="U312" i="16"/>
  <c r="V312" i="16"/>
  <c r="W312" i="16"/>
  <c r="X312" i="16"/>
  <c r="Y312" i="16"/>
  <c r="B313" i="16"/>
  <c r="C313" i="16"/>
  <c r="D313" i="16"/>
  <c r="E313" i="16"/>
  <c r="F313" i="16"/>
  <c r="G313" i="16"/>
  <c r="H313" i="16"/>
  <c r="I313" i="16"/>
  <c r="J313" i="16"/>
  <c r="K313" i="16"/>
  <c r="L313" i="16"/>
  <c r="M313" i="16"/>
  <c r="N313" i="16"/>
  <c r="O313" i="16"/>
  <c r="P313" i="16"/>
  <c r="Q313" i="16"/>
  <c r="R313" i="16"/>
  <c r="S313" i="16"/>
  <c r="T313" i="16"/>
  <c r="U313" i="16"/>
  <c r="V313" i="16"/>
  <c r="W313" i="16"/>
  <c r="X313" i="16"/>
  <c r="Y313" i="16"/>
  <c r="B314" i="16"/>
  <c r="C314" i="16"/>
  <c r="D314" i="16"/>
  <c r="E314" i="16"/>
  <c r="F314" i="16"/>
  <c r="G314" i="16"/>
  <c r="H314" i="16"/>
  <c r="I314" i="16"/>
  <c r="J314" i="16"/>
  <c r="K314" i="16"/>
  <c r="L314" i="16"/>
  <c r="M314" i="16"/>
  <c r="N314" i="16"/>
  <c r="O314" i="16"/>
  <c r="P314" i="16"/>
  <c r="Q314" i="16"/>
  <c r="R314" i="16"/>
  <c r="S314" i="16"/>
  <c r="T314" i="16"/>
  <c r="U314" i="16"/>
  <c r="V314" i="16"/>
  <c r="W314" i="16"/>
  <c r="X314" i="16"/>
  <c r="Y314" i="16"/>
  <c r="B315" i="16"/>
  <c r="C315" i="16"/>
  <c r="D315" i="16"/>
  <c r="E315" i="16"/>
  <c r="F315" i="16"/>
  <c r="G315" i="16"/>
  <c r="H315" i="16"/>
  <c r="I315" i="16"/>
  <c r="J315" i="16"/>
  <c r="K315" i="16"/>
  <c r="L315" i="16"/>
  <c r="M315" i="16"/>
  <c r="N315" i="16"/>
  <c r="O315" i="16"/>
  <c r="P315" i="16"/>
  <c r="Q315" i="16"/>
  <c r="R315" i="16"/>
  <c r="S315" i="16"/>
  <c r="T315" i="16"/>
  <c r="U315" i="16"/>
  <c r="V315" i="16"/>
  <c r="W315" i="16"/>
  <c r="X315" i="16"/>
  <c r="Y315" i="16"/>
  <c r="B316" i="16"/>
  <c r="C316" i="16"/>
  <c r="D316" i="16"/>
  <c r="E316" i="16"/>
  <c r="F316" i="16"/>
  <c r="G316" i="16"/>
  <c r="H316" i="16"/>
  <c r="I316" i="16"/>
  <c r="J316" i="16"/>
  <c r="K316" i="16"/>
  <c r="L316" i="16"/>
  <c r="M316" i="16"/>
  <c r="N316" i="16"/>
  <c r="O316" i="16"/>
  <c r="P316" i="16"/>
  <c r="Q316" i="16"/>
  <c r="R316" i="16"/>
  <c r="S316" i="16"/>
  <c r="T316" i="16"/>
  <c r="U316" i="16"/>
  <c r="V316" i="16"/>
  <c r="W316" i="16"/>
  <c r="X316" i="16"/>
  <c r="Y316" i="16"/>
  <c r="B317" i="16"/>
  <c r="C317" i="16"/>
  <c r="D317" i="16"/>
  <c r="E317" i="16"/>
  <c r="F317" i="16"/>
  <c r="G317" i="16"/>
  <c r="H317" i="16"/>
  <c r="I317" i="16"/>
  <c r="J317" i="16"/>
  <c r="K317" i="16"/>
  <c r="L317" i="16"/>
  <c r="M317" i="16"/>
  <c r="N317" i="16"/>
  <c r="O317" i="16"/>
  <c r="P317" i="16"/>
  <c r="Q317" i="16"/>
  <c r="R317" i="16"/>
  <c r="S317" i="16"/>
  <c r="T317" i="16"/>
  <c r="U317" i="16"/>
  <c r="V317" i="16"/>
  <c r="W317" i="16"/>
  <c r="X317" i="16"/>
  <c r="Y317" i="16"/>
  <c r="B318" i="16"/>
  <c r="C318" i="16"/>
  <c r="D318" i="16"/>
  <c r="E318" i="16"/>
  <c r="F318" i="16"/>
  <c r="G318" i="16"/>
  <c r="H318" i="16"/>
  <c r="I318" i="16"/>
  <c r="J318" i="16"/>
  <c r="K318" i="16"/>
  <c r="L318" i="16"/>
  <c r="M318" i="16"/>
  <c r="N318" i="16"/>
  <c r="O318" i="16"/>
  <c r="P318" i="16"/>
  <c r="Q318" i="16"/>
  <c r="R318" i="16"/>
  <c r="S318" i="16"/>
  <c r="T318" i="16"/>
  <c r="U318" i="16"/>
  <c r="V318" i="16"/>
  <c r="W318" i="16"/>
  <c r="X318" i="16"/>
  <c r="Y318" i="16"/>
  <c r="B319" i="16"/>
  <c r="C319" i="16"/>
  <c r="D319" i="16"/>
  <c r="E319" i="16"/>
  <c r="F319" i="16"/>
  <c r="G319" i="16"/>
  <c r="H319" i="16"/>
  <c r="I319" i="16"/>
  <c r="J319" i="16"/>
  <c r="K319" i="16"/>
  <c r="L319" i="16"/>
  <c r="M319" i="16"/>
  <c r="N319" i="16"/>
  <c r="O319" i="16"/>
  <c r="P319" i="16"/>
  <c r="Q319" i="16"/>
  <c r="R319" i="16"/>
  <c r="S319" i="16"/>
  <c r="T319" i="16"/>
  <c r="U319" i="16"/>
  <c r="V319" i="16"/>
  <c r="W319" i="16"/>
  <c r="X319" i="16"/>
  <c r="Y319" i="16"/>
  <c r="B320" i="16"/>
  <c r="C320" i="16"/>
  <c r="D320" i="16"/>
  <c r="E320" i="16"/>
  <c r="F320" i="16"/>
  <c r="G320" i="16"/>
  <c r="H320" i="16"/>
  <c r="I320" i="16"/>
  <c r="J320" i="16"/>
  <c r="K320" i="16"/>
  <c r="L320" i="16"/>
  <c r="M320" i="16"/>
  <c r="N320" i="16"/>
  <c r="O320" i="16"/>
  <c r="P320" i="16"/>
  <c r="Q320" i="16"/>
  <c r="R320" i="16"/>
  <c r="S320" i="16"/>
  <c r="T320" i="16"/>
  <c r="U320" i="16"/>
  <c r="V320" i="16"/>
  <c r="W320" i="16"/>
  <c r="X320" i="16"/>
  <c r="Y320" i="16"/>
  <c r="B321" i="16"/>
  <c r="C321" i="16"/>
  <c r="D321" i="16"/>
  <c r="E321" i="16"/>
  <c r="F321" i="16"/>
  <c r="G321" i="16"/>
  <c r="H321" i="16"/>
  <c r="I321" i="16"/>
  <c r="J321" i="16"/>
  <c r="K321" i="16"/>
  <c r="L321" i="16"/>
  <c r="M321" i="16"/>
  <c r="N321" i="16"/>
  <c r="O321" i="16"/>
  <c r="P321" i="16"/>
  <c r="Q321" i="16"/>
  <c r="R321" i="16"/>
  <c r="S321" i="16"/>
  <c r="T321" i="16"/>
  <c r="U321" i="16"/>
  <c r="V321" i="16"/>
  <c r="W321" i="16"/>
  <c r="X321" i="16"/>
  <c r="Y321" i="16"/>
  <c r="B322" i="16"/>
  <c r="C322" i="16"/>
  <c r="D322" i="16"/>
  <c r="E322" i="16"/>
  <c r="F322" i="16"/>
  <c r="G322" i="16"/>
  <c r="H322" i="16"/>
  <c r="I322" i="16"/>
  <c r="J322" i="16"/>
  <c r="K322" i="16"/>
  <c r="L322" i="16"/>
  <c r="M322" i="16"/>
  <c r="N322" i="16"/>
  <c r="O322" i="16"/>
  <c r="P322" i="16"/>
  <c r="Q322" i="16"/>
  <c r="R322" i="16"/>
  <c r="S322" i="16"/>
  <c r="T322" i="16"/>
  <c r="U322" i="16"/>
  <c r="V322" i="16"/>
  <c r="W322" i="16"/>
  <c r="X322" i="16"/>
  <c r="Y322" i="16"/>
  <c r="B323" i="16"/>
  <c r="C323" i="16"/>
  <c r="D323" i="16"/>
  <c r="E323" i="16"/>
  <c r="F323" i="16"/>
  <c r="G323" i="16"/>
  <c r="H323" i="16"/>
  <c r="I323" i="16"/>
  <c r="J323" i="16"/>
  <c r="K323" i="16"/>
  <c r="L323" i="16"/>
  <c r="M323" i="16"/>
  <c r="N323" i="16"/>
  <c r="O323" i="16"/>
  <c r="P323" i="16"/>
  <c r="Q323" i="16"/>
  <c r="R323" i="16"/>
  <c r="S323" i="16"/>
  <c r="T323" i="16"/>
  <c r="U323" i="16"/>
  <c r="V323" i="16"/>
  <c r="W323" i="16"/>
  <c r="X323" i="16"/>
  <c r="Y323" i="16"/>
  <c r="B324" i="16"/>
  <c r="C324" i="16"/>
  <c r="D324" i="16"/>
  <c r="E324" i="16"/>
  <c r="F324" i="16"/>
  <c r="G324" i="16"/>
  <c r="H324" i="16"/>
  <c r="I324" i="16"/>
  <c r="J324" i="16"/>
  <c r="K324" i="16"/>
  <c r="L324" i="16"/>
  <c r="M324" i="16"/>
  <c r="N324" i="16"/>
  <c r="O324" i="16"/>
  <c r="P324" i="16"/>
  <c r="Q324" i="16"/>
  <c r="R324" i="16"/>
  <c r="S324" i="16"/>
  <c r="T324" i="16"/>
  <c r="U324" i="16"/>
  <c r="V324" i="16"/>
  <c r="W324" i="16"/>
  <c r="X324" i="16"/>
  <c r="Y324" i="16"/>
  <c r="B325" i="16"/>
  <c r="C325" i="16"/>
  <c r="D325" i="16"/>
  <c r="E325" i="16"/>
  <c r="F325" i="16"/>
  <c r="G325" i="16"/>
  <c r="H325" i="16"/>
  <c r="I325" i="16"/>
  <c r="J325" i="16"/>
  <c r="K325" i="16"/>
  <c r="L325" i="16"/>
  <c r="M325" i="16"/>
  <c r="N325" i="16"/>
  <c r="O325" i="16"/>
  <c r="P325" i="16"/>
  <c r="Q325" i="16"/>
  <c r="R325" i="16"/>
  <c r="S325" i="16"/>
  <c r="T325" i="16"/>
  <c r="U325" i="16"/>
  <c r="V325" i="16"/>
  <c r="W325" i="16"/>
  <c r="X325" i="16"/>
  <c r="Y325" i="16"/>
  <c r="B326" i="16"/>
  <c r="C326" i="16"/>
  <c r="D326" i="16"/>
  <c r="E326" i="16"/>
  <c r="F326" i="16"/>
  <c r="G326" i="16"/>
  <c r="H326" i="16"/>
  <c r="I326" i="16"/>
  <c r="J326" i="16"/>
  <c r="K326" i="16"/>
  <c r="L326" i="16"/>
  <c r="M326" i="16"/>
  <c r="N326" i="16"/>
  <c r="O326" i="16"/>
  <c r="P326" i="16"/>
  <c r="Q326" i="16"/>
  <c r="R326" i="16"/>
  <c r="S326" i="16"/>
  <c r="T326" i="16"/>
  <c r="U326" i="16"/>
  <c r="V326" i="16"/>
  <c r="W326" i="16"/>
  <c r="X326" i="16"/>
  <c r="Y326" i="16"/>
  <c r="B327" i="16"/>
  <c r="C327" i="16"/>
  <c r="D327" i="16"/>
  <c r="E327" i="16"/>
  <c r="F327" i="16"/>
  <c r="G327" i="16"/>
  <c r="H327" i="16"/>
  <c r="I327" i="16"/>
  <c r="J327" i="16"/>
  <c r="K327" i="16"/>
  <c r="L327" i="16"/>
  <c r="M327" i="16"/>
  <c r="N327" i="16"/>
  <c r="O327" i="16"/>
  <c r="P327" i="16"/>
  <c r="Q327" i="16"/>
  <c r="R327" i="16"/>
  <c r="S327" i="16"/>
  <c r="T327" i="16"/>
  <c r="U327" i="16"/>
  <c r="V327" i="16"/>
  <c r="W327" i="16"/>
  <c r="X327" i="16"/>
  <c r="Y327" i="16"/>
  <c r="B328" i="16"/>
  <c r="C328" i="16"/>
  <c r="D328" i="16"/>
  <c r="E328" i="16"/>
  <c r="F328" i="16"/>
  <c r="G328" i="16"/>
  <c r="H328" i="16"/>
  <c r="I328" i="16"/>
  <c r="J328" i="16"/>
  <c r="K328" i="16"/>
  <c r="L328" i="16"/>
  <c r="M328" i="16"/>
  <c r="N328" i="16"/>
  <c r="O328" i="16"/>
  <c r="P328" i="16"/>
  <c r="Q328" i="16"/>
  <c r="R328" i="16"/>
  <c r="S328" i="16"/>
  <c r="T328" i="16"/>
  <c r="U328" i="16"/>
  <c r="V328" i="16"/>
  <c r="W328" i="16"/>
  <c r="X328" i="16"/>
  <c r="Y328" i="16"/>
  <c r="B329" i="16"/>
  <c r="C329" i="16"/>
  <c r="D329" i="16"/>
  <c r="E329" i="16"/>
  <c r="F329" i="16"/>
  <c r="G329" i="16"/>
  <c r="H329" i="16"/>
  <c r="I329" i="16"/>
  <c r="J329" i="16"/>
  <c r="K329" i="16"/>
  <c r="L329" i="16"/>
  <c r="M329" i="16"/>
  <c r="N329" i="16"/>
  <c r="O329" i="16"/>
  <c r="P329" i="16"/>
  <c r="Q329" i="16"/>
  <c r="R329" i="16"/>
  <c r="S329" i="16"/>
  <c r="T329" i="16"/>
  <c r="U329" i="16"/>
  <c r="V329" i="16"/>
  <c r="W329" i="16"/>
  <c r="X329" i="16"/>
  <c r="Y329" i="16"/>
  <c r="B330" i="16"/>
  <c r="C330" i="16"/>
  <c r="D330" i="16"/>
  <c r="E330" i="16"/>
  <c r="F330" i="16"/>
  <c r="G330" i="16"/>
  <c r="H330" i="16"/>
  <c r="I330" i="16"/>
  <c r="J330" i="16"/>
  <c r="K330" i="16"/>
  <c r="L330" i="16"/>
  <c r="M330" i="16"/>
  <c r="N330" i="16"/>
  <c r="O330" i="16"/>
  <c r="P330" i="16"/>
  <c r="Q330" i="16"/>
  <c r="R330" i="16"/>
  <c r="S330" i="16"/>
  <c r="T330" i="16"/>
  <c r="U330" i="16"/>
  <c r="V330" i="16"/>
  <c r="W330" i="16"/>
  <c r="X330" i="16"/>
  <c r="Y330" i="16"/>
  <c r="B331" i="16"/>
  <c r="C331" i="16"/>
  <c r="D331" i="16"/>
  <c r="E331" i="16"/>
  <c r="F331" i="16"/>
  <c r="G331" i="16"/>
  <c r="H331" i="16"/>
  <c r="I331" i="16"/>
  <c r="J331" i="16"/>
  <c r="K331" i="16"/>
  <c r="L331" i="16"/>
  <c r="M331" i="16"/>
  <c r="N331" i="16"/>
  <c r="O331" i="16"/>
  <c r="P331" i="16"/>
  <c r="Q331" i="16"/>
  <c r="R331" i="16"/>
  <c r="S331" i="16"/>
  <c r="T331" i="16"/>
  <c r="U331" i="16"/>
  <c r="V331" i="16"/>
  <c r="W331" i="16"/>
  <c r="X331" i="16"/>
  <c r="Y331" i="16"/>
  <c r="B332" i="16"/>
  <c r="C332" i="16"/>
  <c r="D332" i="16"/>
  <c r="E332" i="16"/>
  <c r="F332" i="16"/>
  <c r="G332" i="16"/>
  <c r="H332" i="16"/>
  <c r="I332" i="16"/>
  <c r="J332" i="16"/>
  <c r="K332" i="16"/>
  <c r="L332" i="16"/>
  <c r="M332" i="16"/>
  <c r="N332" i="16"/>
  <c r="O332" i="16"/>
  <c r="P332" i="16"/>
  <c r="Q332" i="16"/>
  <c r="R332" i="16"/>
  <c r="S332" i="16"/>
  <c r="T332" i="16"/>
  <c r="U332" i="16"/>
  <c r="V332" i="16"/>
  <c r="W332" i="16"/>
  <c r="X332" i="16"/>
  <c r="Y332" i="16"/>
  <c r="B333" i="16"/>
  <c r="C333" i="16"/>
  <c r="D333" i="16"/>
  <c r="E333" i="16"/>
  <c r="F333" i="16"/>
  <c r="G333" i="16"/>
  <c r="H333" i="16"/>
  <c r="I333" i="16"/>
  <c r="J333" i="16"/>
  <c r="K333" i="16"/>
  <c r="L333" i="16"/>
  <c r="M333" i="16"/>
  <c r="N333" i="16"/>
  <c r="O333" i="16"/>
  <c r="P333" i="16"/>
  <c r="Q333" i="16"/>
  <c r="R333" i="16"/>
  <c r="S333" i="16"/>
  <c r="T333" i="16"/>
  <c r="U333" i="16"/>
  <c r="V333" i="16"/>
  <c r="W333" i="16"/>
  <c r="X333" i="16"/>
  <c r="Y333" i="16"/>
  <c r="B334" i="16"/>
  <c r="C334" i="16"/>
  <c r="D334" i="16"/>
  <c r="E334" i="16"/>
  <c r="F334" i="16"/>
  <c r="G334" i="16"/>
  <c r="H334" i="16"/>
  <c r="I334" i="16"/>
  <c r="J334" i="16"/>
  <c r="K334" i="16"/>
  <c r="L334" i="16"/>
  <c r="M334" i="16"/>
  <c r="N334" i="16"/>
  <c r="O334" i="16"/>
  <c r="P334" i="16"/>
  <c r="Q334" i="16"/>
  <c r="R334" i="16"/>
  <c r="S334" i="16"/>
  <c r="T334" i="16"/>
  <c r="U334" i="16"/>
  <c r="V334" i="16"/>
  <c r="W334" i="16"/>
  <c r="X334" i="16"/>
  <c r="Y334" i="16"/>
  <c r="B335" i="16"/>
  <c r="C335" i="16"/>
  <c r="D335" i="16"/>
  <c r="E335" i="16"/>
  <c r="F335" i="16"/>
  <c r="G335" i="16"/>
  <c r="H335" i="16"/>
  <c r="I335" i="16"/>
  <c r="J335" i="16"/>
  <c r="K335" i="16"/>
  <c r="L335" i="16"/>
  <c r="M335" i="16"/>
  <c r="N335" i="16"/>
  <c r="O335" i="16"/>
  <c r="P335" i="16"/>
  <c r="Q335" i="16"/>
  <c r="R335" i="16"/>
  <c r="S335" i="16"/>
  <c r="T335" i="16"/>
  <c r="U335" i="16"/>
  <c r="V335" i="16"/>
  <c r="W335" i="16"/>
  <c r="X335" i="16"/>
  <c r="Y335" i="16"/>
  <c r="B336" i="16"/>
  <c r="C336" i="16"/>
  <c r="D336" i="16"/>
  <c r="E336" i="16"/>
  <c r="F336" i="16"/>
  <c r="G336" i="16"/>
  <c r="H336" i="16"/>
  <c r="I336" i="16"/>
  <c r="J336" i="16"/>
  <c r="K336" i="16"/>
  <c r="L336" i="16"/>
  <c r="M336" i="16"/>
  <c r="N336" i="16"/>
  <c r="O336" i="16"/>
  <c r="P336" i="16"/>
  <c r="Q336" i="16"/>
  <c r="R336" i="16"/>
  <c r="S336" i="16"/>
  <c r="T336" i="16"/>
  <c r="U336" i="16"/>
  <c r="V336" i="16"/>
  <c r="W336" i="16"/>
  <c r="X336" i="16"/>
  <c r="Y336" i="16"/>
  <c r="B337" i="16"/>
  <c r="C337" i="16"/>
  <c r="D337" i="16"/>
  <c r="E337" i="16"/>
  <c r="F337" i="16"/>
  <c r="G337" i="16"/>
  <c r="H337" i="16"/>
  <c r="I337" i="16"/>
  <c r="J337" i="16"/>
  <c r="K337" i="16"/>
  <c r="L337" i="16"/>
  <c r="M337" i="16"/>
  <c r="N337" i="16"/>
  <c r="O337" i="16"/>
  <c r="P337" i="16"/>
  <c r="Q337" i="16"/>
  <c r="R337" i="16"/>
  <c r="S337" i="16"/>
  <c r="T337" i="16"/>
  <c r="U337" i="16"/>
  <c r="V337" i="16"/>
  <c r="W337" i="16"/>
  <c r="X337" i="16"/>
  <c r="Y337" i="16"/>
  <c r="B338" i="16"/>
  <c r="C338" i="16"/>
  <c r="D338" i="16"/>
  <c r="E338" i="16"/>
  <c r="F338" i="16"/>
  <c r="G338" i="16"/>
  <c r="H338" i="16"/>
  <c r="I338" i="16"/>
  <c r="J338" i="16"/>
  <c r="K338" i="16"/>
  <c r="L338" i="16"/>
  <c r="M338" i="16"/>
  <c r="N338" i="16"/>
  <c r="O338" i="16"/>
  <c r="P338" i="16"/>
  <c r="Q338" i="16"/>
  <c r="R338" i="16"/>
  <c r="S338" i="16"/>
  <c r="T338" i="16"/>
  <c r="U338" i="16"/>
  <c r="V338" i="16"/>
  <c r="W338" i="16"/>
  <c r="X338" i="16"/>
  <c r="Y338" i="16"/>
  <c r="B339" i="16"/>
  <c r="C339" i="16"/>
  <c r="D339" i="16"/>
  <c r="E339" i="16"/>
  <c r="F339" i="16"/>
  <c r="G339" i="16"/>
  <c r="H339" i="16"/>
  <c r="I339" i="16"/>
  <c r="J339" i="16"/>
  <c r="K339" i="16"/>
  <c r="L339" i="16"/>
  <c r="M339" i="16"/>
  <c r="N339" i="16"/>
  <c r="O339" i="16"/>
  <c r="P339" i="16"/>
  <c r="Q339" i="16"/>
  <c r="R339" i="16"/>
  <c r="S339" i="16"/>
  <c r="T339" i="16"/>
  <c r="U339" i="16"/>
  <c r="V339" i="16"/>
  <c r="W339" i="16"/>
  <c r="X339" i="16"/>
  <c r="Y339" i="16"/>
  <c r="B340" i="16"/>
  <c r="C340" i="16"/>
  <c r="D340" i="16"/>
  <c r="E340" i="16"/>
  <c r="F340" i="16"/>
  <c r="G340" i="16"/>
  <c r="H340" i="16"/>
  <c r="I340" i="16"/>
  <c r="J340" i="16"/>
  <c r="K340" i="16"/>
  <c r="L340" i="16"/>
  <c r="M340" i="16"/>
  <c r="N340" i="16"/>
  <c r="O340" i="16"/>
  <c r="P340" i="16"/>
  <c r="Q340" i="16"/>
  <c r="R340" i="16"/>
  <c r="S340" i="16"/>
  <c r="T340" i="16"/>
  <c r="U340" i="16"/>
  <c r="V340" i="16"/>
  <c r="W340" i="16"/>
  <c r="X340" i="16"/>
  <c r="Y340" i="16"/>
  <c r="B341" i="16"/>
  <c r="C341" i="16"/>
  <c r="D341" i="16"/>
  <c r="E341" i="16"/>
  <c r="F341" i="16"/>
  <c r="G341" i="16"/>
  <c r="H341" i="16"/>
  <c r="I341" i="16"/>
  <c r="J341" i="16"/>
  <c r="K341" i="16"/>
  <c r="L341" i="16"/>
  <c r="M341" i="16"/>
  <c r="N341" i="16"/>
  <c r="O341" i="16"/>
  <c r="P341" i="16"/>
  <c r="Q341" i="16"/>
  <c r="R341" i="16"/>
  <c r="S341" i="16"/>
  <c r="T341" i="16"/>
  <c r="U341" i="16"/>
  <c r="V341" i="16"/>
  <c r="W341" i="16"/>
  <c r="X341" i="16"/>
  <c r="Y341" i="16"/>
  <c r="B342" i="16"/>
  <c r="C342" i="16"/>
  <c r="D342" i="16"/>
  <c r="E342" i="16"/>
  <c r="F342" i="16"/>
  <c r="G342" i="16"/>
  <c r="H342" i="16"/>
  <c r="I342" i="16"/>
  <c r="J342" i="16"/>
  <c r="K342" i="16"/>
  <c r="L342" i="16"/>
  <c r="M342" i="16"/>
  <c r="N342" i="16"/>
  <c r="O342" i="16"/>
  <c r="P342" i="16"/>
  <c r="Q342" i="16"/>
  <c r="R342" i="16"/>
  <c r="S342" i="16"/>
  <c r="T342" i="16"/>
  <c r="U342" i="16"/>
  <c r="V342" i="16"/>
  <c r="W342" i="16"/>
  <c r="X342" i="16"/>
  <c r="Y342" i="16"/>
  <c r="B343" i="16"/>
  <c r="C343" i="16"/>
  <c r="D343" i="16"/>
  <c r="E343" i="16"/>
  <c r="F343" i="16"/>
  <c r="G343" i="16"/>
  <c r="H343" i="16"/>
  <c r="I343" i="16"/>
  <c r="J343" i="16"/>
  <c r="K343" i="16"/>
  <c r="L343" i="16"/>
  <c r="M343" i="16"/>
  <c r="N343" i="16"/>
  <c r="O343" i="16"/>
  <c r="P343" i="16"/>
  <c r="Q343" i="16"/>
  <c r="R343" i="16"/>
  <c r="S343" i="16"/>
  <c r="T343" i="16"/>
  <c r="U343" i="16"/>
  <c r="V343" i="16"/>
  <c r="W343" i="16"/>
  <c r="X343" i="16"/>
  <c r="Y343" i="16"/>
  <c r="B344" i="16"/>
  <c r="C344" i="16"/>
  <c r="D344" i="16"/>
  <c r="E344" i="16"/>
  <c r="F344" i="16"/>
  <c r="G344" i="16"/>
  <c r="H344" i="16"/>
  <c r="I344" i="16"/>
  <c r="J344" i="16"/>
  <c r="K344" i="16"/>
  <c r="L344" i="16"/>
  <c r="M344" i="16"/>
  <c r="N344" i="16"/>
  <c r="O344" i="16"/>
  <c r="P344" i="16"/>
  <c r="Q344" i="16"/>
  <c r="R344" i="16"/>
  <c r="S344" i="16"/>
  <c r="T344" i="16"/>
  <c r="U344" i="16"/>
  <c r="V344" i="16"/>
  <c r="W344" i="16"/>
  <c r="X344" i="16"/>
  <c r="Y344" i="16"/>
  <c r="B345" i="16"/>
  <c r="C345" i="16"/>
  <c r="D345" i="16"/>
  <c r="E345" i="16"/>
  <c r="F345" i="16"/>
  <c r="G345" i="16"/>
  <c r="H345" i="16"/>
  <c r="I345" i="16"/>
  <c r="J345" i="16"/>
  <c r="K345" i="16"/>
  <c r="L345" i="16"/>
  <c r="M345" i="16"/>
  <c r="N345" i="16"/>
  <c r="O345" i="16"/>
  <c r="P345" i="16"/>
  <c r="Q345" i="16"/>
  <c r="R345" i="16"/>
  <c r="S345" i="16"/>
  <c r="T345" i="16"/>
  <c r="U345" i="16"/>
  <c r="V345" i="16"/>
  <c r="W345" i="16"/>
  <c r="X345" i="16"/>
  <c r="Y345" i="16"/>
  <c r="B346" i="16"/>
  <c r="C346" i="16"/>
  <c r="D346" i="16"/>
  <c r="E346" i="16"/>
  <c r="F346" i="16"/>
  <c r="G346" i="16"/>
  <c r="H346" i="16"/>
  <c r="I346" i="16"/>
  <c r="J346" i="16"/>
  <c r="K346" i="16"/>
  <c r="L346" i="16"/>
  <c r="M346" i="16"/>
  <c r="N346" i="16"/>
  <c r="O346" i="16"/>
  <c r="P346" i="16"/>
  <c r="Q346" i="16"/>
  <c r="R346" i="16"/>
  <c r="S346" i="16"/>
  <c r="T346" i="16"/>
  <c r="U346" i="16"/>
  <c r="V346" i="16"/>
  <c r="W346" i="16"/>
  <c r="X346" i="16"/>
  <c r="Y346" i="16"/>
  <c r="B347" i="16"/>
  <c r="C347" i="16"/>
  <c r="D347" i="16"/>
  <c r="E347" i="16"/>
  <c r="F347" i="16"/>
  <c r="G347" i="16"/>
  <c r="H347" i="16"/>
  <c r="I347" i="16"/>
  <c r="J347" i="16"/>
  <c r="K347" i="16"/>
  <c r="L347" i="16"/>
  <c r="M347" i="16"/>
  <c r="N347" i="16"/>
  <c r="O347" i="16"/>
  <c r="P347" i="16"/>
  <c r="Q347" i="16"/>
  <c r="R347" i="16"/>
  <c r="S347" i="16"/>
  <c r="T347" i="16"/>
  <c r="U347" i="16"/>
  <c r="V347" i="16"/>
  <c r="W347" i="16"/>
  <c r="X347" i="16"/>
  <c r="Y347" i="16"/>
  <c r="B348" i="16"/>
  <c r="C348" i="16"/>
  <c r="D348" i="16"/>
  <c r="E348" i="16"/>
  <c r="F348" i="16"/>
  <c r="G348" i="16"/>
  <c r="H348" i="16"/>
  <c r="I348" i="16"/>
  <c r="J348" i="16"/>
  <c r="K348" i="16"/>
  <c r="L348" i="16"/>
  <c r="M348" i="16"/>
  <c r="N348" i="16"/>
  <c r="O348" i="16"/>
  <c r="P348" i="16"/>
  <c r="Q348" i="16"/>
  <c r="R348" i="16"/>
  <c r="S348" i="16"/>
  <c r="T348" i="16"/>
  <c r="U348" i="16"/>
  <c r="V348" i="16"/>
  <c r="W348" i="16"/>
  <c r="X348" i="16"/>
  <c r="Y348" i="16"/>
  <c r="B349" i="16"/>
  <c r="C349" i="16"/>
  <c r="D349" i="16"/>
  <c r="E349" i="16"/>
  <c r="F349" i="16"/>
  <c r="G349" i="16"/>
  <c r="H349" i="16"/>
  <c r="I349" i="16"/>
  <c r="J349" i="16"/>
  <c r="K349" i="16"/>
  <c r="L349" i="16"/>
  <c r="M349" i="16"/>
  <c r="N349" i="16"/>
  <c r="O349" i="16"/>
  <c r="P349" i="16"/>
  <c r="Q349" i="16"/>
  <c r="R349" i="16"/>
  <c r="S349" i="16"/>
  <c r="T349" i="16"/>
  <c r="U349" i="16"/>
  <c r="V349" i="16"/>
  <c r="W349" i="16"/>
  <c r="X349" i="16"/>
  <c r="Y349" i="16"/>
  <c r="B350" i="16"/>
  <c r="C350" i="16"/>
  <c r="D350" i="16"/>
  <c r="E350" i="16"/>
  <c r="F350" i="16"/>
  <c r="G350" i="16"/>
  <c r="H350" i="16"/>
  <c r="I350" i="16"/>
  <c r="J350" i="16"/>
  <c r="K350" i="16"/>
  <c r="L350" i="16"/>
  <c r="M350" i="16"/>
  <c r="N350" i="16"/>
  <c r="O350" i="16"/>
  <c r="P350" i="16"/>
  <c r="Q350" i="16"/>
  <c r="R350" i="16"/>
  <c r="S350" i="16"/>
  <c r="T350" i="16"/>
  <c r="U350" i="16"/>
  <c r="V350" i="16"/>
  <c r="W350" i="16"/>
  <c r="X350" i="16"/>
  <c r="Y350" i="16"/>
  <c r="B351" i="16"/>
  <c r="C351" i="16"/>
  <c r="D351" i="16"/>
  <c r="E351" i="16"/>
  <c r="F351" i="16"/>
  <c r="G351" i="16"/>
  <c r="H351" i="16"/>
  <c r="I351" i="16"/>
  <c r="J351" i="16"/>
  <c r="K351" i="16"/>
  <c r="L351" i="16"/>
  <c r="M351" i="16"/>
  <c r="N351" i="16"/>
  <c r="O351" i="16"/>
  <c r="P351" i="16"/>
  <c r="Q351" i="16"/>
  <c r="R351" i="16"/>
  <c r="S351" i="16"/>
  <c r="T351" i="16"/>
  <c r="U351" i="16"/>
  <c r="V351" i="16"/>
  <c r="W351" i="16"/>
  <c r="X351" i="16"/>
  <c r="Y351" i="16"/>
  <c r="B352" i="16"/>
  <c r="C352" i="16"/>
  <c r="D352" i="16"/>
  <c r="E352" i="16"/>
  <c r="F352" i="16"/>
  <c r="G352" i="16"/>
  <c r="H352" i="16"/>
  <c r="I352" i="16"/>
  <c r="J352" i="16"/>
  <c r="K352" i="16"/>
  <c r="L352" i="16"/>
  <c r="M352" i="16"/>
  <c r="N352" i="16"/>
  <c r="O352" i="16"/>
  <c r="P352" i="16"/>
  <c r="Q352" i="16"/>
  <c r="R352" i="16"/>
  <c r="S352" i="16"/>
  <c r="T352" i="16"/>
  <c r="U352" i="16"/>
  <c r="V352" i="16"/>
  <c r="W352" i="16"/>
  <c r="X352" i="16"/>
  <c r="Y352" i="16"/>
  <c r="B353" i="16"/>
  <c r="C353" i="16"/>
  <c r="D353" i="16"/>
  <c r="E353" i="16"/>
  <c r="F353" i="16"/>
  <c r="G353" i="16"/>
  <c r="H353" i="16"/>
  <c r="I353" i="16"/>
  <c r="J353" i="16"/>
  <c r="K353" i="16"/>
  <c r="L353" i="16"/>
  <c r="M353" i="16"/>
  <c r="N353" i="16"/>
  <c r="O353" i="16"/>
  <c r="P353" i="16"/>
  <c r="Q353" i="16"/>
  <c r="R353" i="16"/>
  <c r="S353" i="16"/>
  <c r="T353" i="16"/>
  <c r="U353" i="16"/>
  <c r="V353" i="16"/>
  <c r="W353" i="16"/>
  <c r="X353" i="16"/>
  <c r="Y353" i="16"/>
  <c r="B354" i="16"/>
  <c r="C354" i="16"/>
  <c r="D354" i="16"/>
  <c r="E354" i="16"/>
  <c r="F354" i="16"/>
  <c r="G354" i="16"/>
  <c r="H354" i="16"/>
  <c r="I354" i="16"/>
  <c r="J354" i="16"/>
  <c r="K354" i="16"/>
  <c r="L354" i="16"/>
  <c r="M354" i="16"/>
  <c r="N354" i="16"/>
  <c r="O354" i="16"/>
  <c r="P354" i="16"/>
  <c r="Q354" i="16"/>
  <c r="R354" i="16"/>
  <c r="S354" i="16"/>
  <c r="T354" i="16"/>
  <c r="U354" i="16"/>
  <c r="V354" i="16"/>
  <c r="W354" i="16"/>
  <c r="X354" i="16"/>
  <c r="Y354" i="16"/>
  <c r="B355" i="16"/>
  <c r="C355" i="16"/>
  <c r="D355" i="16"/>
  <c r="E355" i="16"/>
  <c r="F355" i="16"/>
  <c r="G355" i="16"/>
  <c r="H355" i="16"/>
  <c r="I355" i="16"/>
  <c r="J355" i="16"/>
  <c r="K355" i="16"/>
  <c r="L355" i="16"/>
  <c r="M355" i="16"/>
  <c r="N355" i="16"/>
  <c r="O355" i="16"/>
  <c r="P355" i="16"/>
  <c r="Q355" i="16"/>
  <c r="R355" i="16"/>
  <c r="S355" i="16"/>
  <c r="T355" i="16"/>
  <c r="U355" i="16"/>
  <c r="V355" i="16"/>
  <c r="W355" i="16"/>
  <c r="X355" i="16"/>
  <c r="Y355" i="16"/>
  <c r="B356" i="16"/>
  <c r="C356" i="16"/>
  <c r="D356" i="16"/>
  <c r="E356" i="16"/>
  <c r="F356" i="16"/>
  <c r="G356" i="16"/>
  <c r="H356" i="16"/>
  <c r="I356" i="16"/>
  <c r="J356" i="16"/>
  <c r="K356" i="16"/>
  <c r="L356" i="16"/>
  <c r="M356" i="16"/>
  <c r="N356" i="16"/>
  <c r="O356" i="16"/>
  <c r="P356" i="16"/>
  <c r="Q356" i="16"/>
  <c r="R356" i="16"/>
  <c r="S356" i="16"/>
  <c r="T356" i="16"/>
  <c r="U356" i="16"/>
  <c r="V356" i="16"/>
  <c r="W356" i="16"/>
  <c r="X356" i="16"/>
  <c r="Y356" i="16"/>
  <c r="B357" i="16"/>
  <c r="C357" i="16"/>
  <c r="D357" i="16"/>
  <c r="E357" i="16"/>
  <c r="F357" i="16"/>
  <c r="G357" i="16"/>
  <c r="H357" i="16"/>
  <c r="I357" i="16"/>
  <c r="J357" i="16"/>
  <c r="K357" i="16"/>
  <c r="L357" i="16"/>
  <c r="M357" i="16"/>
  <c r="N357" i="16"/>
  <c r="O357" i="16"/>
  <c r="P357" i="16"/>
  <c r="Q357" i="16"/>
  <c r="R357" i="16"/>
  <c r="S357" i="16"/>
  <c r="T357" i="16"/>
  <c r="U357" i="16"/>
  <c r="V357" i="16"/>
  <c r="W357" i="16"/>
  <c r="X357" i="16"/>
  <c r="Y357" i="16"/>
  <c r="B358" i="16"/>
  <c r="C358" i="16"/>
  <c r="D358" i="16"/>
  <c r="E358" i="16"/>
  <c r="F358" i="16"/>
  <c r="G358" i="16"/>
  <c r="H358" i="16"/>
  <c r="I358" i="16"/>
  <c r="J358" i="16"/>
  <c r="K358" i="16"/>
  <c r="L358" i="16"/>
  <c r="M358" i="16"/>
  <c r="N358" i="16"/>
  <c r="O358" i="16"/>
  <c r="P358" i="16"/>
  <c r="Q358" i="16"/>
  <c r="R358" i="16"/>
  <c r="S358" i="16"/>
  <c r="T358" i="16"/>
  <c r="U358" i="16"/>
  <c r="V358" i="16"/>
  <c r="W358" i="16"/>
  <c r="X358" i="16"/>
  <c r="Y358" i="16"/>
  <c r="B359" i="16"/>
  <c r="C359" i="16"/>
  <c r="D359" i="16"/>
  <c r="E359" i="16"/>
  <c r="F359" i="16"/>
  <c r="G359" i="16"/>
  <c r="H359" i="16"/>
  <c r="I359" i="16"/>
  <c r="J359" i="16"/>
  <c r="K359" i="16"/>
  <c r="L359" i="16"/>
  <c r="M359" i="16"/>
  <c r="N359" i="16"/>
  <c r="O359" i="16"/>
  <c r="P359" i="16"/>
  <c r="Q359" i="16"/>
  <c r="R359" i="16"/>
  <c r="S359" i="16"/>
  <c r="T359" i="16"/>
  <c r="U359" i="16"/>
  <c r="V359" i="16"/>
  <c r="W359" i="16"/>
  <c r="X359" i="16"/>
  <c r="Y359" i="16"/>
  <c r="B360" i="16"/>
  <c r="C360" i="16"/>
  <c r="D360" i="16"/>
  <c r="E360" i="16"/>
  <c r="F360" i="16"/>
  <c r="G360" i="16"/>
  <c r="H360" i="16"/>
  <c r="I360" i="16"/>
  <c r="J360" i="16"/>
  <c r="K360" i="16"/>
  <c r="L360" i="16"/>
  <c r="M360" i="16"/>
  <c r="N360" i="16"/>
  <c r="O360" i="16"/>
  <c r="P360" i="16"/>
  <c r="Q360" i="16"/>
  <c r="R360" i="16"/>
  <c r="S360" i="16"/>
  <c r="T360" i="16"/>
  <c r="U360" i="16"/>
  <c r="V360" i="16"/>
  <c r="W360" i="16"/>
  <c r="X360" i="16"/>
  <c r="Y360" i="16"/>
  <c r="B361" i="16"/>
  <c r="C361" i="16"/>
  <c r="D361" i="16"/>
  <c r="E361" i="16"/>
  <c r="F361" i="16"/>
  <c r="G361" i="16"/>
  <c r="H361" i="16"/>
  <c r="I361" i="16"/>
  <c r="J361" i="16"/>
  <c r="K361" i="16"/>
  <c r="L361" i="16"/>
  <c r="M361" i="16"/>
  <c r="N361" i="16"/>
  <c r="O361" i="16"/>
  <c r="P361" i="16"/>
  <c r="Q361" i="16"/>
  <c r="R361" i="16"/>
  <c r="S361" i="16"/>
  <c r="T361" i="16"/>
  <c r="U361" i="16"/>
  <c r="V361" i="16"/>
  <c r="W361" i="16"/>
  <c r="X361" i="16"/>
  <c r="Y361" i="16"/>
  <c r="B362" i="16"/>
  <c r="C362" i="16"/>
  <c r="D362" i="16"/>
  <c r="E362" i="16"/>
  <c r="F362" i="16"/>
  <c r="G362" i="16"/>
  <c r="H362" i="16"/>
  <c r="I362" i="16"/>
  <c r="J362" i="16"/>
  <c r="K362" i="16"/>
  <c r="L362" i="16"/>
  <c r="M362" i="16"/>
  <c r="N362" i="16"/>
  <c r="O362" i="16"/>
  <c r="P362" i="16"/>
  <c r="Q362" i="16"/>
  <c r="R362" i="16"/>
  <c r="S362" i="16"/>
  <c r="T362" i="16"/>
  <c r="U362" i="16"/>
  <c r="V362" i="16"/>
  <c r="W362" i="16"/>
  <c r="X362" i="16"/>
  <c r="Y362" i="16"/>
  <c r="B363" i="16"/>
  <c r="C363" i="16"/>
  <c r="D363" i="16"/>
  <c r="E363" i="16"/>
  <c r="F363" i="16"/>
  <c r="G363" i="16"/>
  <c r="H363" i="16"/>
  <c r="I363" i="16"/>
  <c r="J363" i="16"/>
  <c r="K363" i="16"/>
  <c r="L363" i="16"/>
  <c r="M363" i="16"/>
  <c r="N363" i="16"/>
  <c r="O363" i="16"/>
  <c r="P363" i="16"/>
  <c r="Q363" i="16"/>
  <c r="R363" i="16"/>
  <c r="S363" i="16"/>
  <c r="T363" i="16"/>
  <c r="U363" i="16"/>
  <c r="V363" i="16"/>
  <c r="W363" i="16"/>
  <c r="X363" i="16"/>
  <c r="Y363" i="16"/>
  <c r="B364" i="16"/>
  <c r="C364" i="16"/>
  <c r="D364" i="16"/>
  <c r="E364" i="16"/>
  <c r="F364" i="16"/>
  <c r="G364" i="16"/>
  <c r="H364" i="16"/>
  <c r="I364" i="16"/>
  <c r="J364" i="16"/>
  <c r="K364" i="16"/>
  <c r="L364" i="16"/>
  <c r="M364" i="16"/>
  <c r="N364" i="16"/>
  <c r="O364" i="16"/>
  <c r="P364" i="16"/>
  <c r="Q364" i="16"/>
  <c r="R364" i="16"/>
  <c r="S364" i="16"/>
  <c r="T364" i="16"/>
  <c r="U364" i="16"/>
  <c r="V364" i="16"/>
  <c r="W364" i="16"/>
  <c r="X364" i="16"/>
  <c r="Y364" i="16"/>
  <c r="B365" i="16"/>
  <c r="C365" i="16"/>
  <c r="D365" i="16"/>
  <c r="E365" i="16"/>
  <c r="F365" i="16"/>
  <c r="G365" i="16"/>
  <c r="H365" i="16"/>
  <c r="I365" i="16"/>
  <c r="J365" i="16"/>
  <c r="K365" i="16"/>
  <c r="L365" i="16"/>
  <c r="M365" i="16"/>
  <c r="N365" i="16"/>
  <c r="O365" i="16"/>
  <c r="P365" i="16"/>
  <c r="Q365" i="16"/>
  <c r="R365" i="16"/>
  <c r="S365" i="16"/>
  <c r="T365" i="16"/>
  <c r="U365" i="16"/>
  <c r="V365" i="16"/>
  <c r="W365" i="16"/>
  <c r="X365" i="16"/>
  <c r="Y365" i="16"/>
  <c r="B366" i="16"/>
  <c r="C366" i="16"/>
  <c r="D366" i="16"/>
  <c r="E366" i="16"/>
  <c r="F366" i="16"/>
  <c r="G366" i="16"/>
  <c r="H366" i="16"/>
  <c r="I366" i="16"/>
  <c r="J366" i="16"/>
  <c r="K366" i="16"/>
  <c r="L366" i="16"/>
  <c r="M366" i="16"/>
  <c r="N366" i="16"/>
  <c r="O366" i="16"/>
  <c r="P366" i="16"/>
  <c r="Q366" i="16"/>
  <c r="R366" i="16"/>
  <c r="S366" i="16"/>
  <c r="T366" i="16"/>
  <c r="U366" i="16"/>
  <c r="V366" i="16"/>
  <c r="W366" i="16"/>
  <c r="X366" i="16"/>
  <c r="Y366" i="16"/>
  <c r="B367" i="16"/>
  <c r="C367" i="16"/>
  <c r="D367" i="16"/>
  <c r="E367" i="16"/>
  <c r="F367" i="16"/>
  <c r="G367" i="16"/>
  <c r="H367" i="16"/>
  <c r="I367" i="16"/>
  <c r="J367" i="16"/>
  <c r="K367" i="16"/>
  <c r="L367" i="16"/>
  <c r="M367" i="16"/>
  <c r="N367" i="16"/>
  <c r="O367" i="16"/>
  <c r="P367" i="16"/>
  <c r="Q367" i="16"/>
  <c r="R367" i="16"/>
  <c r="S367" i="16"/>
  <c r="T367" i="16"/>
  <c r="U367" i="16"/>
  <c r="V367" i="16"/>
  <c r="W367" i="16"/>
  <c r="X367" i="16"/>
  <c r="Y367" i="16"/>
  <c r="B368" i="16"/>
  <c r="C368" i="16"/>
  <c r="D368" i="16"/>
  <c r="E368" i="16"/>
  <c r="F368" i="16"/>
  <c r="G368" i="16"/>
  <c r="H368" i="16"/>
  <c r="I368" i="16"/>
  <c r="J368" i="16"/>
  <c r="K368" i="16"/>
  <c r="L368" i="16"/>
  <c r="M368" i="16"/>
  <c r="N368" i="16"/>
  <c r="O368" i="16"/>
  <c r="P368" i="16"/>
  <c r="Q368" i="16"/>
  <c r="R368" i="16"/>
  <c r="S368" i="16"/>
  <c r="T368" i="16"/>
  <c r="U368" i="16"/>
  <c r="V368" i="16"/>
  <c r="W368" i="16"/>
  <c r="X368" i="16"/>
  <c r="Y368" i="16"/>
  <c r="B369" i="16"/>
  <c r="C369" i="16"/>
  <c r="D369" i="16"/>
  <c r="E369" i="16"/>
  <c r="F369" i="16"/>
  <c r="G369" i="16"/>
  <c r="H369" i="16"/>
  <c r="I369" i="16"/>
  <c r="J369" i="16"/>
  <c r="K369" i="16"/>
  <c r="L369" i="16"/>
  <c r="M369" i="16"/>
  <c r="N369" i="16"/>
  <c r="O369" i="16"/>
  <c r="P369" i="16"/>
  <c r="Q369" i="16"/>
  <c r="R369" i="16"/>
  <c r="S369" i="16"/>
  <c r="T369" i="16"/>
  <c r="U369" i="16"/>
  <c r="V369" i="16"/>
  <c r="W369" i="16"/>
  <c r="X369" i="16"/>
  <c r="Y369" i="16"/>
  <c r="B370" i="16"/>
  <c r="C370" i="16"/>
  <c r="D370" i="16"/>
  <c r="E370" i="16"/>
  <c r="F370" i="16"/>
  <c r="G370" i="16"/>
  <c r="H370" i="16"/>
  <c r="I370" i="16"/>
  <c r="J370" i="16"/>
  <c r="K370" i="16"/>
  <c r="L370" i="16"/>
  <c r="M370" i="16"/>
  <c r="N370" i="16"/>
  <c r="O370" i="16"/>
  <c r="P370" i="16"/>
  <c r="Q370" i="16"/>
  <c r="R370" i="16"/>
  <c r="S370" i="16"/>
  <c r="T370" i="16"/>
  <c r="U370" i="16"/>
  <c r="V370" i="16"/>
  <c r="W370" i="16"/>
  <c r="X370" i="16"/>
  <c r="Y370" i="16"/>
  <c r="B371" i="16"/>
  <c r="C371" i="16"/>
  <c r="D371" i="16"/>
  <c r="E371" i="16"/>
  <c r="F371" i="16"/>
  <c r="G371" i="16"/>
  <c r="H371" i="16"/>
  <c r="I371" i="16"/>
  <c r="J371" i="16"/>
  <c r="K371" i="16"/>
  <c r="L371" i="16"/>
  <c r="M371" i="16"/>
  <c r="N371" i="16"/>
  <c r="O371" i="16"/>
  <c r="P371" i="16"/>
  <c r="Q371" i="16"/>
  <c r="R371" i="16"/>
  <c r="S371" i="16"/>
  <c r="T371" i="16"/>
  <c r="U371" i="16"/>
  <c r="V371" i="16"/>
  <c r="W371" i="16"/>
  <c r="X371" i="16"/>
  <c r="Y371" i="16"/>
  <c r="B372" i="16"/>
  <c r="C372" i="16"/>
  <c r="D372" i="16"/>
  <c r="E372" i="16"/>
  <c r="F372" i="16"/>
  <c r="G372" i="16"/>
  <c r="H372" i="16"/>
  <c r="I372" i="16"/>
  <c r="J372" i="16"/>
  <c r="K372" i="16"/>
  <c r="L372" i="16"/>
  <c r="M372" i="16"/>
  <c r="N372" i="16"/>
  <c r="O372" i="16"/>
  <c r="P372" i="16"/>
  <c r="Q372" i="16"/>
  <c r="R372" i="16"/>
  <c r="S372" i="16"/>
  <c r="T372" i="16"/>
  <c r="U372" i="16"/>
  <c r="V372" i="16"/>
  <c r="W372" i="16"/>
  <c r="X372" i="16"/>
  <c r="Y372" i="16"/>
  <c r="B373" i="16"/>
  <c r="C373" i="16"/>
  <c r="D373" i="16"/>
  <c r="E373" i="16"/>
  <c r="F373" i="16"/>
  <c r="G373" i="16"/>
  <c r="H373" i="16"/>
  <c r="I373" i="16"/>
  <c r="J373" i="16"/>
  <c r="K373" i="16"/>
  <c r="L373" i="16"/>
  <c r="M373" i="16"/>
  <c r="N373" i="16"/>
  <c r="O373" i="16"/>
  <c r="P373" i="16"/>
  <c r="Q373" i="16"/>
  <c r="R373" i="16"/>
  <c r="S373" i="16"/>
  <c r="T373" i="16"/>
  <c r="U373" i="16"/>
  <c r="V373" i="16"/>
  <c r="W373" i="16"/>
  <c r="X373" i="16"/>
  <c r="Y373" i="16"/>
  <c r="B374" i="16"/>
  <c r="C374" i="16"/>
  <c r="D374" i="16"/>
  <c r="E374" i="16"/>
  <c r="F374" i="16"/>
  <c r="G374" i="16"/>
  <c r="H374" i="16"/>
  <c r="I374" i="16"/>
  <c r="J374" i="16"/>
  <c r="K374" i="16"/>
  <c r="L374" i="16"/>
  <c r="M374" i="16"/>
  <c r="N374" i="16"/>
  <c r="O374" i="16"/>
  <c r="P374" i="16"/>
  <c r="Q374" i="16"/>
  <c r="R374" i="16"/>
  <c r="S374" i="16"/>
  <c r="T374" i="16"/>
  <c r="U374" i="16"/>
  <c r="V374" i="16"/>
  <c r="W374" i="16"/>
  <c r="X374" i="16"/>
  <c r="Y374" i="16"/>
  <c r="B375" i="16"/>
  <c r="C375" i="16"/>
  <c r="D375" i="16"/>
  <c r="E375" i="16"/>
  <c r="F375" i="16"/>
  <c r="G375" i="16"/>
  <c r="H375" i="16"/>
  <c r="I375" i="16"/>
  <c r="J375" i="16"/>
  <c r="K375" i="16"/>
  <c r="L375" i="16"/>
  <c r="M375" i="16"/>
  <c r="N375" i="16"/>
  <c r="O375" i="16"/>
  <c r="P375" i="16"/>
  <c r="Q375" i="16"/>
  <c r="R375" i="16"/>
  <c r="S375" i="16"/>
  <c r="T375" i="16"/>
  <c r="U375" i="16"/>
  <c r="V375" i="16"/>
  <c r="W375" i="16"/>
  <c r="X375" i="16"/>
  <c r="Y375" i="16"/>
  <c r="B376" i="16"/>
  <c r="C376" i="16"/>
  <c r="D376" i="16"/>
  <c r="E376" i="16"/>
  <c r="F376" i="16"/>
  <c r="G376" i="16"/>
  <c r="H376" i="16"/>
  <c r="I376" i="16"/>
  <c r="J376" i="16"/>
  <c r="K376" i="16"/>
  <c r="L376" i="16"/>
  <c r="M376" i="16"/>
  <c r="N376" i="16"/>
  <c r="O376" i="16"/>
  <c r="P376" i="16"/>
  <c r="Q376" i="16"/>
  <c r="R376" i="16"/>
  <c r="S376" i="16"/>
  <c r="T376" i="16"/>
  <c r="U376" i="16"/>
  <c r="V376" i="16"/>
  <c r="W376" i="16"/>
  <c r="X376" i="16"/>
  <c r="Y376" i="16"/>
  <c r="B377" i="16"/>
  <c r="C377" i="16"/>
  <c r="D377" i="16"/>
  <c r="E377" i="16"/>
  <c r="F377" i="16"/>
  <c r="G377" i="16"/>
  <c r="H377" i="16"/>
  <c r="I377" i="16"/>
  <c r="J377" i="16"/>
  <c r="K377" i="16"/>
  <c r="L377" i="16"/>
  <c r="M377" i="16"/>
  <c r="N377" i="16"/>
  <c r="O377" i="16"/>
  <c r="P377" i="16"/>
  <c r="Q377" i="16"/>
  <c r="R377" i="16"/>
  <c r="S377" i="16"/>
  <c r="T377" i="16"/>
  <c r="U377" i="16"/>
  <c r="V377" i="16"/>
  <c r="W377" i="16"/>
  <c r="X377" i="16"/>
  <c r="Y377" i="16"/>
  <c r="B378" i="16"/>
  <c r="C378" i="16"/>
  <c r="D378" i="16"/>
  <c r="E378" i="16"/>
  <c r="F378" i="16"/>
  <c r="G378" i="16"/>
  <c r="H378" i="16"/>
  <c r="I378" i="16"/>
  <c r="J378" i="16"/>
  <c r="K378" i="16"/>
  <c r="L378" i="16"/>
  <c r="M378" i="16"/>
  <c r="N378" i="16"/>
  <c r="O378" i="16"/>
  <c r="P378" i="16"/>
  <c r="Q378" i="16"/>
  <c r="R378" i="16"/>
  <c r="S378" i="16"/>
  <c r="T378" i="16"/>
  <c r="U378" i="16"/>
  <c r="V378" i="16"/>
  <c r="W378" i="16"/>
  <c r="X378" i="16"/>
  <c r="Y378" i="16"/>
  <c r="B379" i="16"/>
  <c r="C379" i="16"/>
  <c r="D379" i="16"/>
  <c r="E379" i="16"/>
  <c r="F379" i="16"/>
  <c r="G379" i="16"/>
  <c r="H379" i="16"/>
  <c r="I379" i="16"/>
  <c r="J379" i="16"/>
  <c r="K379" i="16"/>
  <c r="L379" i="16"/>
  <c r="M379" i="16"/>
  <c r="N379" i="16"/>
  <c r="O379" i="16"/>
  <c r="P379" i="16"/>
  <c r="Q379" i="16"/>
  <c r="R379" i="16"/>
  <c r="S379" i="16"/>
  <c r="T379" i="16"/>
  <c r="U379" i="16"/>
  <c r="V379" i="16"/>
  <c r="W379" i="16"/>
  <c r="X379" i="16"/>
  <c r="Y379" i="16"/>
  <c r="B380" i="16"/>
  <c r="C380" i="16"/>
  <c r="D380" i="16"/>
  <c r="E380" i="16"/>
  <c r="F380" i="16"/>
  <c r="G380" i="16"/>
  <c r="H380" i="16"/>
  <c r="I380" i="16"/>
  <c r="J380" i="16"/>
  <c r="K380" i="16"/>
  <c r="L380" i="16"/>
  <c r="M380" i="16"/>
  <c r="N380" i="16"/>
  <c r="O380" i="16"/>
  <c r="P380" i="16"/>
  <c r="Q380" i="16"/>
  <c r="R380" i="16"/>
  <c r="S380" i="16"/>
  <c r="T380" i="16"/>
  <c r="U380" i="16"/>
  <c r="V380" i="16"/>
  <c r="W380" i="16"/>
  <c r="X380" i="16"/>
  <c r="Y380" i="16"/>
  <c r="B381" i="16"/>
  <c r="C381" i="16"/>
  <c r="D381" i="16"/>
  <c r="E381" i="16"/>
  <c r="F381" i="16"/>
  <c r="G381" i="16"/>
  <c r="H381" i="16"/>
  <c r="I381" i="16"/>
  <c r="J381" i="16"/>
  <c r="K381" i="16"/>
  <c r="L381" i="16"/>
  <c r="M381" i="16"/>
  <c r="N381" i="16"/>
  <c r="O381" i="16"/>
  <c r="P381" i="16"/>
  <c r="Q381" i="16"/>
  <c r="R381" i="16"/>
  <c r="S381" i="16"/>
  <c r="T381" i="16"/>
  <c r="U381" i="16"/>
  <c r="V381" i="16"/>
  <c r="W381" i="16"/>
  <c r="X381" i="16"/>
  <c r="Y381" i="16"/>
  <c r="B382" i="16"/>
  <c r="C382" i="16"/>
  <c r="D382" i="16"/>
  <c r="E382" i="16"/>
  <c r="F382" i="16"/>
  <c r="G382" i="16"/>
  <c r="H382" i="16"/>
  <c r="I382" i="16"/>
  <c r="J382" i="16"/>
  <c r="K382" i="16"/>
  <c r="L382" i="16"/>
  <c r="M382" i="16"/>
  <c r="N382" i="16"/>
  <c r="O382" i="16"/>
  <c r="P382" i="16"/>
  <c r="Q382" i="16"/>
  <c r="R382" i="16"/>
  <c r="S382" i="16"/>
  <c r="T382" i="16"/>
  <c r="U382" i="16"/>
  <c r="V382" i="16"/>
  <c r="W382" i="16"/>
  <c r="X382" i="16"/>
  <c r="Y382" i="16"/>
  <c r="B383" i="16"/>
  <c r="C383" i="16"/>
  <c r="D383" i="16"/>
  <c r="E383" i="16"/>
  <c r="F383" i="16"/>
  <c r="G383" i="16"/>
  <c r="H383" i="16"/>
  <c r="I383" i="16"/>
  <c r="J383" i="16"/>
  <c r="K383" i="16"/>
  <c r="L383" i="16"/>
  <c r="M383" i="16"/>
  <c r="N383" i="16"/>
  <c r="O383" i="16"/>
  <c r="P383" i="16"/>
  <c r="Q383" i="16"/>
  <c r="R383" i="16"/>
  <c r="S383" i="16"/>
  <c r="T383" i="16"/>
  <c r="U383" i="16"/>
  <c r="V383" i="16"/>
  <c r="W383" i="16"/>
  <c r="X383" i="16"/>
  <c r="Y383" i="16"/>
  <c r="B384" i="16"/>
  <c r="C384" i="16"/>
  <c r="D384" i="16"/>
  <c r="E384" i="16"/>
  <c r="F384" i="16"/>
  <c r="G384" i="16"/>
  <c r="H384" i="16"/>
  <c r="I384" i="16"/>
  <c r="J384" i="16"/>
  <c r="K384" i="16"/>
  <c r="L384" i="16"/>
  <c r="M384" i="16"/>
  <c r="N384" i="16"/>
  <c r="O384" i="16"/>
  <c r="P384" i="16"/>
  <c r="Q384" i="16"/>
  <c r="R384" i="16"/>
  <c r="S384" i="16"/>
  <c r="T384" i="16"/>
  <c r="U384" i="16"/>
  <c r="V384" i="16"/>
  <c r="W384" i="16"/>
  <c r="X384" i="16"/>
  <c r="Y384" i="16"/>
  <c r="B385" i="16"/>
  <c r="C385" i="16"/>
  <c r="D385" i="16"/>
  <c r="E385" i="16"/>
  <c r="F385" i="16"/>
  <c r="G385" i="16"/>
  <c r="H385" i="16"/>
  <c r="I385" i="16"/>
  <c r="J385" i="16"/>
  <c r="K385" i="16"/>
  <c r="L385" i="16"/>
  <c r="M385" i="16"/>
  <c r="N385" i="16"/>
  <c r="O385" i="16"/>
  <c r="P385" i="16"/>
  <c r="Q385" i="16"/>
  <c r="R385" i="16"/>
  <c r="S385" i="16"/>
  <c r="T385" i="16"/>
  <c r="U385" i="16"/>
  <c r="V385" i="16"/>
  <c r="W385" i="16"/>
  <c r="X385" i="16"/>
  <c r="Y385" i="16"/>
  <c r="B386" i="16"/>
  <c r="C386" i="16"/>
  <c r="D386" i="16"/>
  <c r="E386" i="16"/>
  <c r="F386" i="16"/>
  <c r="G386" i="16"/>
  <c r="H386" i="16"/>
  <c r="I386" i="16"/>
  <c r="J386" i="16"/>
  <c r="K386" i="16"/>
  <c r="L386" i="16"/>
  <c r="M386" i="16"/>
  <c r="N386" i="16"/>
  <c r="O386" i="16"/>
  <c r="P386" i="16"/>
  <c r="Q386" i="16"/>
  <c r="R386" i="16"/>
  <c r="S386" i="16"/>
  <c r="T386" i="16"/>
  <c r="U386" i="16"/>
  <c r="V386" i="16"/>
  <c r="W386" i="16"/>
  <c r="X386" i="16"/>
  <c r="Y386" i="16"/>
  <c r="B387" i="16"/>
  <c r="C387" i="16"/>
  <c r="D387" i="16"/>
  <c r="E387" i="16"/>
  <c r="F387" i="16"/>
  <c r="G387" i="16"/>
  <c r="H387" i="16"/>
  <c r="I387" i="16"/>
  <c r="J387" i="16"/>
  <c r="K387" i="16"/>
  <c r="L387" i="16"/>
  <c r="M387" i="16"/>
  <c r="N387" i="16"/>
  <c r="O387" i="16"/>
  <c r="P387" i="16"/>
  <c r="Q387" i="16"/>
  <c r="R387" i="16"/>
  <c r="S387" i="16"/>
  <c r="T387" i="16"/>
  <c r="U387" i="16"/>
  <c r="V387" i="16"/>
  <c r="W387" i="16"/>
  <c r="X387" i="16"/>
  <c r="Y387" i="16"/>
  <c r="B388" i="16"/>
  <c r="C388" i="16"/>
  <c r="D388" i="16"/>
  <c r="E388" i="16"/>
  <c r="F388" i="16"/>
  <c r="G388" i="16"/>
  <c r="H388" i="16"/>
  <c r="I388" i="16"/>
  <c r="J388" i="16"/>
  <c r="K388" i="16"/>
  <c r="L388" i="16"/>
  <c r="M388" i="16"/>
  <c r="N388" i="16"/>
  <c r="O388" i="16"/>
  <c r="P388" i="16"/>
  <c r="Q388" i="16"/>
  <c r="R388" i="16"/>
  <c r="S388" i="16"/>
  <c r="T388" i="16"/>
  <c r="U388" i="16"/>
  <c r="V388" i="16"/>
  <c r="W388" i="16"/>
  <c r="X388" i="16"/>
  <c r="Y388" i="16"/>
  <c r="B389" i="16"/>
  <c r="C389" i="16"/>
  <c r="D389" i="16"/>
  <c r="E389" i="16"/>
  <c r="F389" i="16"/>
  <c r="G389" i="16"/>
  <c r="H389" i="16"/>
  <c r="I389" i="16"/>
  <c r="J389" i="16"/>
  <c r="K389" i="16"/>
  <c r="L389" i="16"/>
  <c r="M389" i="16"/>
  <c r="N389" i="16"/>
  <c r="O389" i="16"/>
  <c r="P389" i="16"/>
  <c r="Q389" i="16"/>
  <c r="R389" i="16"/>
  <c r="S389" i="16"/>
  <c r="T389" i="16"/>
  <c r="U389" i="16"/>
  <c r="V389" i="16"/>
  <c r="W389" i="16"/>
  <c r="X389" i="16"/>
  <c r="Y389" i="16"/>
  <c r="B390" i="16"/>
  <c r="C390" i="16"/>
  <c r="D390" i="16"/>
  <c r="E390" i="16"/>
  <c r="F390" i="16"/>
  <c r="G390" i="16"/>
  <c r="H390" i="16"/>
  <c r="I390" i="16"/>
  <c r="J390" i="16"/>
  <c r="K390" i="16"/>
  <c r="L390" i="16"/>
  <c r="M390" i="16"/>
  <c r="N390" i="16"/>
  <c r="O390" i="16"/>
  <c r="P390" i="16"/>
  <c r="Q390" i="16"/>
  <c r="R390" i="16"/>
  <c r="S390" i="16"/>
  <c r="T390" i="16"/>
  <c r="U390" i="16"/>
  <c r="V390" i="16"/>
  <c r="W390" i="16"/>
  <c r="X390" i="16"/>
  <c r="Y390" i="16"/>
  <c r="B391" i="16"/>
  <c r="C391" i="16"/>
  <c r="D391" i="16"/>
  <c r="E391" i="16"/>
  <c r="F391" i="16"/>
  <c r="G391" i="16"/>
  <c r="H391" i="16"/>
  <c r="I391" i="16"/>
  <c r="J391" i="16"/>
  <c r="K391" i="16"/>
  <c r="L391" i="16"/>
  <c r="M391" i="16"/>
  <c r="N391" i="16"/>
  <c r="O391" i="16"/>
  <c r="P391" i="16"/>
  <c r="Q391" i="16"/>
  <c r="R391" i="16"/>
  <c r="S391" i="16"/>
  <c r="T391" i="16"/>
  <c r="U391" i="16"/>
  <c r="V391" i="16"/>
  <c r="W391" i="16"/>
  <c r="X391" i="16"/>
  <c r="Y391" i="16"/>
  <c r="B392" i="16"/>
  <c r="C392" i="16"/>
  <c r="D392" i="16"/>
  <c r="E392" i="16"/>
  <c r="F392" i="16"/>
  <c r="G392" i="16"/>
  <c r="H392" i="16"/>
  <c r="I392" i="16"/>
  <c r="J392" i="16"/>
  <c r="K392" i="16"/>
  <c r="L392" i="16"/>
  <c r="M392" i="16"/>
  <c r="N392" i="16"/>
  <c r="O392" i="16"/>
  <c r="P392" i="16"/>
  <c r="Q392" i="16"/>
  <c r="R392" i="16"/>
  <c r="S392" i="16"/>
  <c r="T392" i="16"/>
  <c r="U392" i="16"/>
  <c r="V392" i="16"/>
  <c r="W392" i="16"/>
  <c r="X392" i="16"/>
  <c r="Y392" i="16"/>
  <c r="B393" i="16"/>
  <c r="C393" i="16"/>
  <c r="D393" i="16"/>
  <c r="E393" i="16"/>
  <c r="F393" i="16"/>
  <c r="G393" i="16"/>
  <c r="H393" i="16"/>
  <c r="I393" i="16"/>
  <c r="J393" i="16"/>
  <c r="K393" i="16"/>
  <c r="L393" i="16"/>
  <c r="M393" i="16"/>
  <c r="N393" i="16"/>
  <c r="O393" i="16"/>
  <c r="P393" i="16"/>
  <c r="Q393" i="16"/>
  <c r="R393" i="16"/>
  <c r="S393" i="16"/>
  <c r="T393" i="16"/>
  <c r="U393" i="16"/>
  <c r="V393" i="16"/>
  <c r="W393" i="16"/>
  <c r="X393" i="16"/>
  <c r="Y393" i="16"/>
  <c r="B394" i="16"/>
  <c r="C394" i="16"/>
  <c r="D394" i="16"/>
  <c r="E394" i="16"/>
  <c r="F394" i="16"/>
  <c r="G394" i="16"/>
  <c r="H394" i="16"/>
  <c r="I394" i="16"/>
  <c r="J394" i="16"/>
  <c r="K394" i="16"/>
  <c r="L394" i="16"/>
  <c r="M394" i="16"/>
  <c r="N394" i="16"/>
  <c r="O394" i="16"/>
  <c r="P394" i="16"/>
  <c r="Q394" i="16"/>
  <c r="R394" i="16"/>
  <c r="S394" i="16"/>
  <c r="T394" i="16"/>
  <c r="U394" i="16"/>
  <c r="V394" i="16"/>
  <c r="W394" i="16"/>
  <c r="X394" i="16"/>
  <c r="Y394" i="16"/>
  <c r="B395" i="16"/>
  <c r="C395" i="16"/>
  <c r="D395" i="16"/>
  <c r="E395" i="16"/>
  <c r="F395" i="16"/>
  <c r="G395" i="16"/>
  <c r="H395" i="16"/>
  <c r="I395" i="16"/>
  <c r="J395" i="16"/>
  <c r="K395" i="16"/>
  <c r="L395" i="16"/>
  <c r="M395" i="16"/>
  <c r="N395" i="16"/>
  <c r="O395" i="16"/>
  <c r="P395" i="16"/>
  <c r="Q395" i="16"/>
  <c r="R395" i="16"/>
  <c r="S395" i="16"/>
  <c r="T395" i="16"/>
  <c r="U395" i="16"/>
  <c r="V395" i="16"/>
  <c r="W395" i="16"/>
  <c r="X395" i="16"/>
  <c r="Y395" i="16"/>
  <c r="B396" i="16"/>
  <c r="C396" i="16"/>
  <c r="D396" i="16"/>
  <c r="E396" i="16"/>
  <c r="F396" i="16"/>
  <c r="G396" i="16"/>
  <c r="H396" i="16"/>
  <c r="I396" i="16"/>
  <c r="J396" i="16"/>
  <c r="K396" i="16"/>
  <c r="L396" i="16"/>
  <c r="M396" i="16"/>
  <c r="N396" i="16"/>
  <c r="O396" i="16"/>
  <c r="P396" i="16"/>
  <c r="Q396" i="16"/>
  <c r="R396" i="16"/>
  <c r="S396" i="16"/>
  <c r="T396" i="16"/>
  <c r="U396" i="16"/>
  <c r="V396" i="16"/>
  <c r="W396" i="16"/>
  <c r="X396" i="16"/>
  <c r="Y396" i="16"/>
  <c r="B397" i="16"/>
  <c r="C397" i="16"/>
  <c r="D397" i="16"/>
  <c r="E397" i="16"/>
  <c r="F397" i="16"/>
  <c r="G397" i="16"/>
  <c r="H397" i="16"/>
  <c r="I397" i="16"/>
  <c r="J397" i="16"/>
  <c r="K397" i="16"/>
  <c r="L397" i="16"/>
  <c r="M397" i="16"/>
  <c r="N397" i="16"/>
  <c r="O397" i="16"/>
  <c r="P397" i="16"/>
  <c r="Q397" i="16"/>
  <c r="R397" i="16"/>
  <c r="S397" i="16"/>
  <c r="T397" i="16"/>
  <c r="U397" i="16"/>
  <c r="V397" i="16"/>
  <c r="W397" i="16"/>
  <c r="X397" i="16"/>
  <c r="Y397" i="16"/>
  <c r="B398" i="16"/>
  <c r="C398" i="16"/>
  <c r="D398" i="16"/>
  <c r="E398" i="16"/>
  <c r="F398" i="16"/>
  <c r="G398" i="16"/>
  <c r="H398" i="16"/>
  <c r="I398" i="16"/>
  <c r="J398" i="16"/>
  <c r="K398" i="16"/>
  <c r="L398" i="16"/>
  <c r="M398" i="16"/>
  <c r="N398" i="16"/>
  <c r="O398" i="16"/>
  <c r="P398" i="16"/>
  <c r="Q398" i="16"/>
  <c r="R398" i="16"/>
  <c r="S398" i="16"/>
  <c r="T398" i="16"/>
  <c r="U398" i="16"/>
  <c r="V398" i="16"/>
  <c r="W398" i="16"/>
  <c r="X398" i="16"/>
  <c r="Y398" i="16"/>
  <c r="B399" i="16"/>
  <c r="C399" i="16"/>
  <c r="D399" i="16"/>
  <c r="E399" i="16"/>
  <c r="F399" i="16"/>
  <c r="G399" i="16"/>
  <c r="H399" i="16"/>
  <c r="I399" i="16"/>
  <c r="J399" i="16"/>
  <c r="K399" i="16"/>
  <c r="L399" i="16"/>
  <c r="M399" i="16"/>
  <c r="N399" i="16"/>
  <c r="O399" i="16"/>
  <c r="P399" i="16"/>
  <c r="Q399" i="16"/>
  <c r="R399" i="16"/>
  <c r="S399" i="16"/>
  <c r="T399" i="16"/>
  <c r="U399" i="16"/>
  <c r="V399" i="16"/>
  <c r="W399" i="16"/>
  <c r="X399" i="16"/>
  <c r="Y399" i="16"/>
  <c r="B400" i="16"/>
  <c r="C400" i="16"/>
  <c r="D400" i="16"/>
  <c r="E400" i="16"/>
  <c r="F400" i="16"/>
  <c r="G400" i="16"/>
  <c r="H400" i="16"/>
  <c r="I400" i="16"/>
  <c r="J400" i="16"/>
  <c r="K400" i="16"/>
  <c r="L400" i="16"/>
  <c r="M400" i="16"/>
  <c r="N400" i="16"/>
  <c r="O400" i="16"/>
  <c r="P400" i="16"/>
  <c r="Q400" i="16"/>
  <c r="R400" i="16"/>
  <c r="S400" i="16"/>
  <c r="T400" i="16"/>
  <c r="U400" i="16"/>
  <c r="V400" i="16"/>
  <c r="W400" i="16"/>
  <c r="X400" i="16"/>
  <c r="Y400" i="16"/>
  <c r="B401" i="16"/>
  <c r="C401" i="16"/>
  <c r="D401" i="16"/>
  <c r="E401" i="16"/>
  <c r="F401" i="16"/>
  <c r="G401" i="16"/>
  <c r="H401" i="16"/>
  <c r="I401" i="16"/>
  <c r="J401" i="16"/>
  <c r="K401" i="16"/>
  <c r="L401" i="16"/>
  <c r="M401" i="16"/>
  <c r="N401" i="16"/>
  <c r="O401" i="16"/>
  <c r="P401" i="16"/>
  <c r="Q401" i="16"/>
  <c r="R401" i="16"/>
  <c r="S401" i="16"/>
  <c r="T401" i="16"/>
  <c r="U401" i="16"/>
  <c r="V401" i="16"/>
  <c r="W401" i="16"/>
  <c r="X401" i="16"/>
  <c r="Y401" i="16"/>
  <c r="B402" i="16"/>
  <c r="C402" i="16"/>
  <c r="D402" i="16"/>
  <c r="E402" i="16"/>
  <c r="F402" i="16"/>
  <c r="G402" i="16"/>
  <c r="H402" i="16"/>
  <c r="I402" i="16"/>
  <c r="J402" i="16"/>
  <c r="K402" i="16"/>
  <c r="L402" i="16"/>
  <c r="M402" i="16"/>
  <c r="N402" i="16"/>
  <c r="O402" i="16"/>
  <c r="P402" i="16"/>
  <c r="Q402" i="16"/>
  <c r="R402" i="16"/>
  <c r="S402" i="16"/>
  <c r="T402" i="16"/>
  <c r="U402" i="16"/>
  <c r="V402" i="16"/>
  <c r="W402" i="16"/>
  <c r="X402" i="16"/>
  <c r="Y402" i="16"/>
  <c r="B403" i="16"/>
  <c r="C403" i="16"/>
  <c r="D403" i="16"/>
  <c r="E403" i="16"/>
  <c r="F403" i="16"/>
  <c r="G403" i="16"/>
  <c r="H403" i="16"/>
  <c r="I403" i="16"/>
  <c r="J403" i="16"/>
  <c r="K403" i="16"/>
  <c r="L403" i="16"/>
  <c r="M403" i="16"/>
  <c r="N403" i="16"/>
  <c r="O403" i="16"/>
  <c r="P403" i="16"/>
  <c r="Q403" i="16"/>
  <c r="R403" i="16"/>
  <c r="S403" i="16"/>
  <c r="T403" i="16"/>
  <c r="U403" i="16"/>
  <c r="V403" i="16"/>
  <c r="W403" i="16"/>
  <c r="X403" i="16"/>
  <c r="Y403" i="16"/>
  <c r="B404" i="16"/>
  <c r="C404" i="16"/>
  <c r="D404" i="16"/>
  <c r="E404" i="16"/>
  <c r="F404" i="16"/>
  <c r="G404" i="16"/>
  <c r="H404" i="16"/>
  <c r="I404" i="16"/>
  <c r="J404" i="16"/>
  <c r="K404" i="16"/>
  <c r="L404" i="16"/>
  <c r="M404" i="16"/>
  <c r="N404" i="16"/>
  <c r="O404" i="16"/>
  <c r="P404" i="16"/>
  <c r="Q404" i="16"/>
  <c r="R404" i="16"/>
  <c r="S404" i="16"/>
  <c r="T404" i="16"/>
  <c r="U404" i="16"/>
  <c r="V404" i="16"/>
  <c r="W404" i="16"/>
  <c r="X404" i="16"/>
  <c r="Y404" i="16"/>
  <c r="B405" i="16"/>
  <c r="C405" i="16"/>
  <c r="D405" i="16"/>
  <c r="E405" i="16"/>
  <c r="F405" i="16"/>
  <c r="G405" i="16"/>
  <c r="H405" i="16"/>
  <c r="I405" i="16"/>
  <c r="J405" i="16"/>
  <c r="K405" i="16"/>
  <c r="L405" i="16"/>
  <c r="M405" i="16"/>
  <c r="N405" i="16"/>
  <c r="O405" i="16"/>
  <c r="P405" i="16"/>
  <c r="Q405" i="16"/>
  <c r="R405" i="16"/>
  <c r="S405" i="16"/>
  <c r="T405" i="16"/>
  <c r="U405" i="16"/>
  <c r="V405" i="16"/>
  <c r="W405" i="16"/>
  <c r="X405" i="16"/>
  <c r="Y405" i="16"/>
  <c r="B406" i="16"/>
  <c r="C406" i="16"/>
  <c r="D406" i="16"/>
  <c r="E406" i="16"/>
  <c r="F406" i="16"/>
  <c r="G406" i="16"/>
  <c r="H406" i="16"/>
  <c r="I406" i="16"/>
  <c r="J406" i="16"/>
  <c r="K406" i="16"/>
  <c r="L406" i="16"/>
  <c r="M406" i="16"/>
  <c r="N406" i="16"/>
  <c r="O406" i="16"/>
  <c r="P406" i="16"/>
  <c r="Q406" i="16"/>
  <c r="R406" i="16"/>
  <c r="S406" i="16"/>
  <c r="T406" i="16"/>
  <c r="U406" i="16"/>
  <c r="V406" i="16"/>
  <c r="W406" i="16"/>
  <c r="X406" i="16"/>
  <c r="Y406" i="16"/>
  <c r="B407" i="16"/>
  <c r="C407" i="16"/>
  <c r="D407" i="16"/>
  <c r="E407" i="16"/>
  <c r="F407" i="16"/>
  <c r="G407" i="16"/>
  <c r="H407" i="16"/>
  <c r="I407" i="16"/>
  <c r="J407" i="16"/>
  <c r="K407" i="16"/>
  <c r="L407" i="16"/>
  <c r="M407" i="16"/>
  <c r="N407" i="16"/>
  <c r="O407" i="16"/>
  <c r="P407" i="16"/>
  <c r="Q407" i="16"/>
  <c r="R407" i="16"/>
  <c r="S407" i="16"/>
  <c r="T407" i="16"/>
  <c r="U407" i="16"/>
  <c r="V407" i="16"/>
  <c r="W407" i="16"/>
  <c r="X407" i="16"/>
  <c r="Y407" i="16"/>
  <c r="B408" i="16"/>
  <c r="C408" i="16"/>
  <c r="D408" i="16"/>
  <c r="E408" i="16"/>
  <c r="F408" i="16"/>
  <c r="G408" i="16"/>
  <c r="H408" i="16"/>
  <c r="I408" i="16"/>
  <c r="J408" i="16"/>
  <c r="K408" i="16"/>
  <c r="L408" i="16"/>
  <c r="M408" i="16"/>
  <c r="N408" i="16"/>
  <c r="O408" i="16"/>
  <c r="P408" i="16"/>
  <c r="Q408" i="16"/>
  <c r="R408" i="16"/>
  <c r="S408" i="16"/>
  <c r="T408" i="16"/>
  <c r="U408" i="16"/>
  <c r="V408" i="16"/>
  <c r="W408" i="16"/>
  <c r="X408" i="16"/>
  <c r="Y408" i="16"/>
  <c r="B409" i="16"/>
  <c r="C409" i="16"/>
  <c r="D409" i="16"/>
  <c r="E409" i="16"/>
  <c r="F409" i="16"/>
  <c r="G409" i="16"/>
  <c r="H409" i="16"/>
  <c r="I409" i="16"/>
  <c r="J409" i="16"/>
  <c r="K409" i="16"/>
  <c r="L409" i="16"/>
  <c r="M409" i="16"/>
  <c r="N409" i="16"/>
  <c r="O409" i="16"/>
  <c r="P409" i="16"/>
  <c r="Q409" i="16"/>
  <c r="R409" i="16"/>
  <c r="S409" i="16"/>
  <c r="T409" i="16"/>
  <c r="U409" i="16"/>
  <c r="V409" i="16"/>
  <c r="W409" i="16"/>
  <c r="X409" i="16"/>
  <c r="Y409" i="16"/>
  <c r="B410" i="16"/>
  <c r="C410" i="16"/>
  <c r="D410" i="16"/>
  <c r="E410" i="16"/>
  <c r="F410" i="16"/>
  <c r="G410" i="16"/>
  <c r="H410" i="16"/>
  <c r="I410" i="16"/>
  <c r="J410" i="16"/>
  <c r="K410" i="16"/>
  <c r="L410" i="16"/>
  <c r="M410" i="16"/>
  <c r="N410" i="16"/>
  <c r="O410" i="16"/>
  <c r="P410" i="16"/>
  <c r="Q410" i="16"/>
  <c r="R410" i="16"/>
  <c r="S410" i="16"/>
  <c r="T410" i="16"/>
  <c r="U410" i="16"/>
  <c r="V410" i="16"/>
  <c r="W410" i="16"/>
  <c r="X410" i="16"/>
  <c r="Y410" i="16"/>
  <c r="B411" i="16"/>
  <c r="C411" i="16"/>
  <c r="D411" i="16"/>
  <c r="E411" i="16"/>
  <c r="F411" i="16"/>
  <c r="G411" i="16"/>
  <c r="H411" i="16"/>
  <c r="I411" i="16"/>
  <c r="J411" i="16"/>
  <c r="K411" i="16"/>
  <c r="L411" i="16"/>
  <c r="M411" i="16"/>
  <c r="N411" i="16"/>
  <c r="O411" i="16"/>
  <c r="P411" i="16"/>
  <c r="Q411" i="16"/>
  <c r="R411" i="16"/>
  <c r="S411" i="16"/>
  <c r="T411" i="16"/>
  <c r="U411" i="16"/>
  <c r="V411" i="16"/>
  <c r="W411" i="16"/>
  <c r="X411" i="16"/>
  <c r="Y411" i="16"/>
  <c r="B412" i="16"/>
  <c r="C412" i="16"/>
  <c r="D412" i="16"/>
  <c r="E412" i="16"/>
  <c r="F412" i="16"/>
  <c r="G412" i="16"/>
  <c r="H412" i="16"/>
  <c r="I412" i="16"/>
  <c r="J412" i="16"/>
  <c r="K412" i="16"/>
  <c r="L412" i="16"/>
  <c r="M412" i="16"/>
  <c r="N412" i="16"/>
  <c r="O412" i="16"/>
  <c r="P412" i="16"/>
  <c r="Q412" i="16"/>
  <c r="R412" i="16"/>
  <c r="S412" i="16"/>
  <c r="T412" i="16"/>
  <c r="U412" i="16"/>
  <c r="V412" i="16"/>
  <c r="W412" i="16"/>
  <c r="X412" i="16"/>
  <c r="Y412" i="16"/>
  <c r="B413" i="16"/>
  <c r="C413" i="16"/>
  <c r="D413" i="16"/>
  <c r="E413" i="16"/>
  <c r="F413" i="16"/>
  <c r="G413" i="16"/>
  <c r="H413" i="16"/>
  <c r="I413" i="16"/>
  <c r="J413" i="16"/>
  <c r="K413" i="16"/>
  <c r="L413" i="16"/>
  <c r="M413" i="16"/>
  <c r="N413" i="16"/>
  <c r="O413" i="16"/>
  <c r="P413" i="16"/>
  <c r="Q413" i="16"/>
  <c r="R413" i="16"/>
  <c r="S413" i="16"/>
  <c r="T413" i="16"/>
  <c r="U413" i="16"/>
  <c r="V413" i="16"/>
  <c r="W413" i="16"/>
  <c r="X413" i="16"/>
  <c r="Y413" i="16"/>
  <c r="B414" i="16"/>
  <c r="C414" i="16"/>
  <c r="D414" i="16"/>
  <c r="E414" i="16"/>
  <c r="F414" i="16"/>
  <c r="G414" i="16"/>
  <c r="H414" i="16"/>
  <c r="I414" i="16"/>
  <c r="J414" i="16"/>
  <c r="K414" i="16"/>
  <c r="L414" i="16"/>
  <c r="M414" i="16"/>
  <c r="N414" i="16"/>
  <c r="O414" i="16"/>
  <c r="P414" i="16"/>
  <c r="Q414" i="16"/>
  <c r="R414" i="16"/>
  <c r="S414" i="16"/>
  <c r="T414" i="16"/>
  <c r="U414" i="16"/>
  <c r="V414" i="16"/>
  <c r="W414" i="16"/>
  <c r="X414" i="16"/>
  <c r="Y414" i="16"/>
  <c r="B415" i="16"/>
  <c r="C415" i="16"/>
  <c r="D415" i="16"/>
  <c r="E415" i="16"/>
  <c r="F415" i="16"/>
  <c r="G415" i="16"/>
  <c r="H415" i="16"/>
  <c r="I415" i="16"/>
  <c r="J415" i="16"/>
  <c r="K415" i="16"/>
  <c r="L415" i="16"/>
  <c r="M415" i="16"/>
  <c r="N415" i="16"/>
  <c r="O415" i="16"/>
  <c r="P415" i="16"/>
  <c r="Q415" i="16"/>
  <c r="R415" i="16"/>
  <c r="S415" i="16"/>
  <c r="T415" i="16"/>
  <c r="U415" i="16"/>
  <c r="V415" i="16"/>
  <c r="W415" i="16"/>
  <c r="X415" i="16"/>
  <c r="Y415" i="16"/>
  <c r="B416" i="16"/>
  <c r="C416" i="16"/>
  <c r="D416" i="16"/>
  <c r="E416" i="16"/>
  <c r="F416" i="16"/>
  <c r="G416" i="16"/>
  <c r="H416" i="16"/>
  <c r="I416" i="16"/>
  <c r="J416" i="16"/>
  <c r="K416" i="16"/>
  <c r="L416" i="16"/>
  <c r="M416" i="16"/>
  <c r="N416" i="16"/>
  <c r="O416" i="16"/>
  <c r="P416" i="16"/>
  <c r="Q416" i="16"/>
  <c r="R416" i="16"/>
  <c r="S416" i="16"/>
  <c r="T416" i="16"/>
  <c r="U416" i="16"/>
  <c r="V416" i="16"/>
  <c r="W416" i="16"/>
  <c r="X416" i="16"/>
  <c r="Y416" i="16"/>
  <c r="B417" i="16"/>
  <c r="C417" i="16"/>
  <c r="D417" i="16"/>
  <c r="E417" i="16"/>
  <c r="F417" i="16"/>
  <c r="G417" i="16"/>
  <c r="H417" i="16"/>
  <c r="I417" i="16"/>
  <c r="J417" i="16"/>
  <c r="K417" i="16"/>
  <c r="L417" i="16"/>
  <c r="M417" i="16"/>
  <c r="N417" i="16"/>
  <c r="O417" i="16"/>
  <c r="P417" i="16"/>
  <c r="Q417" i="16"/>
  <c r="R417" i="16"/>
  <c r="S417" i="16"/>
  <c r="T417" i="16"/>
  <c r="U417" i="16"/>
  <c r="V417" i="16"/>
  <c r="W417" i="16"/>
  <c r="X417" i="16"/>
  <c r="Y417" i="16"/>
  <c r="B418" i="16"/>
  <c r="C418" i="16"/>
  <c r="D418" i="16"/>
  <c r="E418" i="16"/>
  <c r="F418" i="16"/>
  <c r="G418" i="16"/>
  <c r="H418" i="16"/>
  <c r="I418" i="16"/>
  <c r="J418" i="16"/>
  <c r="K418" i="16"/>
  <c r="L418" i="16"/>
  <c r="M418" i="16"/>
  <c r="N418" i="16"/>
  <c r="O418" i="16"/>
  <c r="P418" i="16"/>
  <c r="Q418" i="16"/>
  <c r="R418" i="16"/>
  <c r="S418" i="16"/>
  <c r="T418" i="16"/>
  <c r="U418" i="16"/>
  <c r="V418" i="16"/>
  <c r="W418" i="16"/>
  <c r="X418" i="16"/>
  <c r="Y418" i="16"/>
  <c r="B419" i="16"/>
  <c r="C419" i="16"/>
  <c r="D419" i="16"/>
  <c r="E419" i="16"/>
  <c r="F419" i="16"/>
  <c r="G419" i="16"/>
  <c r="H419" i="16"/>
  <c r="I419" i="16"/>
  <c r="J419" i="16"/>
  <c r="K419" i="16"/>
  <c r="L419" i="16"/>
  <c r="M419" i="16"/>
  <c r="N419" i="16"/>
  <c r="O419" i="16"/>
  <c r="P419" i="16"/>
  <c r="Q419" i="16"/>
  <c r="R419" i="16"/>
  <c r="S419" i="16"/>
  <c r="T419" i="16"/>
  <c r="U419" i="16"/>
  <c r="V419" i="16"/>
  <c r="W419" i="16"/>
  <c r="X419" i="16"/>
  <c r="Y419" i="16"/>
  <c r="B420" i="16"/>
  <c r="C420" i="16"/>
  <c r="D420" i="16"/>
  <c r="E420" i="16"/>
  <c r="F420" i="16"/>
  <c r="G420" i="16"/>
  <c r="H420" i="16"/>
  <c r="I420" i="16"/>
  <c r="J420" i="16"/>
  <c r="K420" i="16"/>
  <c r="L420" i="16"/>
  <c r="M420" i="16"/>
  <c r="N420" i="16"/>
  <c r="O420" i="16"/>
  <c r="P420" i="16"/>
  <c r="Q420" i="16"/>
  <c r="R420" i="16"/>
  <c r="S420" i="16"/>
  <c r="T420" i="16"/>
  <c r="U420" i="16"/>
  <c r="V420" i="16"/>
  <c r="W420" i="16"/>
  <c r="X420" i="16"/>
  <c r="Y420" i="16"/>
  <c r="B421" i="16"/>
  <c r="C421" i="16"/>
  <c r="D421" i="16"/>
  <c r="E421" i="16"/>
  <c r="F421" i="16"/>
  <c r="G421" i="16"/>
  <c r="H421" i="16"/>
  <c r="I421" i="16"/>
  <c r="J421" i="16"/>
  <c r="K421" i="16"/>
  <c r="L421" i="16"/>
  <c r="M421" i="16"/>
  <c r="N421" i="16"/>
  <c r="O421" i="16"/>
  <c r="P421" i="16"/>
  <c r="Q421" i="16"/>
  <c r="R421" i="16"/>
  <c r="S421" i="16"/>
  <c r="T421" i="16"/>
  <c r="U421" i="16"/>
  <c r="V421" i="16"/>
  <c r="W421" i="16"/>
  <c r="X421" i="16"/>
  <c r="Y421" i="16"/>
  <c r="B422" i="16"/>
  <c r="C422" i="16"/>
  <c r="D422" i="16"/>
  <c r="E422" i="16"/>
  <c r="F422" i="16"/>
  <c r="G422" i="16"/>
  <c r="H422" i="16"/>
  <c r="I422" i="16"/>
  <c r="J422" i="16"/>
  <c r="K422" i="16"/>
  <c r="L422" i="16"/>
  <c r="M422" i="16"/>
  <c r="N422" i="16"/>
  <c r="O422" i="16"/>
  <c r="P422" i="16"/>
  <c r="Q422" i="16"/>
  <c r="R422" i="16"/>
  <c r="S422" i="16"/>
  <c r="T422" i="16"/>
  <c r="U422" i="16"/>
  <c r="V422" i="16"/>
  <c r="W422" i="16"/>
  <c r="X422" i="16"/>
  <c r="Y422" i="16"/>
  <c r="B423" i="16"/>
  <c r="C423" i="16"/>
  <c r="D423" i="16"/>
  <c r="E423" i="16"/>
  <c r="F423" i="16"/>
  <c r="G423" i="16"/>
  <c r="H423" i="16"/>
  <c r="I423" i="16"/>
  <c r="J423" i="16"/>
  <c r="K423" i="16"/>
  <c r="L423" i="16"/>
  <c r="M423" i="16"/>
  <c r="N423" i="16"/>
  <c r="O423" i="16"/>
  <c r="P423" i="16"/>
  <c r="Q423" i="16"/>
  <c r="R423" i="16"/>
  <c r="S423" i="16"/>
  <c r="T423" i="16"/>
  <c r="U423" i="16"/>
  <c r="V423" i="16"/>
  <c r="W423" i="16"/>
  <c r="X423" i="16"/>
  <c r="Y423" i="16"/>
  <c r="B424" i="16"/>
  <c r="C424" i="16"/>
  <c r="D424" i="16"/>
  <c r="E424" i="16"/>
  <c r="F424" i="16"/>
  <c r="G424" i="16"/>
  <c r="H424" i="16"/>
  <c r="I424" i="16"/>
  <c r="J424" i="16"/>
  <c r="K424" i="16"/>
  <c r="L424" i="16"/>
  <c r="M424" i="16"/>
  <c r="N424" i="16"/>
  <c r="O424" i="16"/>
  <c r="P424" i="16"/>
  <c r="Q424" i="16"/>
  <c r="R424" i="16"/>
  <c r="S424" i="16"/>
  <c r="T424" i="16"/>
  <c r="U424" i="16"/>
  <c r="V424" i="16"/>
  <c r="W424" i="16"/>
  <c r="X424" i="16"/>
  <c r="Y424" i="16"/>
  <c r="B425" i="16"/>
  <c r="C425" i="16"/>
  <c r="D425" i="16"/>
  <c r="E425" i="16"/>
  <c r="F425" i="16"/>
  <c r="G425" i="16"/>
  <c r="H425" i="16"/>
  <c r="I425" i="16"/>
  <c r="J425" i="16"/>
  <c r="K425" i="16"/>
  <c r="L425" i="16"/>
  <c r="M425" i="16"/>
  <c r="N425" i="16"/>
  <c r="O425" i="16"/>
  <c r="P425" i="16"/>
  <c r="Q425" i="16"/>
  <c r="R425" i="16"/>
  <c r="S425" i="16"/>
  <c r="T425" i="16"/>
  <c r="U425" i="16"/>
  <c r="V425" i="16"/>
  <c r="W425" i="16"/>
  <c r="X425" i="16"/>
  <c r="Y425" i="16"/>
  <c r="B426" i="16"/>
  <c r="C426" i="16"/>
  <c r="D426" i="16"/>
  <c r="E426" i="16"/>
  <c r="F426" i="16"/>
  <c r="G426" i="16"/>
  <c r="H426" i="16"/>
  <c r="I426" i="16"/>
  <c r="J426" i="16"/>
  <c r="K426" i="16"/>
  <c r="L426" i="16"/>
  <c r="M426" i="16"/>
  <c r="N426" i="16"/>
  <c r="O426" i="16"/>
  <c r="P426" i="16"/>
  <c r="Q426" i="16"/>
  <c r="R426" i="16"/>
  <c r="S426" i="16"/>
  <c r="T426" i="16"/>
  <c r="U426" i="16"/>
  <c r="V426" i="16"/>
  <c r="W426" i="16"/>
  <c r="X426" i="16"/>
  <c r="Y426" i="16"/>
  <c r="B427" i="16"/>
  <c r="C427" i="16"/>
  <c r="D427" i="16"/>
  <c r="E427" i="16"/>
  <c r="F427" i="16"/>
  <c r="G427" i="16"/>
  <c r="H427" i="16"/>
  <c r="I427" i="16"/>
  <c r="J427" i="16"/>
  <c r="K427" i="16"/>
  <c r="L427" i="16"/>
  <c r="M427" i="16"/>
  <c r="N427" i="16"/>
  <c r="O427" i="16"/>
  <c r="P427" i="16"/>
  <c r="Q427" i="16"/>
  <c r="R427" i="16"/>
  <c r="S427" i="16"/>
  <c r="T427" i="16"/>
  <c r="U427" i="16"/>
  <c r="V427" i="16"/>
  <c r="W427" i="16"/>
  <c r="X427" i="16"/>
  <c r="Y427" i="16"/>
  <c r="B428" i="16"/>
  <c r="C428" i="16"/>
  <c r="D428" i="16"/>
  <c r="E428" i="16"/>
  <c r="F428" i="16"/>
  <c r="G428" i="16"/>
  <c r="H428" i="16"/>
  <c r="I428" i="16"/>
  <c r="J428" i="16"/>
  <c r="K428" i="16"/>
  <c r="L428" i="16"/>
  <c r="M428" i="16"/>
  <c r="N428" i="16"/>
  <c r="O428" i="16"/>
  <c r="P428" i="16"/>
  <c r="Q428" i="16"/>
  <c r="R428" i="16"/>
  <c r="S428" i="16"/>
  <c r="T428" i="16"/>
  <c r="U428" i="16"/>
  <c r="V428" i="16"/>
  <c r="W428" i="16"/>
  <c r="X428" i="16"/>
  <c r="Y428" i="16"/>
  <c r="B429" i="16"/>
  <c r="C429" i="16"/>
  <c r="D429" i="16"/>
  <c r="E429" i="16"/>
  <c r="F429" i="16"/>
  <c r="G429" i="16"/>
  <c r="H429" i="16"/>
  <c r="I429" i="16"/>
  <c r="J429" i="16"/>
  <c r="K429" i="16"/>
  <c r="L429" i="16"/>
  <c r="M429" i="16"/>
  <c r="N429" i="16"/>
  <c r="O429" i="16"/>
  <c r="P429" i="16"/>
  <c r="Q429" i="16"/>
  <c r="R429" i="16"/>
  <c r="S429" i="16"/>
  <c r="T429" i="16"/>
  <c r="U429" i="16"/>
  <c r="V429" i="16"/>
  <c r="W429" i="16"/>
  <c r="X429" i="16"/>
  <c r="Y429" i="16"/>
  <c r="B430" i="16"/>
  <c r="C430" i="16"/>
  <c r="D430" i="16"/>
  <c r="E430" i="16"/>
  <c r="F430" i="16"/>
  <c r="G430" i="16"/>
  <c r="H430" i="16"/>
  <c r="I430" i="16"/>
  <c r="J430" i="16"/>
  <c r="K430" i="16"/>
  <c r="L430" i="16"/>
  <c r="M430" i="16"/>
  <c r="N430" i="16"/>
  <c r="O430" i="16"/>
  <c r="P430" i="16"/>
  <c r="Q430" i="16"/>
  <c r="R430" i="16"/>
  <c r="S430" i="16"/>
  <c r="T430" i="16"/>
  <c r="U430" i="16"/>
  <c r="V430" i="16"/>
  <c r="W430" i="16"/>
  <c r="X430" i="16"/>
  <c r="Y430" i="16"/>
  <c r="B431" i="16"/>
  <c r="C431" i="16"/>
  <c r="D431" i="16"/>
  <c r="E431" i="16"/>
  <c r="F431" i="16"/>
  <c r="G431" i="16"/>
  <c r="H431" i="16"/>
  <c r="I431" i="16"/>
  <c r="J431" i="16"/>
  <c r="K431" i="16"/>
  <c r="L431" i="16"/>
  <c r="M431" i="16"/>
  <c r="N431" i="16"/>
  <c r="O431" i="16"/>
  <c r="P431" i="16"/>
  <c r="Q431" i="16"/>
  <c r="R431" i="16"/>
  <c r="S431" i="16"/>
  <c r="T431" i="16"/>
  <c r="U431" i="16"/>
  <c r="V431" i="16"/>
  <c r="W431" i="16"/>
  <c r="X431" i="16"/>
  <c r="Y431" i="16"/>
  <c r="B432" i="16"/>
  <c r="C432" i="16"/>
  <c r="D432" i="16"/>
  <c r="E432" i="16"/>
  <c r="F432" i="16"/>
  <c r="G432" i="16"/>
  <c r="H432" i="16"/>
  <c r="I432" i="16"/>
  <c r="J432" i="16"/>
  <c r="K432" i="16"/>
  <c r="L432" i="16"/>
  <c r="M432" i="16"/>
  <c r="N432" i="16"/>
  <c r="O432" i="16"/>
  <c r="P432" i="16"/>
  <c r="Q432" i="16"/>
  <c r="R432" i="16"/>
  <c r="S432" i="16"/>
  <c r="T432" i="16"/>
  <c r="U432" i="16"/>
  <c r="V432" i="16"/>
  <c r="W432" i="16"/>
  <c r="X432" i="16"/>
  <c r="Y432" i="16"/>
  <c r="B433" i="16"/>
  <c r="C433" i="16"/>
  <c r="D433" i="16"/>
  <c r="E433" i="16"/>
  <c r="F433" i="16"/>
  <c r="G433" i="16"/>
  <c r="H433" i="16"/>
  <c r="I433" i="16"/>
  <c r="J433" i="16"/>
  <c r="K433" i="16"/>
  <c r="L433" i="16"/>
  <c r="M433" i="16"/>
  <c r="N433" i="16"/>
  <c r="O433" i="16"/>
  <c r="P433" i="16"/>
  <c r="Q433" i="16"/>
  <c r="R433" i="16"/>
  <c r="S433" i="16"/>
  <c r="T433" i="16"/>
  <c r="U433" i="16"/>
  <c r="V433" i="16"/>
  <c r="W433" i="16"/>
  <c r="X433" i="16"/>
  <c r="Y433" i="16"/>
  <c r="B434" i="16"/>
  <c r="C434" i="16"/>
  <c r="D434" i="16"/>
  <c r="E434" i="16"/>
  <c r="F434" i="16"/>
  <c r="G434" i="16"/>
  <c r="H434" i="16"/>
  <c r="I434" i="16"/>
  <c r="J434" i="16"/>
  <c r="K434" i="16"/>
  <c r="L434" i="16"/>
  <c r="M434" i="16"/>
  <c r="N434" i="16"/>
  <c r="O434" i="16"/>
  <c r="P434" i="16"/>
  <c r="Q434" i="16"/>
  <c r="R434" i="16"/>
  <c r="S434" i="16"/>
  <c r="T434" i="16"/>
  <c r="U434" i="16"/>
  <c r="V434" i="16"/>
  <c r="W434" i="16"/>
  <c r="X434" i="16"/>
  <c r="Y434" i="16"/>
  <c r="B435" i="16"/>
  <c r="C435" i="16"/>
  <c r="D435" i="16"/>
  <c r="E435" i="16"/>
  <c r="F435" i="16"/>
  <c r="G435" i="16"/>
  <c r="H435" i="16"/>
  <c r="I435" i="16"/>
  <c r="J435" i="16"/>
  <c r="K435" i="16"/>
  <c r="L435" i="16"/>
  <c r="M435" i="16"/>
  <c r="N435" i="16"/>
  <c r="O435" i="16"/>
  <c r="P435" i="16"/>
  <c r="Q435" i="16"/>
  <c r="R435" i="16"/>
  <c r="S435" i="16"/>
  <c r="T435" i="16"/>
  <c r="U435" i="16"/>
  <c r="V435" i="16"/>
  <c r="W435" i="16"/>
  <c r="X435" i="16"/>
  <c r="Y435" i="16"/>
  <c r="B436" i="16"/>
  <c r="C436" i="16"/>
  <c r="D436" i="16"/>
  <c r="E436" i="16"/>
  <c r="F436" i="16"/>
  <c r="G436" i="16"/>
  <c r="H436" i="16"/>
  <c r="I436" i="16"/>
  <c r="J436" i="16"/>
  <c r="K436" i="16"/>
  <c r="L436" i="16"/>
  <c r="M436" i="16"/>
  <c r="N436" i="16"/>
  <c r="O436" i="16"/>
  <c r="P436" i="16"/>
  <c r="Q436" i="16"/>
  <c r="R436" i="16"/>
  <c r="S436" i="16"/>
  <c r="T436" i="16"/>
  <c r="U436" i="16"/>
  <c r="V436" i="16"/>
  <c r="W436" i="16"/>
  <c r="X436" i="16"/>
  <c r="Y436" i="16"/>
  <c r="B437" i="16"/>
  <c r="C437" i="16"/>
  <c r="D437" i="16"/>
  <c r="E437" i="16"/>
  <c r="F437" i="16"/>
  <c r="G437" i="16"/>
  <c r="H437" i="16"/>
  <c r="I437" i="16"/>
  <c r="J437" i="16"/>
  <c r="K437" i="16"/>
  <c r="L437" i="16"/>
  <c r="M437" i="16"/>
  <c r="N437" i="16"/>
  <c r="O437" i="16"/>
  <c r="P437" i="16"/>
  <c r="Q437" i="16"/>
  <c r="R437" i="16"/>
  <c r="S437" i="16"/>
  <c r="T437" i="16"/>
  <c r="U437" i="16"/>
  <c r="V437" i="16"/>
  <c r="W437" i="16"/>
  <c r="X437" i="16"/>
  <c r="Y437" i="16"/>
  <c r="B438" i="16"/>
  <c r="C438" i="16"/>
  <c r="D438" i="16"/>
  <c r="E438" i="16"/>
  <c r="F438" i="16"/>
  <c r="G438" i="16"/>
  <c r="H438" i="16"/>
  <c r="I438" i="16"/>
  <c r="J438" i="16"/>
  <c r="K438" i="16"/>
  <c r="L438" i="16"/>
  <c r="M438" i="16"/>
  <c r="N438" i="16"/>
  <c r="O438" i="16"/>
  <c r="P438" i="16"/>
  <c r="Q438" i="16"/>
  <c r="R438" i="16"/>
  <c r="S438" i="16"/>
  <c r="T438" i="16"/>
  <c r="U438" i="16"/>
  <c r="V438" i="16"/>
  <c r="W438" i="16"/>
  <c r="X438" i="16"/>
  <c r="Y438" i="16"/>
  <c r="B439" i="16"/>
  <c r="C439" i="16"/>
  <c r="D439" i="16"/>
  <c r="E439" i="16"/>
  <c r="F439" i="16"/>
  <c r="G439" i="16"/>
  <c r="H439" i="16"/>
  <c r="I439" i="16"/>
  <c r="J439" i="16"/>
  <c r="K439" i="16"/>
  <c r="L439" i="16"/>
  <c r="M439" i="16"/>
  <c r="N439" i="16"/>
  <c r="O439" i="16"/>
  <c r="P439" i="16"/>
  <c r="Q439" i="16"/>
  <c r="R439" i="16"/>
  <c r="S439" i="16"/>
  <c r="T439" i="16"/>
  <c r="U439" i="16"/>
  <c r="V439" i="16"/>
  <c r="W439" i="16"/>
  <c r="X439" i="16"/>
  <c r="Y439" i="16"/>
  <c r="B440" i="16"/>
  <c r="C440" i="16"/>
  <c r="D440" i="16"/>
  <c r="E440" i="16"/>
  <c r="F440" i="16"/>
  <c r="G440" i="16"/>
  <c r="H440" i="16"/>
  <c r="I440" i="16"/>
  <c r="J440" i="16"/>
  <c r="K440" i="16"/>
  <c r="L440" i="16"/>
  <c r="M440" i="16"/>
  <c r="N440" i="16"/>
  <c r="O440" i="16"/>
  <c r="P440" i="16"/>
  <c r="Q440" i="16"/>
  <c r="R440" i="16"/>
  <c r="S440" i="16"/>
  <c r="T440" i="16"/>
  <c r="U440" i="16"/>
  <c r="V440" i="16"/>
  <c r="W440" i="16"/>
  <c r="X440" i="16"/>
  <c r="Y440" i="16"/>
  <c r="B441" i="16"/>
  <c r="C441" i="16"/>
  <c r="D441" i="16"/>
  <c r="E441" i="16"/>
  <c r="F441" i="16"/>
  <c r="G441" i="16"/>
  <c r="H441" i="16"/>
  <c r="I441" i="16"/>
  <c r="J441" i="16"/>
  <c r="K441" i="16"/>
  <c r="L441" i="16"/>
  <c r="M441" i="16"/>
  <c r="N441" i="16"/>
  <c r="O441" i="16"/>
  <c r="P441" i="16"/>
  <c r="Q441" i="16"/>
  <c r="R441" i="16"/>
  <c r="S441" i="16"/>
  <c r="T441" i="16"/>
  <c r="U441" i="16"/>
  <c r="V441" i="16"/>
  <c r="W441" i="16"/>
  <c r="X441" i="16"/>
  <c r="Y441" i="16"/>
  <c r="B442" i="16"/>
  <c r="C442" i="16"/>
  <c r="D442" i="16"/>
  <c r="E442" i="16"/>
  <c r="F442" i="16"/>
  <c r="G442" i="16"/>
  <c r="H442" i="16"/>
  <c r="I442" i="16"/>
  <c r="J442" i="16"/>
  <c r="K442" i="16"/>
  <c r="L442" i="16"/>
  <c r="M442" i="16"/>
  <c r="N442" i="16"/>
  <c r="O442" i="16"/>
  <c r="P442" i="16"/>
  <c r="Q442" i="16"/>
  <c r="R442" i="16"/>
  <c r="S442" i="16"/>
  <c r="T442" i="16"/>
  <c r="U442" i="16"/>
  <c r="V442" i="16"/>
  <c r="W442" i="16"/>
  <c r="X442" i="16"/>
  <c r="Y442" i="16"/>
  <c r="B443" i="16"/>
  <c r="C443" i="16"/>
  <c r="D443" i="16"/>
  <c r="E443" i="16"/>
  <c r="F443" i="16"/>
  <c r="G443" i="16"/>
  <c r="H443" i="16"/>
  <c r="I443" i="16"/>
  <c r="J443" i="16"/>
  <c r="K443" i="16"/>
  <c r="L443" i="16"/>
  <c r="M443" i="16"/>
  <c r="N443" i="16"/>
  <c r="O443" i="16"/>
  <c r="P443" i="16"/>
  <c r="Q443" i="16"/>
  <c r="R443" i="16"/>
  <c r="S443" i="16"/>
  <c r="T443" i="16"/>
  <c r="U443" i="16"/>
  <c r="V443" i="16"/>
  <c r="W443" i="16"/>
  <c r="X443" i="16"/>
  <c r="Y443" i="16"/>
  <c r="B444" i="16"/>
  <c r="C444" i="16"/>
  <c r="D444" i="16"/>
  <c r="E444" i="16"/>
  <c r="F444" i="16"/>
  <c r="G444" i="16"/>
  <c r="H444" i="16"/>
  <c r="I444" i="16"/>
  <c r="J444" i="16"/>
  <c r="K444" i="16"/>
  <c r="L444" i="16"/>
  <c r="M444" i="16"/>
  <c r="N444" i="16"/>
  <c r="O444" i="16"/>
  <c r="P444" i="16"/>
  <c r="Q444" i="16"/>
  <c r="R444" i="16"/>
  <c r="S444" i="16"/>
  <c r="T444" i="16"/>
  <c r="U444" i="16"/>
  <c r="V444" i="16"/>
  <c r="W444" i="16"/>
  <c r="X444" i="16"/>
  <c r="Y444" i="16"/>
  <c r="B445" i="16"/>
  <c r="C445" i="16"/>
  <c r="D445" i="16"/>
  <c r="E445" i="16"/>
  <c r="F445" i="16"/>
  <c r="G445" i="16"/>
  <c r="H445" i="16"/>
  <c r="I445" i="16"/>
  <c r="J445" i="16"/>
  <c r="K445" i="16"/>
  <c r="L445" i="16"/>
  <c r="M445" i="16"/>
  <c r="N445" i="16"/>
  <c r="O445" i="16"/>
  <c r="P445" i="16"/>
  <c r="Q445" i="16"/>
  <c r="R445" i="16"/>
  <c r="S445" i="16"/>
  <c r="T445" i="16"/>
  <c r="U445" i="16"/>
  <c r="V445" i="16"/>
  <c r="W445" i="16"/>
  <c r="X445" i="16"/>
  <c r="Y445" i="16"/>
  <c r="B446" i="16"/>
  <c r="C446" i="16"/>
  <c r="D446" i="16"/>
  <c r="E446" i="16"/>
  <c r="F446" i="16"/>
  <c r="G446" i="16"/>
  <c r="H446" i="16"/>
  <c r="I446" i="16"/>
  <c r="J446" i="16"/>
  <c r="K446" i="16"/>
  <c r="L446" i="16"/>
  <c r="M446" i="16"/>
  <c r="N446" i="16"/>
  <c r="O446" i="16"/>
  <c r="P446" i="16"/>
  <c r="Q446" i="16"/>
  <c r="R446" i="16"/>
  <c r="S446" i="16"/>
  <c r="T446" i="16"/>
  <c r="U446" i="16"/>
  <c r="V446" i="16"/>
  <c r="W446" i="16"/>
  <c r="X446" i="16"/>
  <c r="Y446" i="16"/>
  <c r="B447" i="16"/>
  <c r="C447" i="16"/>
  <c r="D447" i="16"/>
  <c r="E447" i="16"/>
  <c r="F447" i="16"/>
  <c r="G447" i="16"/>
  <c r="H447" i="16"/>
  <c r="I447" i="16"/>
  <c r="J447" i="16"/>
  <c r="K447" i="16"/>
  <c r="L447" i="16"/>
  <c r="M447" i="16"/>
  <c r="N447" i="16"/>
  <c r="O447" i="16"/>
  <c r="P447" i="16"/>
  <c r="Q447" i="16"/>
  <c r="R447" i="16"/>
  <c r="S447" i="16"/>
  <c r="T447" i="16"/>
  <c r="U447" i="16"/>
  <c r="V447" i="16"/>
  <c r="W447" i="16"/>
  <c r="X447" i="16"/>
  <c r="Y447" i="16"/>
  <c r="B448" i="16"/>
  <c r="C448" i="16"/>
  <c r="D448" i="16"/>
  <c r="E448" i="16"/>
  <c r="F448" i="16"/>
  <c r="G448" i="16"/>
  <c r="H448" i="16"/>
  <c r="I448" i="16"/>
  <c r="J448" i="16"/>
  <c r="K448" i="16"/>
  <c r="L448" i="16"/>
  <c r="M448" i="16"/>
  <c r="N448" i="16"/>
  <c r="O448" i="16"/>
  <c r="P448" i="16"/>
  <c r="Q448" i="16"/>
  <c r="R448" i="16"/>
  <c r="S448" i="16"/>
  <c r="T448" i="16"/>
  <c r="U448" i="16"/>
  <c r="V448" i="16"/>
  <c r="W448" i="16"/>
  <c r="X448" i="16"/>
  <c r="Y448" i="16"/>
  <c r="B449" i="16"/>
  <c r="C449" i="16"/>
  <c r="D449" i="16"/>
  <c r="E449" i="16"/>
  <c r="F449" i="16"/>
  <c r="G449" i="16"/>
  <c r="H449" i="16"/>
  <c r="I449" i="16"/>
  <c r="J449" i="16"/>
  <c r="K449" i="16"/>
  <c r="L449" i="16"/>
  <c r="M449" i="16"/>
  <c r="N449" i="16"/>
  <c r="O449" i="16"/>
  <c r="P449" i="16"/>
  <c r="Q449" i="16"/>
  <c r="R449" i="16"/>
  <c r="S449" i="16"/>
  <c r="T449" i="16"/>
  <c r="U449" i="16"/>
  <c r="V449" i="16"/>
  <c r="W449" i="16"/>
  <c r="X449" i="16"/>
  <c r="Y449" i="16"/>
  <c r="B450" i="16"/>
  <c r="C450" i="16"/>
  <c r="D450" i="16"/>
  <c r="E450" i="16"/>
  <c r="F450" i="16"/>
  <c r="G450" i="16"/>
  <c r="H450" i="16"/>
  <c r="I450" i="16"/>
  <c r="J450" i="16"/>
  <c r="K450" i="16"/>
  <c r="L450" i="16"/>
  <c r="M450" i="16"/>
  <c r="N450" i="16"/>
  <c r="O450" i="16"/>
  <c r="P450" i="16"/>
  <c r="Q450" i="16"/>
  <c r="R450" i="16"/>
  <c r="S450" i="16"/>
  <c r="T450" i="16"/>
  <c r="U450" i="16"/>
  <c r="V450" i="16"/>
  <c r="W450" i="16"/>
  <c r="X450" i="16"/>
  <c r="Y450" i="16"/>
  <c r="B451" i="16"/>
  <c r="C451" i="16"/>
  <c r="D451" i="16"/>
  <c r="E451" i="16"/>
  <c r="F451" i="16"/>
  <c r="G451" i="16"/>
  <c r="H451" i="16"/>
  <c r="I451" i="16"/>
  <c r="J451" i="16"/>
  <c r="K451" i="16"/>
  <c r="L451" i="16"/>
  <c r="M451" i="16"/>
  <c r="N451" i="16"/>
  <c r="O451" i="16"/>
  <c r="P451" i="16"/>
  <c r="Q451" i="16"/>
  <c r="R451" i="16"/>
  <c r="S451" i="16"/>
  <c r="T451" i="16"/>
  <c r="U451" i="16"/>
  <c r="V451" i="16"/>
  <c r="W451" i="16"/>
  <c r="X451" i="16"/>
  <c r="Y451" i="16"/>
  <c r="B452" i="16"/>
  <c r="C452" i="16"/>
  <c r="D452" i="16"/>
  <c r="E452" i="16"/>
  <c r="F452" i="16"/>
  <c r="G452" i="16"/>
  <c r="H452" i="16"/>
  <c r="I452" i="16"/>
  <c r="J452" i="16"/>
  <c r="K452" i="16"/>
  <c r="L452" i="16"/>
  <c r="M452" i="16"/>
  <c r="N452" i="16"/>
  <c r="O452" i="16"/>
  <c r="P452" i="16"/>
  <c r="Q452" i="16"/>
  <c r="R452" i="16"/>
  <c r="S452" i="16"/>
  <c r="T452" i="16"/>
  <c r="U452" i="16"/>
  <c r="V452" i="16"/>
  <c r="W452" i="16"/>
  <c r="X452" i="16"/>
  <c r="Y452" i="16"/>
  <c r="B453" i="16"/>
  <c r="C453" i="16"/>
  <c r="D453" i="16"/>
  <c r="E453" i="16"/>
  <c r="F453" i="16"/>
  <c r="G453" i="16"/>
  <c r="H453" i="16"/>
  <c r="I453" i="16"/>
  <c r="J453" i="16"/>
  <c r="K453" i="16"/>
  <c r="L453" i="16"/>
  <c r="M453" i="16"/>
  <c r="N453" i="16"/>
  <c r="O453" i="16"/>
  <c r="P453" i="16"/>
  <c r="Q453" i="16"/>
  <c r="R453" i="16"/>
  <c r="S453" i="16"/>
  <c r="T453" i="16"/>
  <c r="U453" i="16"/>
  <c r="V453" i="16"/>
  <c r="W453" i="16"/>
  <c r="X453" i="16"/>
  <c r="Y453" i="16"/>
  <c r="B454" i="16"/>
  <c r="C454" i="16"/>
  <c r="D454" i="16"/>
  <c r="E454" i="16"/>
  <c r="F454" i="16"/>
  <c r="G454" i="16"/>
  <c r="H454" i="16"/>
  <c r="I454" i="16"/>
  <c r="J454" i="16"/>
  <c r="K454" i="16"/>
  <c r="L454" i="16"/>
  <c r="M454" i="16"/>
  <c r="N454" i="16"/>
  <c r="O454" i="16"/>
  <c r="P454" i="16"/>
  <c r="Q454" i="16"/>
  <c r="R454" i="16"/>
  <c r="S454" i="16"/>
  <c r="T454" i="16"/>
  <c r="U454" i="16"/>
  <c r="V454" i="16"/>
  <c r="W454" i="16"/>
  <c r="X454" i="16"/>
  <c r="Y454" i="16"/>
  <c r="B455" i="16"/>
  <c r="C455" i="16"/>
  <c r="D455" i="16"/>
  <c r="E455" i="16"/>
  <c r="F455" i="16"/>
  <c r="G455" i="16"/>
  <c r="H455" i="16"/>
  <c r="I455" i="16"/>
  <c r="J455" i="16"/>
  <c r="K455" i="16"/>
  <c r="L455" i="16"/>
  <c r="M455" i="16"/>
  <c r="N455" i="16"/>
  <c r="O455" i="16"/>
  <c r="P455" i="16"/>
  <c r="Q455" i="16"/>
  <c r="R455" i="16"/>
  <c r="S455" i="16"/>
  <c r="T455" i="16"/>
  <c r="U455" i="16"/>
  <c r="V455" i="16"/>
  <c r="W455" i="16"/>
  <c r="X455" i="16"/>
  <c r="Y455" i="16"/>
  <c r="B456" i="16"/>
  <c r="C456" i="16"/>
  <c r="D456" i="16"/>
  <c r="E456" i="16"/>
  <c r="F456" i="16"/>
  <c r="G456" i="16"/>
  <c r="H456" i="16"/>
  <c r="I456" i="16"/>
  <c r="J456" i="16"/>
  <c r="K456" i="16"/>
  <c r="L456" i="16"/>
  <c r="M456" i="16"/>
  <c r="N456" i="16"/>
  <c r="O456" i="16"/>
  <c r="P456" i="16"/>
  <c r="Q456" i="16"/>
  <c r="R456" i="16"/>
  <c r="S456" i="16"/>
  <c r="T456" i="16"/>
  <c r="U456" i="16"/>
  <c r="V456" i="16"/>
  <c r="W456" i="16"/>
  <c r="X456" i="16"/>
  <c r="Y456" i="16"/>
  <c r="B457" i="16"/>
  <c r="C457" i="16"/>
  <c r="D457" i="16"/>
  <c r="E457" i="16"/>
  <c r="F457" i="16"/>
  <c r="G457" i="16"/>
  <c r="H457" i="16"/>
  <c r="I457" i="16"/>
  <c r="J457" i="16"/>
  <c r="K457" i="16"/>
  <c r="L457" i="16"/>
  <c r="M457" i="16"/>
  <c r="N457" i="16"/>
  <c r="O457" i="16"/>
  <c r="P457" i="16"/>
  <c r="Q457" i="16"/>
  <c r="R457" i="16"/>
  <c r="S457" i="16"/>
  <c r="T457" i="16"/>
  <c r="U457" i="16"/>
  <c r="V457" i="16"/>
  <c r="W457" i="16"/>
  <c r="X457" i="16"/>
  <c r="Y457" i="16"/>
  <c r="B458" i="16"/>
  <c r="C458" i="16"/>
  <c r="D458" i="16"/>
  <c r="E458" i="16"/>
  <c r="F458" i="16"/>
  <c r="G458" i="16"/>
  <c r="H458" i="16"/>
  <c r="I458" i="16"/>
  <c r="J458" i="16"/>
  <c r="K458" i="16"/>
  <c r="L458" i="16"/>
  <c r="M458" i="16"/>
  <c r="N458" i="16"/>
  <c r="O458" i="16"/>
  <c r="P458" i="16"/>
  <c r="Q458" i="16"/>
  <c r="R458" i="16"/>
  <c r="S458" i="16"/>
  <c r="T458" i="16"/>
  <c r="U458" i="16"/>
  <c r="V458" i="16"/>
  <c r="W458" i="16"/>
  <c r="X458" i="16"/>
  <c r="Y458" i="16"/>
  <c r="B459" i="16"/>
  <c r="C459" i="16"/>
  <c r="D459" i="16"/>
  <c r="E459" i="16"/>
  <c r="F459" i="16"/>
  <c r="G459" i="16"/>
  <c r="H459" i="16"/>
  <c r="I459" i="16"/>
  <c r="J459" i="16"/>
  <c r="K459" i="16"/>
  <c r="L459" i="16"/>
  <c r="M459" i="16"/>
  <c r="N459" i="16"/>
  <c r="O459" i="16"/>
  <c r="P459" i="16"/>
  <c r="Q459" i="16"/>
  <c r="R459" i="16"/>
  <c r="S459" i="16"/>
  <c r="T459" i="16"/>
  <c r="U459" i="16"/>
  <c r="V459" i="16"/>
  <c r="W459" i="16"/>
  <c r="X459" i="16"/>
  <c r="Y459" i="16"/>
  <c r="B460" i="16"/>
  <c r="C460" i="16"/>
  <c r="D460" i="16"/>
  <c r="E460" i="16"/>
  <c r="F460" i="16"/>
  <c r="G460" i="16"/>
  <c r="H460" i="16"/>
  <c r="I460" i="16"/>
  <c r="J460" i="16"/>
  <c r="K460" i="16"/>
  <c r="L460" i="16"/>
  <c r="M460" i="16"/>
  <c r="N460" i="16"/>
  <c r="O460" i="16"/>
  <c r="P460" i="16"/>
  <c r="Q460" i="16"/>
  <c r="R460" i="16"/>
  <c r="S460" i="16"/>
  <c r="T460" i="16"/>
  <c r="U460" i="16"/>
  <c r="V460" i="16"/>
  <c r="W460" i="16"/>
  <c r="X460" i="16"/>
  <c r="Y460" i="16"/>
  <c r="B461" i="16"/>
  <c r="C461" i="16"/>
  <c r="D461" i="16"/>
  <c r="E461" i="16"/>
  <c r="F461" i="16"/>
  <c r="G461" i="16"/>
  <c r="H461" i="16"/>
  <c r="I461" i="16"/>
  <c r="J461" i="16"/>
  <c r="K461" i="16"/>
  <c r="L461" i="16"/>
  <c r="M461" i="16"/>
  <c r="N461" i="16"/>
  <c r="O461" i="16"/>
  <c r="P461" i="16"/>
  <c r="Q461" i="16"/>
  <c r="R461" i="16"/>
  <c r="S461" i="16"/>
  <c r="T461" i="16"/>
  <c r="U461" i="16"/>
  <c r="V461" i="16"/>
  <c r="W461" i="16"/>
  <c r="X461" i="16"/>
  <c r="Y461" i="16"/>
  <c r="B462" i="16"/>
  <c r="C462" i="16"/>
  <c r="D462" i="16"/>
  <c r="E462" i="16"/>
  <c r="F462" i="16"/>
  <c r="G462" i="16"/>
  <c r="H462" i="16"/>
  <c r="I462" i="16"/>
  <c r="J462" i="16"/>
  <c r="K462" i="16"/>
  <c r="L462" i="16"/>
  <c r="M462" i="16"/>
  <c r="N462" i="16"/>
  <c r="O462" i="16"/>
  <c r="P462" i="16"/>
  <c r="Q462" i="16"/>
  <c r="R462" i="16"/>
  <c r="S462" i="16"/>
  <c r="T462" i="16"/>
  <c r="U462" i="16"/>
  <c r="V462" i="16"/>
  <c r="W462" i="16"/>
  <c r="X462" i="16"/>
  <c r="Y462" i="16"/>
  <c r="B463" i="16"/>
  <c r="C463" i="16"/>
  <c r="D463" i="16"/>
  <c r="E463" i="16"/>
  <c r="F463" i="16"/>
  <c r="G463" i="16"/>
  <c r="H463" i="16"/>
  <c r="I463" i="16"/>
  <c r="J463" i="16"/>
  <c r="K463" i="16"/>
  <c r="L463" i="16"/>
  <c r="M463" i="16"/>
  <c r="N463" i="16"/>
  <c r="O463" i="16"/>
  <c r="P463" i="16"/>
  <c r="Q463" i="16"/>
  <c r="R463" i="16"/>
  <c r="S463" i="16"/>
  <c r="T463" i="16"/>
  <c r="U463" i="16"/>
  <c r="V463" i="16"/>
  <c r="W463" i="16"/>
  <c r="X463" i="16"/>
  <c r="Y463" i="16"/>
  <c r="B464" i="16"/>
  <c r="C464" i="16"/>
  <c r="D464" i="16"/>
  <c r="E464" i="16"/>
  <c r="F464" i="16"/>
  <c r="G464" i="16"/>
  <c r="H464" i="16"/>
  <c r="I464" i="16"/>
  <c r="J464" i="16"/>
  <c r="K464" i="16"/>
  <c r="L464" i="16"/>
  <c r="M464" i="16"/>
  <c r="N464" i="16"/>
  <c r="O464" i="16"/>
  <c r="P464" i="16"/>
  <c r="Q464" i="16"/>
  <c r="R464" i="16"/>
  <c r="S464" i="16"/>
  <c r="T464" i="16"/>
  <c r="U464" i="16"/>
  <c r="V464" i="16"/>
  <c r="W464" i="16"/>
  <c r="X464" i="16"/>
  <c r="Y464" i="16"/>
  <c r="B465" i="16"/>
  <c r="C465" i="16"/>
  <c r="D465" i="16"/>
  <c r="E465" i="16"/>
  <c r="F465" i="16"/>
  <c r="G465" i="16"/>
  <c r="H465" i="16"/>
  <c r="I465" i="16"/>
  <c r="J465" i="16"/>
  <c r="K465" i="16"/>
  <c r="L465" i="16"/>
  <c r="M465" i="16"/>
  <c r="N465" i="16"/>
  <c r="O465" i="16"/>
  <c r="P465" i="16"/>
  <c r="Q465" i="16"/>
  <c r="R465" i="16"/>
  <c r="S465" i="16"/>
  <c r="T465" i="16"/>
  <c r="U465" i="16"/>
  <c r="V465" i="16"/>
  <c r="W465" i="16"/>
  <c r="X465" i="16"/>
  <c r="Y465" i="16"/>
  <c r="B466" i="16"/>
  <c r="C466" i="16"/>
  <c r="D466" i="16"/>
  <c r="E466" i="16"/>
  <c r="F466" i="16"/>
  <c r="G466" i="16"/>
  <c r="H466" i="16"/>
  <c r="I466" i="16"/>
  <c r="J466" i="16"/>
  <c r="K466" i="16"/>
  <c r="L466" i="16"/>
  <c r="M466" i="16"/>
  <c r="N466" i="16"/>
  <c r="O466" i="16"/>
  <c r="P466" i="16"/>
  <c r="Q466" i="16"/>
  <c r="R466" i="16"/>
  <c r="S466" i="16"/>
  <c r="T466" i="16"/>
  <c r="U466" i="16"/>
  <c r="V466" i="16"/>
  <c r="W466" i="16"/>
  <c r="X466" i="16"/>
  <c r="Y466" i="16"/>
  <c r="B467" i="16"/>
  <c r="C467" i="16"/>
  <c r="D467" i="16"/>
  <c r="E467" i="16"/>
  <c r="F467" i="16"/>
  <c r="G467" i="16"/>
  <c r="H467" i="16"/>
  <c r="I467" i="16"/>
  <c r="J467" i="16"/>
  <c r="K467" i="16"/>
  <c r="L467" i="16"/>
  <c r="M467" i="16"/>
  <c r="N467" i="16"/>
  <c r="O467" i="16"/>
  <c r="P467" i="16"/>
  <c r="Q467" i="16"/>
  <c r="R467" i="16"/>
  <c r="S467" i="16"/>
  <c r="T467" i="16"/>
  <c r="U467" i="16"/>
  <c r="V467" i="16"/>
  <c r="W467" i="16"/>
  <c r="X467" i="16"/>
  <c r="Y467" i="16"/>
  <c r="B468" i="16"/>
  <c r="C468" i="16"/>
  <c r="D468" i="16"/>
  <c r="E468" i="16"/>
  <c r="F468" i="16"/>
  <c r="G468" i="16"/>
  <c r="H468" i="16"/>
  <c r="I468" i="16"/>
  <c r="J468" i="16"/>
  <c r="K468" i="16"/>
  <c r="L468" i="16"/>
  <c r="M468" i="16"/>
  <c r="N468" i="16"/>
  <c r="O468" i="16"/>
  <c r="P468" i="16"/>
  <c r="Q468" i="16"/>
  <c r="R468" i="16"/>
  <c r="S468" i="16"/>
  <c r="T468" i="16"/>
  <c r="U468" i="16"/>
  <c r="V468" i="16"/>
  <c r="W468" i="16"/>
  <c r="X468" i="16"/>
  <c r="Y468" i="16"/>
  <c r="B469" i="16"/>
  <c r="C469" i="16"/>
  <c r="D469" i="16"/>
  <c r="E469" i="16"/>
  <c r="F469" i="16"/>
  <c r="G469" i="16"/>
  <c r="H469" i="16"/>
  <c r="I469" i="16"/>
  <c r="J469" i="16"/>
  <c r="K469" i="16"/>
  <c r="L469" i="16"/>
  <c r="M469" i="16"/>
  <c r="N469" i="16"/>
  <c r="O469" i="16"/>
  <c r="P469" i="16"/>
  <c r="Q469" i="16"/>
  <c r="R469" i="16"/>
  <c r="S469" i="16"/>
  <c r="T469" i="16"/>
  <c r="U469" i="16"/>
  <c r="V469" i="16"/>
  <c r="W469" i="16"/>
  <c r="X469" i="16"/>
  <c r="Y469" i="16"/>
  <c r="B470" i="16"/>
  <c r="C470" i="16"/>
  <c r="D470" i="16"/>
  <c r="E470" i="16"/>
  <c r="F470" i="16"/>
  <c r="G470" i="16"/>
  <c r="H470" i="16"/>
  <c r="I470" i="16"/>
  <c r="J470" i="16"/>
  <c r="K470" i="16"/>
  <c r="L470" i="16"/>
  <c r="M470" i="16"/>
  <c r="N470" i="16"/>
  <c r="O470" i="16"/>
  <c r="P470" i="16"/>
  <c r="Q470" i="16"/>
  <c r="R470" i="16"/>
  <c r="S470" i="16"/>
  <c r="T470" i="16"/>
  <c r="U470" i="16"/>
  <c r="V470" i="16"/>
  <c r="W470" i="16"/>
  <c r="X470" i="16"/>
  <c r="Y470" i="16"/>
  <c r="B471" i="16"/>
  <c r="C471" i="16"/>
  <c r="D471" i="16"/>
  <c r="E471" i="16"/>
  <c r="F471" i="16"/>
  <c r="G471" i="16"/>
  <c r="H471" i="16"/>
  <c r="I471" i="16"/>
  <c r="J471" i="16"/>
  <c r="K471" i="16"/>
  <c r="L471" i="16"/>
  <c r="M471" i="16"/>
  <c r="N471" i="16"/>
  <c r="O471" i="16"/>
  <c r="P471" i="16"/>
  <c r="Q471" i="16"/>
  <c r="R471" i="16"/>
  <c r="S471" i="16"/>
  <c r="T471" i="16"/>
  <c r="U471" i="16"/>
  <c r="V471" i="16"/>
  <c r="W471" i="16"/>
  <c r="X471" i="16"/>
  <c r="Y471" i="16"/>
  <c r="B472" i="16"/>
  <c r="C472" i="16"/>
  <c r="D472" i="16"/>
  <c r="E472" i="16"/>
  <c r="F472" i="16"/>
  <c r="G472" i="16"/>
  <c r="H472" i="16"/>
  <c r="I472" i="16"/>
  <c r="J472" i="16"/>
  <c r="K472" i="16"/>
  <c r="L472" i="16"/>
  <c r="M472" i="16"/>
  <c r="N472" i="16"/>
  <c r="O472" i="16"/>
  <c r="P472" i="16"/>
  <c r="Q472" i="16"/>
  <c r="R472" i="16"/>
  <c r="S472" i="16"/>
  <c r="T472" i="16"/>
  <c r="U472" i="16"/>
  <c r="V472" i="16"/>
  <c r="W472" i="16"/>
  <c r="X472" i="16"/>
  <c r="Y472" i="16"/>
  <c r="B473" i="16"/>
  <c r="C473" i="16"/>
  <c r="D473" i="16"/>
  <c r="E473" i="16"/>
  <c r="F473" i="16"/>
  <c r="G473" i="16"/>
  <c r="H473" i="16"/>
  <c r="I473" i="16"/>
  <c r="J473" i="16"/>
  <c r="K473" i="16"/>
  <c r="L473" i="16"/>
  <c r="M473" i="16"/>
  <c r="N473" i="16"/>
  <c r="O473" i="16"/>
  <c r="P473" i="16"/>
  <c r="Q473" i="16"/>
  <c r="R473" i="16"/>
  <c r="S473" i="16"/>
  <c r="T473" i="16"/>
  <c r="U473" i="16"/>
  <c r="V473" i="16"/>
  <c r="W473" i="16"/>
  <c r="X473" i="16"/>
  <c r="Y473" i="16"/>
  <c r="B474" i="16"/>
  <c r="C474" i="16"/>
  <c r="D474" i="16"/>
  <c r="E474" i="16"/>
  <c r="F474" i="16"/>
  <c r="G474" i="16"/>
  <c r="H474" i="16"/>
  <c r="I474" i="16"/>
  <c r="J474" i="16"/>
  <c r="K474" i="16"/>
  <c r="L474" i="16"/>
  <c r="M474" i="16"/>
  <c r="N474" i="16"/>
  <c r="O474" i="16"/>
  <c r="P474" i="16"/>
  <c r="Q474" i="16"/>
  <c r="R474" i="16"/>
  <c r="S474" i="16"/>
  <c r="T474" i="16"/>
  <c r="U474" i="16"/>
  <c r="V474" i="16"/>
  <c r="W474" i="16"/>
  <c r="X474" i="16"/>
  <c r="Y474" i="16"/>
  <c r="B475" i="16"/>
  <c r="C475" i="16"/>
  <c r="D475" i="16"/>
  <c r="E475" i="16"/>
  <c r="F475" i="16"/>
  <c r="G475" i="16"/>
  <c r="H475" i="16"/>
  <c r="I475" i="16"/>
  <c r="J475" i="16"/>
  <c r="K475" i="16"/>
  <c r="L475" i="16"/>
  <c r="M475" i="16"/>
  <c r="N475" i="16"/>
  <c r="O475" i="16"/>
  <c r="P475" i="16"/>
  <c r="Q475" i="16"/>
  <c r="R475" i="16"/>
  <c r="S475" i="16"/>
  <c r="T475" i="16"/>
  <c r="U475" i="16"/>
  <c r="V475" i="16"/>
  <c r="W475" i="16"/>
  <c r="X475" i="16"/>
  <c r="Y475" i="16"/>
  <c r="B476" i="16"/>
  <c r="C476" i="16"/>
  <c r="D476" i="16"/>
  <c r="E476" i="16"/>
  <c r="F476" i="16"/>
  <c r="G476" i="16"/>
  <c r="H476" i="16"/>
  <c r="I476" i="16"/>
  <c r="J476" i="16"/>
  <c r="K476" i="16"/>
  <c r="L476" i="16"/>
  <c r="M476" i="16"/>
  <c r="N476" i="16"/>
  <c r="O476" i="16"/>
  <c r="P476" i="16"/>
  <c r="Q476" i="16"/>
  <c r="R476" i="16"/>
  <c r="S476" i="16"/>
  <c r="T476" i="16"/>
  <c r="U476" i="16"/>
  <c r="V476" i="16"/>
  <c r="W476" i="16"/>
  <c r="X476" i="16"/>
  <c r="Y476" i="16"/>
  <c r="B477" i="16"/>
  <c r="C477" i="16"/>
  <c r="D477" i="16"/>
  <c r="E477" i="16"/>
  <c r="F477" i="16"/>
  <c r="G477" i="16"/>
  <c r="H477" i="16"/>
  <c r="I477" i="16"/>
  <c r="J477" i="16"/>
  <c r="K477" i="16"/>
  <c r="L477" i="16"/>
  <c r="M477" i="16"/>
  <c r="N477" i="16"/>
  <c r="O477" i="16"/>
  <c r="P477" i="16"/>
  <c r="Q477" i="16"/>
  <c r="R477" i="16"/>
  <c r="S477" i="16"/>
  <c r="T477" i="16"/>
  <c r="U477" i="16"/>
  <c r="V477" i="16"/>
  <c r="W477" i="16"/>
  <c r="X477" i="16"/>
  <c r="Y477" i="16"/>
  <c r="B478" i="16"/>
  <c r="C478" i="16"/>
  <c r="D478" i="16"/>
  <c r="E478" i="16"/>
  <c r="F478" i="16"/>
  <c r="G478" i="16"/>
  <c r="H478" i="16"/>
  <c r="I478" i="16"/>
  <c r="J478" i="16"/>
  <c r="K478" i="16"/>
  <c r="L478" i="16"/>
  <c r="M478" i="16"/>
  <c r="N478" i="16"/>
  <c r="O478" i="16"/>
  <c r="P478" i="16"/>
  <c r="Q478" i="16"/>
  <c r="R478" i="16"/>
  <c r="S478" i="16"/>
  <c r="T478" i="16"/>
  <c r="U478" i="16"/>
  <c r="V478" i="16"/>
  <c r="W478" i="16"/>
  <c r="X478" i="16"/>
  <c r="Y478" i="16"/>
  <c r="B479" i="16"/>
  <c r="C479" i="16"/>
  <c r="D479" i="16"/>
  <c r="E479" i="16"/>
  <c r="F479" i="16"/>
  <c r="G479" i="16"/>
  <c r="H479" i="16"/>
  <c r="I479" i="16"/>
  <c r="J479" i="16"/>
  <c r="K479" i="16"/>
  <c r="L479" i="16"/>
  <c r="M479" i="16"/>
  <c r="N479" i="16"/>
  <c r="O479" i="16"/>
  <c r="P479" i="16"/>
  <c r="Q479" i="16"/>
  <c r="R479" i="16"/>
  <c r="S479" i="16"/>
  <c r="T479" i="16"/>
  <c r="U479" i="16"/>
  <c r="V479" i="16"/>
  <c r="W479" i="16"/>
  <c r="X479" i="16"/>
  <c r="Y479" i="16"/>
  <c r="B480" i="16"/>
  <c r="C480" i="16"/>
  <c r="D480" i="16"/>
  <c r="E480" i="16"/>
  <c r="F480" i="16"/>
  <c r="G480" i="16"/>
  <c r="H480" i="16"/>
  <c r="I480" i="16"/>
  <c r="J480" i="16"/>
  <c r="K480" i="16"/>
  <c r="L480" i="16"/>
  <c r="M480" i="16"/>
  <c r="N480" i="16"/>
  <c r="O480" i="16"/>
  <c r="P480" i="16"/>
  <c r="Q480" i="16"/>
  <c r="R480" i="16"/>
  <c r="S480" i="16"/>
  <c r="T480" i="16"/>
  <c r="U480" i="16"/>
  <c r="V480" i="16"/>
  <c r="W480" i="16"/>
  <c r="X480" i="16"/>
  <c r="Y480" i="16"/>
  <c r="B481" i="16"/>
  <c r="C481" i="16"/>
  <c r="D481" i="16"/>
  <c r="E481" i="16"/>
  <c r="F481" i="16"/>
  <c r="G481" i="16"/>
  <c r="H481" i="16"/>
  <c r="I481" i="16"/>
  <c r="J481" i="16"/>
  <c r="K481" i="16"/>
  <c r="L481" i="16"/>
  <c r="M481" i="16"/>
  <c r="N481" i="16"/>
  <c r="O481" i="16"/>
  <c r="P481" i="16"/>
  <c r="Q481" i="16"/>
  <c r="R481" i="16"/>
  <c r="S481" i="16"/>
  <c r="T481" i="16"/>
  <c r="U481" i="16"/>
  <c r="V481" i="16"/>
  <c r="W481" i="16"/>
  <c r="X481" i="16"/>
  <c r="Y481" i="16"/>
  <c r="B482" i="16"/>
  <c r="C482" i="16"/>
  <c r="D482" i="16"/>
  <c r="E482" i="16"/>
  <c r="F482" i="16"/>
  <c r="G482" i="16"/>
  <c r="H482" i="16"/>
  <c r="I482" i="16"/>
  <c r="J482" i="16"/>
  <c r="K482" i="16"/>
  <c r="L482" i="16"/>
  <c r="M482" i="16"/>
  <c r="N482" i="16"/>
  <c r="O482" i="16"/>
  <c r="P482" i="16"/>
  <c r="Q482" i="16"/>
  <c r="R482" i="16"/>
  <c r="S482" i="16"/>
  <c r="T482" i="16"/>
  <c r="U482" i="16"/>
  <c r="V482" i="16"/>
  <c r="W482" i="16"/>
  <c r="X482" i="16"/>
  <c r="Y482" i="16"/>
  <c r="B483" i="16"/>
  <c r="C483" i="16"/>
  <c r="D483" i="16"/>
  <c r="E483" i="16"/>
  <c r="F483" i="16"/>
  <c r="G483" i="16"/>
  <c r="H483" i="16"/>
  <c r="I483" i="16"/>
  <c r="J483" i="16"/>
  <c r="K483" i="16"/>
  <c r="L483" i="16"/>
  <c r="M483" i="16"/>
  <c r="N483" i="16"/>
  <c r="O483" i="16"/>
  <c r="P483" i="16"/>
  <c r="Q483" i="16"/>
  <c r="R483" i="16"/>
  <c r="S483" i="16"/>
  <c r="T483" i="16"/>
  <c r="U483" i="16"/>
  <c r="V483" i="16"/>
  <c r="W483" i="16"/>
  <c r="X483" i="16"/>
  <c r="Y483" i="16"/>
  <c r="B484" i="16"/>
  <c r="C484" i="16"/>
  <c r="D484" i="16"/>
  <c r="E484" i="16"/>
  <c r="F484" i="16"/>
  <c r="G484" i="16"/>
  <c r="H484" i="16"/>
  <c r="I484" i="16"/>
  <c r="J484" i="16"/>
  <c r="K484" i="16"/>
  <c r="L484" i="16"/>
  <c r="M484" i="16"/>
  <c r="N484" i="16"/>
  <c r="O484" i="16"/>
  <c r="P484" i="16"/>
  <c r="Q484" i="16"/>
  <c r="R484" i="16"/>
  <c r="S484" i="16"/>
  <c r="T484" i="16"/>
  <c r="U484" i="16"/>
  <c r="V484" i="16"/>
  <c r="W484" i="16"/>
  <c r="X484" i="16"/>
  <c r="Y484" i="16"/>
  <c r="B485" i="16"/>
  <c r="C485" i="16"/>
  <c r="D485" i="16"/>
  <c r="E485" i="16"/>
  <c r="F485" i="16"/>
  <c r="G485" i="16"/>
  <c r="H485" i="16"/>
  <c r="I485" i="16"/>
  <c r="J485" i="16"/>
  <c r="K485" i="16"/>
  <c r="L485" i="16"/>
  <c r="M485" i="16"/>
  <c r="N485" i="16"/>
  <c r="O485" i="16"/>
  <c r="P485" i="16"/>
  <c r="Q485" i="16"/>
  <c r="R485" i="16"/>
  <c r="S485" i="16"/>
  <c r="T485" i="16"/>
  <c r="U485" i="16"/>
  <c r="V485" i="16"/>
  <c r="W485" i="16"/>
  <c r="X485" i="16"/>
  <c r="Y485" i="16"/>
  <c r="B486" i="16"/>
  <c r="C486" i="16"/>
  <c r="D486" i="16"/>
  <c r="E486" i="16"/>
  <c r="F486" i="16"/>
  <c r="G486" i="16"/>
  <c r="H486" i="16"/>
  <c r="I486" i="16"/>
  <c r="J486" i="16"/>
  <c r="K486" i="16"/>
  <c r="L486" i="16"/>
  <c r="M486" i="16"/>
  <c r="N486" i="16"/>
  <c r="O486" i="16"/>
  <c r="P486" i="16"/>
  <c r="Q486" i="16"/>
  <c r="R486" i="16"/>
  <c r="S486" i="16"/>
  <c r="T486" i="16"/>
  <c r="U486" i="16"/>
  <c r="V486" i="16"/>
  <c r="W486" i="16"/>
  <c r="X486" i="16"/>
  <c r="Y486" i="16"/>
  <c r="B487" i="16"/>
  <c r="C487" i="16"/>
  <c r="D487" i="16"/>
  <c r="E487" i="16"/>
  <c r="F487" i="16"/>
  <c r="G487" i="16"/>
  <c r="H487" i="16"/>
  <c r="I487" i="16"/>
  <c r="J487" i="16"/>
  <c r="K487" i="16"/>
  <c r="L487" i="16"/>
  <c r="M487" i="16"/>
  <c r="N487" i="16"/>
  <c r="O487" i="16"/>
  <c r="P487" i="16"/>
  <c r="Q487" i="16"/>
  <c r="R487" i="16"/>
  <c r="S487" i="16"/>
  <c r="T487" i="16"/>
  <c r="U487" i="16"/>
  <c r="V487" i="16"/>
  <c r="W487" i="16"/>
  <c r="X487" i="16"/>
  <c r="Y487" i="16"/>
  <c r="B488" i="16"/>
  <c r="C488" i="16"/>
  <c r="D488" i="16"/>
  <c r="E488" i="16"/>
  <c r="F488" i="16"/>
  <c r="G488" i="16"/>
  <c r="H488" i="16"/>
  <c r="I488" i="16"/>
  <c r="J488" i="16"/>
  <c r="K488" i="16"/>
  <c r="L488" i="16"/>
  <c r="M488" i="16"/>
  <c r="N488" i="16"/>
  <c r="O488" i="16"/>
  <c r="P488" i="16"/>
  <c r="Q488" i="16"/>
  <c r="R488" i="16"/>
  <c r="S488" i="16"/>
  <c r="T488" i="16"/>
  <c r="U488" i="16"/>
  <c r="V488" i="16"/>
  <c r="W488" i="16"/>
  <c r="X488" i="16"/>
  <c r="Y488" i="16"/>
  <c r="B489" i="16"/>
  <c r="C489" i="16"/>
  <c r="D489" i="16"/>
  <c r="E489" i="16"/>
  <c r="F489" i="16"/>
  <c r="G489" i="16"/>
  <c r="H489" i="16"/>
  <c r="I489" i="16"/>
  <c r="J489" i="16"/>
  <c r="K489" i="16"/>
  <c r="L489" i="16"/>
  <c r="M489" i="16"/>
  <c r="N489" i="16"/>
  <c r="O489" i="16"/>
  <c r="P489" i="16"/>
  <c r="Q489" i="16"/>
  <c r="R489" i="16"/>
  <c r="S489" i="16"/>
  <c r="T489" i="16"/>
  <c r="U489" i="16"/>
  <c r="V489" i="16"/>
  <c r="W489" i="16"/>
  <c r="X489" i="16"/>
  <c r="Y489" i="16"/>
  <c r="B490" i="16"/>
  <c r="C490" i="16"/>
  <c r="D490" i="16"/>
  <c r="E490" i="16"/>
  <c r="F490" i="16"/>
  <c r="G490" i="16"/>
  <c r="H490" i="16"/>
  <c r="I490" i="16"/>
  <c r="J490" i="16"/>
  <c r="K490" i="16"/>
  <c r="L490" i="16"/>
  <c r="M490" i="16"/>
  <c r="N490" i="16"/>
  <c r="O490" i="16"/>
  <c r="P490" i="16"/>
  <c r="Q490" i="16"/>
  <c r="R490" i="16"/>
  <c r="S490" i="16"/>
  <c r="T490" i="16"/>
  <c r="U490" i="16"/>
  <c r="V490" i="16"/>
  <c r="W490" i="16"/>
  <c r="X490" i="16"/>
  <c r="Y490" i="16"/>
  <c r="B491" i="16"/>
  <c r="C491" i="16"/>
  <c r="D491" i="16"/>
  <c r="E491" i="16"/>
  <c r="F491" i="16"/>
  <c r="G491" i="16"/>
  <c r="H491" i="16"/>
  <c r="I491" i="16"/>
  <c r="J491" i="16"/>
  <c r="K491" i="16"/>
  <c r="L491" i="16"/>
  <c r="M491" i="16"/>
  <c r="N491" i="16"/>
  <c r="O491" i="16"/>
  <c r="P491" i="16"/>
  <c r="Q491" i="16"/>
  <c r="R491" i="16"/>
  <c r="S491" i="16"/>
  <c r="T491" i="16"/>
  <c r="U491" i="16"/>
  <c r="V491" i="16"/>
  <c r="W491" i="16"/>
  <c r="X491" i="16"/>
  <c r="Y491" i="16"/>
  <c r="B492" i="16"/>
  <c r="C492" i="16"/>
  <c r="D492" i="16"/>
  <c r="E492" i="16"/>
  <c r="F492" i="16"/>
  <c r="G492" i="16"/>
  <c r="H492" i="16"/>
  <c r="I492" i="16"/>
  <c r="J492" i="16"/>
  <c r="K492" i="16"/>
  <c r="L492" i="16"/>
  <c r="M492" i="16"/>
  <c r="N492" i="16"/>
  <c r="O492" i="16"/>
  <c r="P492" i="16"/>
  <c r="Q492" i="16"/>
  <c r="R492" i="16"/>
  <c r="S492" i="16"/>
  <c r="T492" i="16"/>
  <c r="U492" i="16"/>
  <c r="V492" i="16"/>
  <c r="W492" i="16"/>
  <c r="X492" i="16"/>
  <c r="Y492" i="16"/>
  <c r="B493" i="16"/>
  <c r="C493" i="16"/>
  <c r="D493" i="16"/>
  <c r="E493" i="16"/>
  <c r="F493" i="16"/>
  <c r="G493" i="16"/>
  <c r="H493" i="16"/>
  <c r="I493" i="16"/>
  <c r="J493" i="16"/>
  <c r="K493" i="16"/>
  <c r="L493" i="16"/>
  <c r="M493" i="16"/>
  <c r="N493" i="16"/>
  <c r="O493" i="16"/>
  <c r="P493" i="16"/>
  <c r="Q493" i="16"/>
  <c r="R493" i="16"/>
  <c r="S493" i="16"/>
  <c r="T493" i="16"/>
  <c r="U493" i="16"/>
  <c r="V493" i="16"/>
  <c r="W493" i="16"/>
  <c r="X493" i="16"/>
  <c r="Y493" i="16"/>
  <c r="B494" i="16"/>
  <c r="C494" i="16"/>
  <c r="D494" i="16"/>
  <c r="E494" i="16"/>
  <c r="F494" i="16"/>
  <c r="G494" i="16"/>
  <c r="H494" i="16"/>
  <c r="I494" i="16"/>
  <c r="J494" i="16"/>
  <c r="K494" i="16"/>
  <c r="L494" i="16"/>
  <c r="M494" i="16"/>
  <c r="N494" i="16"/>
  <c r="O494" i="16"/>
  <c r="P494" i="16"/>
  <c r="Q494" i="16"/>
  <c r="R494" i="16"/>
  <c r="S494" i="16"/>
  <c r="T494" i="16"/>
  <c r="U494" i="16"/>
  <c r="V494" i="16"/>
  <c r="W494" i="16"/>
  <c r="X494" i="16"/>
  <c r="Y494" i="16"/>
  <c r="B495" i="16"/>
  <c r="C495" i="16"/>
  <c r="D495" i="16"/>
  <c r="E495" i="16"/>
  <c r="F495" i="16"/>
  <c r="G495" i="16"/>
  <c r="H495" i="16"/>
  <c r="I495" i="16"/>
  <c r="J495" i="16"/>
  <c r="K495" i="16"/>
  <c r="L495" i="16"/>
  <c r="M495" i="16"/>
  <c r="N495" i="16"/>
  <c r="O495" i="16"/>
  <c r="P495" i="16"/>
  <c r="Q495" i="16"/>
  <c r="R495" i="16"/>
  <c r="S495" i="16"/>
  <c r="T495" i="16"/>
  <c r="U495" i="16"/>
  <c r="V495" i="16"/>
  <c r="W495" i="16"/>
  <c r="X495" i="16"/>
  <c r="Y495" i="16"/>
  <c r="B496" i="16"/>
  <c r="C496" i="16"/>
  <c r="D496" i="16"/>
  <c r="E496" i="16"/>
  <c r="F496" i="16"/>
  <c r="G496" i="16"/>
  <c r="H496" i="16"/>
  <c r="I496" i="16"/>
  <c r="J496" i="16"/>
  <c r="K496" i="16"/>
  <c r="L496" i="16"/>
  <c r="M496" i="16"/>
  <c r="N496" i="16"/>
  <c r="O496" i="16"/>
  <c r="P496" i="16"/>
  <c r="Q496" i="16"/>
  <c r="R496" i="16"/>
  <c r="S496" i="16"/>
  <c r="T496" i="16"/>
  <c r="U496" i="16"/>
  <c r="V496" i="16"/>
  <c r="W496" i="16"/>
  <c r="X496" i="16"/>
  <c r="Y496" i="16"/>
  <c r="B497" i="16"/>
  <c r="C497" i="16"/>
  <c r="D497" i="16"/>
  <c r="E497" i="16"/>
  <c r="F497" i="16"/>
  <c r="G497" i="16"/>
  <c r="H497" i="16"/>
  <c r="I497" i="16"/>
  <c r="J497" i="16"/>
  <c r="K497" i="16"/>
  <c r="L497" i="16"/>
  <c r="M497" i="16"/>
  <c r="N497" i="16"/>
  <c r="O497" i="16"/>
  <c r="P497" i="16"/>
  <c r="Q497" i="16"/>
  <c r="R497" i="16"/>
  <c r="S497" i="16"/>
  <c r="T497" i="16"/>
  <c r="U497" i="16"/>
  <c r="V497" i="16"/>
  <c r="W497" i="16"/>
  <c r="X497" i="16"/>
  <c r="Y497" i="16"/>
  <c r="B498" i="16"/>
  <c r="C498" i="16"/>
  <c r="D498" i="16"/>
  <c r="E498" i="16"/>
  <c r="F498" i="16"/>
  <c r="G498" i="16"/>
  <c r="H498" i="16"/>
  <c r="I498" i="16"/>
  <c r="J498" i="16"/>
  <c r="K498" i="16"/>
  <c r="L498" i="16"/>
  <c r="M498" i="16"/>
  <c r="N498" i="16"/>
  <c r="O498" i="16"/>
  <c r="P498" i="16"/>
  <c r="Q498" i="16"/>
  <c r="R498" i="16"/>
  <c r="S498" i="16"/>
  <c r="T498" i="16"/>
  <c r="U498" i="16"/>
  <c r="V498" i="16"/>
  <c r="W498" i="16"/>
  <c r="X498" i="16"/>
  <c r="Y498" i="16"/>
  <c r="B499" i="16"/>
  <c r="C499" i="16"/>
  <c r="D499" i="16"/>
  <c r="E499" i="16"/>
  <c r="F499" i="16"/>
  <c r="G499" i="16"/>
  <c r="H499" i="16"/>
  <c r="I499" i="16"/>
  <c r="J499" i="16"/>
  <c r="K499" i="16"/>
  <c r="L499" i="16"/>
  <c r="M499" i="16"/>
  <c r="N499" i="16"/>
  <c r="O499" i="16"/>
  <c r="P499" i="16"/>
  <c r="Q499" i="16"/>
  <c r="R499" i="16"/>
  <c r="S499" i="16"/>
  <c r="T499" i="16"/>
  <c r="U499" i="16"/>
  <c r="V499" i="16"/>
  <c r="W499" i="16"/>
  <c r="X499" i="16"/>
  <c r="Y499" i="16"/>
  <c r="B500" i="16"/>
  <c r="C500" i="16"/>
  <c r="D500" i="16"/>
  <c r="E500" i="16"/>
  <c r="F500" i="16"/>
  <c r="G500" i="16"/>
  <c r="H500" i="16"/>
  <c r="I500" i="16"/>
  <c r="J500" i="16"/>
  <c r="K500" i="16"/>
  <c r="L500" i="16"/>
  <c r="M500" i="16"/>
  <c r="N500" i="16"/>
  <c r="O500" i="16"/>
  <c r="P500" i="16"/>
  <c r="Q500" i="16"/>
  <c r="R500" i="16"/>
  <c r="S500" i="16"/>
  <c r="T500" i="16"/>
  <c r="U500" i="16"/>
  <c r="V500" i="16"/>
  <c r="W500" i="16"/>
  <c r="X500" i="16"/>
  <c r="Y500" i="16"/>
  <c r="B501" i="16"/>
  <c r="C501" i="16"/>
  <c r="D501" i="16"/>
  <c r="E501" i="16"/>
  <c r="F501" i="16"/>
  <c r="G501" i="16"/>
  <c r="H501" i="16"/>
  <c r="I501" i="16"/>
  <c r="J501" i="16"/>
  <c r="K501" i="16"/>
  <c r="L501" i="16"/>
  <c r="M501" i="16"/>
  <c r="N501" i="16"/>
  <c r="O501" i="16"/>
  <c r="P501" i="16"/>
  <c r="Q501" i="16"/>
  <c r="R501" i="16"/>
  <c r="S501" i="16"/>
  <c r="T501" i="16"/>
  <c r="U501" i="16"/>
  <c r="V501" i="16"/>
  <c r="W501" i="16"/>
  <c r="X501" i="16"/>
  <c r="Y501" i="16"/>
  <c r="B502" i="16"/>
  <c r="C502" i="16"/>
  <c r="D502" i="16"/>
  <c r="E502" i="16"/>
  <c r="F502" i="16"/>
  <c r="G502" i="16"/>
  <c r="H502" i="16"/>
  <c r="I502" i="16"/>
  <c r="J502" i="16"/>
  <c r="K502" i="16"/>
  <c r="L502" i="16"/>
  <c r="M502" i="16"/>
  <c r="N502" i="16"/>
  <c r="O502" i="16"/>
  <c r="P502" i="16"/>
  <c r="Q502" i="16"/>
  <c r="R502" i="16"/>
  <c r="S502" i="16"/>
  <c r="T502" i="16"/>
  <c r="U502" i="16"/>
  <c r="V502" i="16"/>
  <c r="W502" i="16"/>
  <c r="X502" i="16"/>
  <c r="Y502" i="16"/>
  <c r="B503" i="16"/>
  <c r="C503" i="16"/>
  <c r="D503" i="16"/>
  <c r="E503" i="16"/>
  <c r="F503" i="16"/>
  <c r="G503" i="16"/>
  <c r="H503" i="16"/>
  <c r="I503" i="16"/>
  <c r="J503" i="16"/>
  <c r="K503" i="16"/>
  <c r="L503" i="16"/>
  <c r="M503" i="16"/>
  <c r="N503" i="16"/>
  <c r="O503" i="16"/>
  <c r="P503" i="16"/>
  <c r="Q503" i="16"/>
  <c r="R503" i="16"/>
  <c r="S503" i="16"/>
  <c r="T503" i="16"/>
  <c r="U503" i="16"/>
  <c r="V503" i="16"/>
  <c r="W503" i="16"/>
  <c r="X503" i="16"/>
  <c r="Y503" i="16"/>
  <c r="B504" i="16"/>
  <c r="C504" i="16"/>
  <c r="D504" i="16"/>
  <c r="E504" i="16"/>
  <c r="F504" i="16"/>
  <c r="G504" i="16"/>
  <c r="H504" i="16"/>
  <c r="I504" i="16"/>
  <c r="J504" i="16"/>
  <c r="K504" i="16"/>
  <c r="L504" i="16"/>
  <c r="M504" i="16"/>
  <c r="N504" i="16"/>
  <c r="O504" i="16"/>
  <c r="P504" i="16"/>
  <c r="Q504" i="16"/>
  <c r="R504" i="16"/>
  <c r="S504" i="16"/>
  <c r="T504" i="16"/>
  <c r="U504" i="16"/>
  <c r="V504" i="16"/>
  <c r="W504" i="16"/>
  <c r="X504" i="16"/>
  <c r="Y504" i="16"/>
  <c r="B505" i="16"/>
  <c r="C505" i="16"/>
  <c r="D505" i="16"/>
  <c r="E505" i="16"/>
  <c r="F505" i="16"/>
  <c r="G505" i="16"/>
  <c r="H505" i="16"/>
  <c r="I505" i="16"/>
  <c r="J505" i="16"/>
  <c r="K505" i="16"/>
  <c r="L505" i="16"/>
  <c r="M505" i="16"/>
  <c r="N505" i="16"/>
  <c r="O505" i="16"/>
  <c r="P505" i="16"/>
  <c r="Q505" i="16"/>
  <c r="R505" i="16"/>
  <c r="S505" i="16"/>
  <c r="T505" i="16"/>
  <c r="U505" i="16"/>
  <c r="V505" i="16"/>
  <c r="W505" i="16"/>
  <c r="X505" i="16"/>
  <c r="Y505" i="16"/>
  <c r="B506" i="16"/>
  <c r="C506" i="16"/>
  <c r="D506" i="16"/>
  <c r="E506" i="16"/>
  <c r="F506" i="16"/>
  <c r="G506" i="16"/>
  <c r="H506" i="16"/>
  <c r="I506" i="16"/>
  <c r="J506" i="16"/>
  <c r="K506" i="16"/>
  <c r="L506" i="16"/>
  <c r="M506" i="16"/>
  <c r="N506" i="16"/>
  <c r="O506" i="16"/>
  <c r="P506" i="16"/>
  <c r="Q506" i="16"/>
  <c r="R506" i="16"/>
  <c r="S506" i="16"/>
  <c r="T506" i="16"/>
  <c r="U506" i="16"/>
  <c r="V506" i="16"/>
  <c r="W506" i="16"/>
  <c r="X506" i="16"/>
  <c r="Y506" i="16"/>
  <c r="B507" i="16"/>
  <c r="C507" i="16"/>
  <c r="D507" i="16"/>
  <c r="E507" i="16"/>
  <c r="F507" i="16"/>
  <c r="G507" i="16"/>
  <c r="H507" i="16"/>
  <c r="I507" i="16"/>
  <c r="J507" i="16"/>
  <c r="K507" i="16"/>
  <c r="L507" i="16"/>
  <c r="M507" i="16"/>
  <c r="N507" i="16"/>
  <c r="O507" i="16"/>
  <c r="P507" i="16"/>
  <c r="Q507" i="16"/>
  <c r="R507" i="16"/>
  <c r="S507" i="16"/>
  <c r="T507" i="16"/>
  <c r="U507" i="16"/>
  <c r="V507" i="16"/>
  <c r="W507" i="16"/>
  <c r="X507" i="16"/>
  <c r="Y507" i="16"/>
  <c r="B508" i="16"/>
  <c r="C508" i="16"/>
  <c r="D508" i="16"/>
  <c r="E508" i="16"/>
  <c r="F508" i="16"/>
  <c r="G508" i="16"/>
  <c r="H508" i="16"/>
  <c r="I508" i="16"/>
  <c r="J508" i="16"/>
  <c r="K508" i="16"/>
  <c r="L508" i="16"/>
  <c r="M508" i="16"/>
  <c r="N508" i="16"/>
  <c r="O508" i="16"/>
  <c r="P508" i="16"/>
  <c r="Q508" i="16"/>
  <c r="R508" i="16"/>
  <c r="S508" i="16"/>
  <c r="T508" i="16"/>
  <c r="U508" i="16"/>
  <c r="V508" i="16"/>
  <c r="W508" i="16"/>
  <c r="X508" i="16"/>
  <c r="Y508" i="16"/>
  <c r="B509" i="16"/>
  <c r="C509" i="16"/>
  <c r="D509" i="16"/>
  <c r="E509" i="16"/>
  <c r="F509" i="16"/>
  <c r="G509" i="16"/>
  <c r="H509" i="16"/>
  <c r="I509" i="16"/>
  <c r="J509" i="16"/>
  <c r="K509" i="16"/>
  <c r="L509" i="16"/>
  <c r="M509" i="16"/>
  <c r="N509" i="16"/>
  <c r="O509" i="16"/>
  <c r="P509" i="16"/>
  <c r="Q509" i="16"/>
  <c r="R509" i="16"/>
  <c r="S509" i="16"/>
  <c r="T509" i="16"/>
  <c r="U509" i="16"/>
  <c r="V509" i="16"/>
  <c r="W509" i="16"/>
  <c r="X509" i="16"/>
  <c r="Y509" i="16"/>
  <c r="B510" i="16"/>
  <c r="C510" i="16"/>
  <c r="D510" i="16"/>
  <c r="E510" i="16"/>
  <c r="F510" i="16"/>
  <c r="G510" i="16"/>
  <c r="H510" i="16"/>
  <c r="I510" i="16"/>
  <c r="J510" i="16"/>
  <c r="K510" i="16"/>
  <c r="L510" i="16"/>
  <c r="M510" i="16"/>
  <c r="N510" i="16"/>
  <c r="O510" i="16"/>
  <c r="P510" i="16"/>
  <c r="Q510" i="16"/>
  <c r="R510" i="16"/>
  <c r="S510" i="16"/>
  <c r="T510" i="16"/>
  <c r="U510" i="16"/>
  <c r="V510" i="16"/>
  <c r="W510" i="16"/>
  <c r="X510" i="16"/>
  <c r="Y510" i="16"/>
  <c r="B511" i="16"/>
  <c r="C511" i="16"/>
  <c r="D511" i="16"/>
  <c r="E511" i="16"/>
  <c r="F511" i="16"/>
  <c r="G511" i="16"/>
  <c r="H511" i="16"/>
  <c r="I511" i="16"/>
  <c r="J511" i="16"/>
  <c r="K511" i="16"/>
  <c r="L511" i="16"/>
  <c r="M511" i="16"/>
  <c r="N511" i="16"/>
  <c r="O511" i="16"/>
  <c r="P511" i="16"/>
  <c r="Q511" i="16"/>
  <c r="R511" i="16"/>
  <c r="S511" i="16"/>
  <c r="T511" i="16"/>
  <c r="U511" i="16"/>
  <c r="V511" i="16"/>
  <c r="W511" i="16"/>
  <c r="X511" i="16"/>
  <c r="Y511" i="16"/>
  <c r="B512" i="16"/>
  <c r="C512" i="16"/>
  <c r="D512" i="16"/>
  <c r="E512" i="16"/>
  <c r="F512" i="16"/>
  <c r="G512" i="16"/>
  <c r="H512" i="16"/>
  <c r="I512" i="16"/>
  <c r="J512" i="16"/>
  <c r="K512" i="16"/>
  <c r="L512" i="16"/>
  <c r="M512" i="16"/>
  <c r="N512" i="16"/>
  <c r="O512" i="16"/>
  <c r="P512" i="16"/>
  <c r="Q512" i="16"/>
  <c r="R512" i="16"/>
  <c r="S512" i="16"/>
  <c r="T512" i="16"/>
  <c r="U512" i="16"/>
  <c r="V512" i="16"/>
  <c r="W512" i="16"/>
  <c r="X512" i="16"/>
  <c r="Y512" i="16"/>
  <c r="B513" i="16"/>
  <c r="C513" i="16"/>
  <c r="D513" i="16"/>
  <c r="E513" i="16"/>
  <c r="F513" i="16"/>
  <c r="G513" i="16"/>
  <c r="H513" i="16"/>
  <c r="I513" i="16"/>
  <c r="J513" i="16"/>
  <c r="K513" i="16"/>
  <c r="L513" i="16"/>
  <c r="M513" i="16"/>
  <c r="N513" i="16"/>
  <c r="O513" i="16"/>
  <c r="P513" i="16"/>
  <c r="Q513" i="16"/>
  <c r="R513" i="16"/>
  <c r="S513" i="16"/>
  <c r="T513" i="16"/>
  <c r="U513" i="16"/>
  <c r="V513" i="16"/>
  <c r="W513" i="16"/>
  <c r="X513" i="16"/>
  <c r="Y513" i="16"/>
  <c r="B514" i="16"/>
  <c r="C514" i="16"/>
  <c r="D514" i="16"/>
  <c r="E514" i="16"/>
  <c r="F514" i="16"/>
  <c r="G514" i="16"/>
  <c r="H514" i="16"/>
  <c r="I514" i="16"/>
  <c r="J514" i="16"/>
  <c r="K514" i="16"/>
  <c r="L514" i="16"/>
  <c r="M514" i="16"/>
  <c r="N514" i="16"/>
  <c r="O514" i="16"/>
  <c r="P514" i="16"/>
  <c r="Q514" i="16"/>
  <c r="R514" i="16"/>
  <c r="S514" i="16"/>
  <c r="T514" i="16"/>
  <c r="U514" i="16"/>
  <c r="V514" i="16"/>
  <c r="W514" i="16"/>
  <c r="X514" i="16"/>
  <c r="Y514" i="16"/>
  <c r="B515" i="16"/>
  <c r="C515" i="16"/>
  <c r="D515" i="16"/>
  <c r="E515" i="16"/>
  <c r="F515" i="16"/>
  <c r="G515" i="16"/>
  <c r="H515" i="16"/>
  <c r="I515" i="16"/>
  <c r="J515" i="16"/>
  <c r="K515" i="16"/>
  <c r="L515" i="16"/>
  <c r="M515" i="16"/>
  <c r="N515" i="16"/>
  <c r="O515" i="16"/>
  <c r="P515" i="16"/>
  <c r="Q515" i="16"/>
  <c r="R515" i="16"/>
  <c r="S515" i="16"/>
  <c r="T515" i="16"/>
  <c r="U515" i="16"/>
  <c r="V515" i="16"/>
  <c r="W515" i="16"/>
  <c r="X515" i="16"/>
  <c r="Y515" i="16"/>
  <c r="B516" i="16"/>
  <c r="C516" i="16"/>
  <c r="D516" i="16"/>
  <c r="E516" i="16"/>
  <c r="F516" i="16"/>
  <c r="G516" i="16"/>
  <c r="H516" i="16"/>
  <c r="I516" i="16"/>
  <c r="J516" i="16"/>
  <c r="K516" i="16"/>
  <c r="L516" i="16"/>
  <c r="M516" i="16"/>
  <c r="N516" i="16"/>
  <c r="O516" i="16"/>
  <c r="P516" i="16"/>
  <c r="Q516" i="16"/>
  <c r="R516" i="16"/>
  <c r="S516" i="16"/>
  <c r="T516" i="16"/>
  <c r="U516" i="16"/>
  <c r="V516" i="16"/>
  <c r="W516" i="16"/>
  <c r="X516" i="16"/>
  <c r="Y516" i="16"/>
  <c r="B517" i="16"/>
  <c r="C517" i="16"/>
  <c r="D517" i="16"/>
  <c r="E517" i="16"/>
  <c r="F517" i="16"/>
  <c r="G517" i="16"/>
  <c r="H517" i="16"/>
  <c r="I517" i="16"/>
  <c r="J517" i="16"/>
  <c r="K517" i="16"/>
  <c r="L517" i="16"/>
  <c r="M517" i="16"/>
  <c r="N517" i="16"/>
  <c r="O517" i="16"/>
  <c r="P517" i="16"/>
  <c r="Q517" i="16"/>
  <c r="R517" i="16"/>
  <c r="S517" i="16"/>
  <c r="T517" i="16"/>
  <c r="U517" i="16"/>
  <c r="V517" i="16"/>
  <c r="W517" i="16"/>
  <c r="X517" i="16"/>
  <c r="Y517" i="16"/>
  <c r="B518" i="16"/>
  <c r="C518" i="16"/>
  <c r="D518" i="16"/>
  <c r="E518" i="16"/>
  <c r="F518" i="16"/>
  <c r="G518" i="16"/>
  <c r="H518" i="16"/>
  <c r="I518" i="16"/>
  <c r="J518" i="16"/>
  <c r="K518" i="16"/>
  <c r="L518" i="16"/>
  <c r="M518" i="16"/>
  <c r="N518" i="16"/>
  <c r="O518" i="16"/>
  <c r="P518" i="16"/>
  <c r="Q518" i="16"/>
  <c r="R518" i="16"/>
  <c r="S518" i="16"/>
  <c r="T518" i="16"/>
  <c r="U518" i="16"/>
  <c r="V518" i="16"/>
  <c r="W518" i="16"/>
  <c r="X518" i="16"/>
  <c r="Y518" i="16"/>
  <c r="B519" i="16"/>
  <c r="C519" i="16"/>
  <c r="D519" i="16"/>
  <c r="E519" i="16"/>
  <c r="F519" i="16"/>
  <c r="G519" i="16"/>
  <c r="H519" i="16"/>
  <c r="I519" i="16"/>
  <c r="J519" i="16"/>
  <c r="K519" i="16"/>
  <c r="L519" i="16"/>
  <c r="M519" i="16"/>
  <c r="N519" i="16"/>
  <c r="O519" i="16"/>
  <c r="P519" i="16"/>
  <c r="Q519" i="16"/>
  <c r="R519" i="16"/>
  <c r="S519" i="16"/>
  <c r="T519" i="16"/>
  <c r="U519" i="16"/>
  <c r="V519" i="16"/>
  <c r="W519" i="16"/>
  <c r="X519" i="16"/>
  <c r="Y519" i="16"/>
  <c r="B520" i="16"/>
  <c r="C520" i="16"/>
  <c r="D520" i="16"/>
  <c r="E520" i="16"/>
  <c r="F520" i="16"/>
  <c r="G520" i="16"/>
  <c r="H520" i="16"/>
  <c r="I520" i="16"/>
  <c r="J520" i="16"/>
  <c r="K520" i="16"/>
  <c r="L520" i="16"/>
  <c r="M520" i="16"/>
  <c r="N520" i="16"/>
  <c r="O520" i="16"/>
  <c r="P520" i="16"/>
  <c r="Q520" i="16"/>
  <c r="R520" i="16"/>
  <c r="S520" i="16"/>
  <c r="T520" i="16"/>
  <c r="U520" i="16"/>
  <c r="V520" i="16"/>
  <c r="W520" i="16"/>
  <c r="X520" i="16"/>
  <c r="Y520" i="16"/>
  <c r="B521" i="16"/>
  <c r="C521" i="16"/>
  <c r="D521" i="16"/>
  <c r="E521" i="16"/>
  <c r="F521" i="16"/>
  <c r="G521" i="16"/>
  <c r="H521" i="16"/>
  <c r="I521" i="16"/>
  <c r="J521" i="16"/>
  <c r="K521" i="16"/>
  <c r="L521" i="16"/>
  <c r="M521" i="16"/>
  <c r="N521" i="16"/>
  <c r="O521" i="16"/>
  <c r="P521" i="16"/>
  <c r="Q521" i="16"/>
  <c r="R521" i="16"/>
  <c r="S521" i="16"/>
  <c r="T521" i="16"/>
  <c r="U521" i="16"/>
  <c r="V521" i="16"/>
  <c r="W521" i="16"/>
  <c r="X521" i="16"/>
  <c r="Y521" i="16"/>
  <c r="B522" i="16"/>
  <c r="C522" i="16"/>
  <c r="D522" i="16"/>
  <c r="E522" i="16"/>
  <c r="F522" i="16"/>
  <c r="G522" i="16"/>
  <c r="H522" i="16"/>
  <c r="I522" i="16"/>
  <c r="J522" i="16"/>
  <c r="K522" i="16"/>
  <c r="L522" i="16"/>
  <c r="M522" i="16"/>
  <c r="N522" i="16"/>
  <c r="O522" i="16"/>
  <c r="P522" i="16"/>
  <c r="Q522" i="16"/>
  <c r="R522" i="16"/>
  <c r="S522" i="16"/>
  <c r="T522" i="16"/>
  <c r="U522" i="16"/>
  <c r="V522" i="16"/>
  <c r="W522" i="16"/>
  <c r="X522" i="16"/>
  <c r="Y522" i="16"/>
  <c r="B523" i="16"/>
  <c r="C523" i="16"/>
  <c r="D523" i="16"/>
  <c r="E523" i="16"/>
  <c r="F523" i="16"/>
  <c r="G523" i="16"/>
  <c r="H523" i="16"/>
  <c r="I523" i="16"/>
  <c r="J523" i="16"/>
  <c r="K523" i="16"/>
  <c r="L523" i="16"/>
  <c r="M523" i="16"/>
  <c r="N523" i="16"/>
  <c r="O523" i="16"/>
  <c r="P523" i="16"/>
  <c r="Q523" i="16"/>
  <c r="R523" i="16"/>
  <c r="S523" i="16"/>
  <c r="T523" i="16"/>
  <c r="U523" i="16"/>
  <c r="V523" i="16"/>
  <c r="W523" i="16"/>
  <c r="X523" i="16"/>
  <c r="Y523" i="16"/>
  <c r="B524" i="16"/>
  <c r="C524" i="16"/>
  <c r="D524" i="16"/>
  <c r="E524" i="16"/>
  <c r="F524" i="16"/>
  <c r="G524" i="16"/>
  <c r="H524" i="16"/>
  <c r="I524" i="16"/>
  <c r="J524" i="16"/>
  <c r="K524" i="16"/>
  <c r="L524" i="16"/>
  <c r="M524" i="16"/>
  <c r="N524" i="16"/>
  <c r="O524" i="16"/>
  <c r="P524" i="16"/>
  <c r="Q524" i="16"/>
  <c r="R524" i="16"/>
  <c r="S524" i="16"/>
  <c r="T524" i="16"/>
  <c r="U524" i="16"/>
  <c r="V524" i="16"/>
  <c r="W524" i="16"/>
  <c r="X524" i="16"/>
  <c r="Y524" i="16"/>
  <c r="B525" i="16"/>
  <c r="C525" i="16"/>
  <c r="D525" i="16"/>
  <c r="E525" i="16"/>
  <c r="F525" i="16"/>
  <c r="G525" i="16"/>
  <c r="H525" i="16"/>
  <c r="I525" i="16"/>
  <c r="J525" i="16"/>
  <c r="K525" i="16"/>
  <c r="L525" i="16"/>
  <c r="M525" i="16"/>
  <c r="N525" i="16"/>
  <c r="O525" i="16"/>
  <c r="P525" i="16"/>
  <c r="Q525" i="16"/>
  <c r="R525" i="16"/>
  <c r="S525" i="16"/>
  <c r="T525" i="16"/>
  <c r="U525" i="16"/>
  <c r="V525" i="16"/>
  <c r="W525" i="16"/>
  <c r="X525" i="16"/>
  <c r="Y525" i="16"/>
  <c r="B526" i="16"/>
  <c r="C526" i="16"/>
  <c r="D526" i="16"/>
  <c r="E526" i="16"/>
  <c r="F526" i="16"/>
  <c r="G526" i="16"/>
  <c r="H526" i="16"/>
  <c r="I526" i="16"/>
  <c r="J526" i="16"/>
  <c r="K526" i="16"/>
  <c r="L526" i="16"/>
  <c r="M526" i="16"/>
  <c r="N526" i="16"/>
  <c r="O526" i="16"/>
  <c r="P526" i="16"/>
  <c r="Q526" i="16"/>
  <c r="R526" i="16"/>
  <c r="S526" i="16"/>
  <c r="T526" i="16"/>
  <c r="U526" i="16"/>
  <c r="V526" i="16"/>
  <c r="W526" i="16"/>
  <c r="X526" i="16"/>
  <c r="Y526" i="16"/>
  <c r="B527" i="16"/>
  <c r="C527" i="16"/>
  <c r="D527" i="16"/>
  <c r="E527" i="16"/>
  <c r="F527" i="16"/>
  <c r="G527" i="16"/>
  <c r="H527" i="16"/>
  <c r="I527" i="16"/>
  <c r="J527" i="16"/>
  <c r="K527" i="16"/>
  <c r="L527" i="16"/>
  <c r="M527" i="16"/>
  <c r="N527" i="16"/>
  <c r="O527" i="16"/>
  <c r="P527" i="16"/>
  <c r="Q527" i="16"/>
  <c r="R527" i="16"/>
  <c r="S527" i="16"/>
  <c r="T527" i="16"/>
  <c r="U527" i="16"/>
  <c r="V527" i="16"/>
  <c r="W527" i="16"/>
  <c r="X527" i="16"/>
  <c r="Y527" i="16"/>
  <c r="B528" i="16"/>
  <c r="C528" i="16"/>
  <c r="D528" i="16"/>
  <c r="E528" i="16"/>
  <c r="F528" i="16"/>
  <c r="G528" i="16"/>
  <c r="H528" i="16"/>
  <c r="I528" i="16"/>
  <c r="J528" i="16"/>
  <c r="K528" i="16"/>
  <c r="L528" i="16"/>
  <c r="M528" i="16"/>
  <c r="N528" i="16"/>
  <c r="O528" i="16"/>
  <c r="P528" i="16"/>
  <c r="Q528" i="16"/>
  <c r="R528" i="16"/>
  <c r="S528" i="16"/>
  <c r="T528" i="16"/>
  <c r="U528" i="16"/>
  <c r="V528" i="16"/>
  <c r="W528" i="16"/>
  <c r="X528" i="16"/>
  <c r="Y528" i="16"/>
  <c r="B529" i="16"/>
  <c r="C529" i="16"/>
  <c r="D529" i="16"/>
  <c r="E529" i="16"/>
  <c r="F529" i="16"/>
  <c r="G529" i="16"/>
  <c r="H529" i="16"/>
  <c r="I529" i="16"/>
  <c r="J529" i="16"/>
  <c r="K529" i="16"/>
  <c r="L529" i="16"/>
  <c r="M529" i="16"/>
  <c r="N529" i="16"/>
  <c r="O529" i="16"/>
  <c r="P529" i="16"/>
  <c r="Q529" i="16"/>
  <c r="R529" i="16"/>
  <c r="S529" i="16"/>
  <c r="T529" i="16"/>
  <c r="U529" i="16"/>
  <c r="V529" i="16"/>
  <c r="W529" i="16"/>
  <c r="X529" i="16"/>
  <c r="Y529" i="16"/>
  <c r="B530" i="16"/>
  <c r="C530" i="16"/>
  <c r="D530" i="16"/>
  <c r="E530" i="16"/>
  <c r="F530" i="16"/>
  <c r="G530" i="16"/>
  <c r="H530" i="16"/>
  <c r="I530" i="16"/>
  <c r="J530" i="16"/>
  <c r="K530" i="16"/>
  <c r="L530" i="16"/>
  <c r="M530" i="16"/>
  <c r="N530" i="16"/>
  <c r="O530" i="16"/>
  <c r="P530" i="16"/>
  <c r="Q530" i="16"/>
  <c r="R530" i="16"/>
  <c r="S530" i="16"/>
  <c r="T530" i="16"/>
  <c r="U530" i="16"/>
  <c r="V530" i="16"/>
  <c r="W530" i="16"/>
  <c r="X530" i="16"/>
  <c r="Y530" i="16"/>
  <c r="B531" i="16"/>
  <c r="C531" i="16"/>
  <c r="D531" i="16"/>
  <c r="E531" i="16"/>
  <c r="F531" i="16"/>
  <c r="G531" i="16"/>
  <c r="H531" i="16"/>
  <c r="I531" i="16"/>
  <c r="J531" i="16"/>
  <c r="K531" i="16"/>
  <c r="L531" i="16"/>
  <c r="M531" i="16"/>
  <c r="N531" i="16"/>
  <c r="O531" i="16"/>
  <c r="P531" i="16"/>
  <c r="Q531" i="16"/>
  <c r="R531" i="16"/>
  <c r="S531" i="16"/>
  <c r="T531" i="16"/>
  <c r="U531" i="16"/>
  <c r="V531" i="16"/>
  <c r="W531" i="16"/>
  <c r="X531" i="16"/>
  <c r="Y531" i="16"/>
  <c r="B532" i="16"/>
  <c r="C532" i="16"/>
  <c r="D532" i="16"/>
  <c r="E532" i="16"/>
  <c r="F532" i="16"/>
  <c r="G532" i="16"/>
  <c r="H532" i="16"/>
  <c r="I532" i="16"/>
  <c r="J532" i="16"/>
  <c r="K532" i="16"/>
  <c r="L532" i="16"/>
  <c r="M532" i="16"/>
  <c r="N532" i="16"/>
  <c r="O532" i="16"/>
  <c r="P532" i="16"/>
  <c r="Q532" i="16"/>
  <c r="R532" i="16"/>
  <c r="S532" i="16"/>
  <c r="T532" i="16"/>
  <c r="U532" i="16"/>
  <c r="V532" i="16"/>
  <c r="W532" i="16"/>
  <c r="X532" i="16"/>
  <c r="Y532" i="16"/>
  <c r="B533" i="16"/>
  <c r="C533" i="16"/>
  <c r="D533" i="16"/>
  <c r="E533" i="16"/>
  <c r="F533" i="16"/>
  <c r="G533" i="16"/>
  <c r="H533" i="16"/>
  <c r="I533" i="16"/>
  <c r="J533" i="16"/>
  <c r="K533" i="16"/>
  <c r="L533" i="16"/>
  <c r="M533" i="16"/>
  <c r="N533" i="16"/>
  <c r="O533" i="16"/>
  <c r="P533" i="16"/>
  <c r="Q533" i="16"/>
  <c r="R533" i="16"/>
  <c r="S533" i="16"/>
  <c r="T533" i="16"/>
  <c r="U533" i="16"/>
  <c r="V533" i="16"/>
  <c r="W533" i="16"/>
  <c r="X533" i="16"/>
  <c r="Y533" i="16"/>
  <c r="B534" i="16"/>
  <c r="C534" i="16"/>
  <c r="D534" i="16"/>
  <c r="E534" i="16"/>
  <c r="F534" i="16"/>
  <c r="G534" i="16"/>
  <c r="H534" i="16"/>
  <c r="I534" i="16"/>
  <c r="J534" i="16"/>
  <c r="K534" i="16"/>
  <c r="L534" i="16"/>
  <c r="M534" i="16"/>
  <c r="N534" i="16"/>
  <c r="O534" i="16"/>
  <c r="P534" i="16"/>
  <c r="Q534" i="16"/>
  <c r="R534" i="16"/>
  <c r="S534" i="16"/>
  <c r="T534" i="16"/>
  <c r="U534" i="16"/>
  <c r="V534" i="16"/>
  <c r="W534" i="16"/>
  <c r="X534" i="16"/>
  <c r="Y534" i="16"/>
  <c r="B535" i="16"/>
  <c r="C535" i="16"/>
  <c r="D535" i="16"/>
  <c r="E535" i="16"/>
  <c r="F535" i="16"/>
  <c r="G535" i="16"/>
  <c r="H535" i="16"/>
  <c r="I535" i="16"/>
  <c r="J535" i="16"/>
  <c r="K535" i="16"/>
  <c r="L535" i="16"/>
  <c r="M535" i="16"/>
  <c r="N535" i="16"/>
  <c r="O535" i="16"/>
  <c r="P535" i="16"/>
  <c r="Q535" i="16"/>
  <c r="R535" i="16"/>
  <c r="S535" i="16"/>
  <c r="T535" i="16"/>
  <c r="U535" i="16"/>
  <c r="V535" i="16"/>
  <c r="W535" i="16"/>
  <c r="X535" i="16"/>
  <c r="Y535" i="16"/>
  <c r="B536" i="16"/>
  <c r="C536" i="16"/>
  <c r="D536" i="16"/>
  <c r="E536" i="16"/>
  <c r="F536" i="16"/>
  <c r="G536" i="16"/>
  <c r="H536" i="16"/>
  <c r="I536" i="16"/>
  <c r="J536" i="16"/>
  <c r="K536" i="16"/>
  <c r="L536" i="16"/>
  <c r="M536" i="16"/>
  <c r="N536" i="16"/>
  <c r="O536" i="16"/>
  <c r="P536" i="16"/>
  <c r="Q536" i="16"/>
  <c r="R536" i="16"/>
  <c r="S536" i="16"/>
  <c r="T536" i="16"/>
  <c r="U536" i="16"/>
  <c r="V536" i="16"/>
  <c r="W536" i="16"/>
  <c r="X536" i="16"/>
  <c r="Y536" i="16"/>
  <c r="B537" i="16"/>
  <c r="C537" i="16"/>
  <c r="D537" i="16"/>
  <c r="E537" i="16"/>
  <c r="F537" i="16"/>
  <c r="G537" i="16"/>
  <c r="H537" i="16"/>
  <c r="I537" i="16"/>
  <c r="J537" i="16"/>
  <c r="K537" i="16"/>
  <c r="L537" i="16"/>
  <c r="M537" i="16"/>
  <c r="N537" i="16"/>
  <c r="O537" i="16"/>
  <c r="P537" i="16"/>
  <c r="Q537" i="16"/>
  <c r="R537" i="16"/>
  <c r="S537" i="16"/>
  <c r="T537" i="16"/>
  <c r="U537" i="16"/>
  <c r="V537" i="16"/>
  <c r="W537" i="16"/>
  <c r="X537" i="16"/>
  <c r="Y537" i="16"/>
  <c r="B538" i="16"/>
  <c r="C538" i="16"/>
  <c r="D538" i="16"/>
  <c r="E538" i="16"/>
  <c r="F538" i="16"/>
  <c r="G538" i="16"/>
  <c r="H538" i="16"/>
  <c r="I538" i="16"/>
  <c r="J538" i="16"/>
  <c r="K538" i="16"/>
  <c r="L538" i="16"/>
  <c r="M538" i="16"/>
  <c r="N538" i="16"/>
  <c r="O538" i="16"/>
  <c r="P538" i="16"/>
  <c r="Q538" i="16"/>
  <c r="R538" i="16"/>
  <c r="S538" i="16"/>
  <c r="T538" i="16"/>
  <c r="U538" i="16"/>
  <c r="V538" i="16"/>
  <c r="W538" i="16"/>
  <c r="X538" i="16"/>
  <c r="Y538" i="16"/>
  <c r="B539" i="16"/>
  <c r="C539" i="16"/>
  <c r="D539" i="16"/>
  <c r="E539" i="16"/>
  <c r="F539" i="16"/>
  <c r="G539" i="16"/>
  <c r="H539" i="16"/>
  <c r="I539" i="16"/>
  <c r="J539" i="16"/>
  <c r="K539" i="16"/>
  <c r="L539" i="16"/>
  <c r="M539" i="16"/>
  <c r="N539" i="16"/>
  <c r="O539" i="16"/>
  <c r="P539" i="16"/>
  <c r="Q539" i="16"/>
  <c r="R539" i="16"/>
  <c r="S539" i="16"/>
  <c r="T539" i="16"/>
  <c r="U539" i="16"/>
  <c r="V539" i="16"/>
  <c r="W539" i="16"/>
  <c r="X539" i="16"/>
  <c r="Y539" i="16"/>
  <c r="B540" i="16"/>
  <c r="C540" i="16"/>
  <c r="D540" i="16"/>
  <c r="E540" i="16"/>
  <c r="F540" i="16"/>
  <c r="G540" i="16"/>
  <c r="H540" i="16"/>
  <c r="I540" i="16"/>
  <c r="J540" i="16"/>
  <c r="K540" i="16"/>
  <c r="L540" i="16"/>
  <c r="M540" i="16"/>
  <c r="N540" i="16"/>
  <c r="O540" i="16"/>
  <c r="P540" i="16"/>
  <c r="Q540" i="16"/>
  <c r="R540" i="16"/>
  <c r="S540" i="16"/>
  <c r="T540" i="16"/>
  <c r="U540" i="16"/>
  <c r="V540" i="16"/>
  <c r="W540" i="16"/>
  <c r="X540" i="16"/>
  <c r="Y540" i="16"/>
  <c r="B541" i="16"/>
  <c r="C541" i="16"/>
  <c r="D541" i="16"/>
  <c r="E541" i="16"/>
  <c r="F541" i="16"/>
  <c r="G541" i="16"/>
  <c r="H541" i="16"/>
  <c r="I541" i="16"/>
  <c r="J541" i="16"/>
  <c r="K541" i="16"/>
  <c r="L541" i="16"/>
  <c r="M541" i="16"/>
  <c r="N541" i="16"/>
  <c r="O541" i="16"/>
  <c r="P541" i="16"/>
  <c r="Q541" i="16"/>
  <c r="R541" i="16"/>
  <c r="S541" i="16"/>
  <c r="T541" i="16"/>
  <c r="U541" i="16"/>
  <c r="V541" i="16"/>
  <c r="W541" i="16"/>
  <c r="X541" i="16"/>
  <c r="Y541" i="16"/>
  <c r="B542" i="16"/>
  <c r="C542" i="16"/>
  <c r="D542" i="16"/>
  <c r="E542" i="16"/>
  <c r="F542" i="16"/>
  <c r="G542" i="16"/>
  <c r="H542" i="16"/>
  <c r="I542" i="16"/>
  <c r="J542" i="16"/>
  <c r="K542" i="16"/>
  <c r="L542" i="16"/>
  <c r="M542" i="16"/>
  <c r="N542" i="16"/>
  <c r="O542" i="16"/>
  <c r="P542" i="16"/>
  <c r="Q542" i="16"/>
  <c r="R542" i="16"/>
  <c r="S542" i="16"/>
  <c r="T542" i="16"/>
  <c r="U542" i="16"/>
  <c r="V542" i="16"/>
  <c r="W542" i="16"/>
  <c r="X542" i="16"/>
  <c r="Y542" i="16"/>
  <c r="B543" i="16"/>
  <c r="C543" i="16"/>
  <c r="D543" i="16"/>
  <c r="E543" i="16"/>
  <c r="F543" i="16"/>
  <c r="G543" i="16"/>
  <c r="H543" i="16"/>
  <c r="I543" i="16"/>
  <c r="J543" i="16"/>
  <c r="K543" i="16"/>
  <c r="L543" i="16"/>
  <c r="M543" i="16"/>
  <c r="N543" i="16"/>
  <c r="O543" i="16"/>
  <c r="P543" i="16"/>
  <c r="Q543" i="16"/>
  <c r="R543" i="16"/>
  <c r="S543" i="16"/>
  <c r="T543" i="16"/>
  <c r="U543" i="16"/>
  <c r="V543" i="16"/>
  <c r="W543" i="16"/>
  <c r="X543" i="16"/>
  <c r="Y543" i="16"/>
  <c r="B544" i="16"/>
  <c r="C544" i="16"/>
  <c r="D544" i="16"/>
  <c r="E544" i="16"/>
  <c r="F544" i="16"/>
  <c r="G544" i="16"/>
  <c r="H544" i="16"/>
  <c r="I544" i="16"/>
  <c r="J544" i="16"/>
  <c r="K544" i="16"/>
  <c r="L544" i="16"/>
  <c r="M544" i="16"/>
  <c r="N544" i="16"/>
  <c r="O544" i="16"/>
  <c r="P544" i="16"/>
  <c r="Q544" i="16"/>
  <c r="R544" i="16"/>
  <c r="S544" i="16"/>
  <c r="T544" i="16"/>
  <c r="U544" i="16"/>
  <c r="V544" i="16"/>
  <c r="W544" i="16"/>
  <c r="X544" i="16"/>
  <c r="Y544" i="16"/>
  <c r="B545" i="16"/>
  <c r="C545" i="16"/>
  <c r="D545" i="16"/>
  <c r="E545" i="16"/>
  <c r="F545" i="16"/>
  <c r="G545" i="16"/>
  <c r="H545" i="16"/>
  <c r="I545" i="16"/>
  <c r="J545" i="16"/>
  <c r="K545" i="16"/>
  <c r="L545" i="16"/>
  <c r="M545" i="16"/>
  <c r="N545" i="16"/>
  <c r="O545" i="16"/>
  <c r="P545" i="16"/>
  <c r="Q545" i="16"/>
  <c r="R545" i="16"/>
  <c r="S545" i="16"/>
  <c r="T545" i="16"/>
  <c r="U545" i="16"/>
  <c r="V545" i="16"/>
  <c r="W545" i="16"/>
  <c r="X545" i="16"/>
  <c r="Y545" i="16"/>
  <c r="B546" i="16"/>
  <c r="C546" i="16"/>
  <c r="D546" i="16"/>
  <c r="E546" i="16"/>
  <c r="F546" i="16"/>
  <c r="G546" i="16"/>
  <c r="H546" i="16"/>
  <c r="I546" i="16"/>
  <c r="J546" i="16"/>
  <c r="K546" i="16"/>
  <c r="L546" i="16"/>
  <c r="M546" i="16"/>
  <c r="N546" i="16"/>
  <c r="O546" i="16"/>
  <c r="P546" i="16"/>
  <c r="Q546" i="16"/>
  <c r="R546" i="16"/>
  <c r="S546" i="16"/>
  <c r="T546" i="16"/>
  <c r="U546" i="16"/>
  <c r="V546" i="16"/>
  <c r="W546" i="16"/>
  <c r="X546" i="16"/>
  <c r="Y546" i="16"/>
  <c r="B547" i="16"/>
  <c r="C547" i="16"/>
  <c r="D547" i="16"/>
  <c r="E547" i="16"/>
  <c r="F547" i="16"/>
  <c r="G547" i="16"/>
  <c r="H547" i="16"/>
  <c r="I547" i="16"/>
  <c r="J547" i="16"/>
  <c r="K547" i="16"/>
  <c r="L547" i="16"/>
  <c r="M547" i="16"/>
  <c r="N547" i="16"/>
  <c r="O547" i="16"/>
  <c r="P547" i="16"/>
  <c r="Q547" i="16"/>
  <c r="R547" i="16"/>
  <c r="S547" i="16"/>
  <c r="T547" i="16"/>
  <c r="U547" i="16"/>
  <c r="V547" i="16"/>
  <c r="W547" i="16"/>
  <c r="X547" i="16"/>
  <c r="Y547" i="16"/>
  <c r="B548" i="16"/>
  <c r="C548" i="16"/>
  <c r="D548" i="16"/>
  <c r="E548" i="16"/>
  <c r="F548" i="16"/>
  <c r="G548" i="16"/>
  <c r="H548" i="16"/>
  <c r="I548" i="16"/>
  <c r="J548" i="16"/>
  <c r="K548" i="16"/>
  <c r="L548" i="16"/>
  <c r="M548" i="16"/>
  <c r="N548" i="16"/>
  <c r="O548" i="16"/>
  <c r="P548" i="16"/>
  <c r="Q548" i="16"/>
  <c r="R548" i="16"/>
  <c r="S548" i="16"/>
  <c r="T548" i="16"/>
  <c r="U548" i="16"/>
  <c r="V548" i="16"/>
  <c r="W548" i="16"/>
  <c r="X548" i="16"/>
  <c r="Y548" i="16"/>
  <c r="B549" i="16"/>
  <c r="C549" i="16"/>
  <c r="D549" i="16"/>
  <c r="E549" i="16"/>
  <c r="F549" i="16"/>
  <c r="G549" i="16"/>
  <c r="H549" i="16"/>
  <c r="I549" i="16"/>
  <c r="J549" i="16"/>
  <c r="K549" i="16"/>
  <c r="L549" i="16"/>
  <c r="M549" i="16"/>
  <c r="N549" i="16"/>
  <c r="O549" i="16"/>
  <c r="P549" i="16"/>
  <c r="Q549" i="16"/>
  <c r="R549" i="16"/>
  <c r="S549" i="16"/>
  <c r="T549" i="16"/>
  <c r="U549" i="16"/>
  <c r="V549" i="16"/>
  <c r="W549" i="16"/>
  <c r="X549" i="16"/>
  <c r="Y549" i="16"/>
  <c r="B550" i="16"/>
  <c r="C550" i="16"/>
  <c r="D550" i="16"/>
  <c r="E550" i="16"/>
  <c r="F550" i="16"/>
  <c r="G550" i="16"/>
  <c r="H550" i="16"/>
  <c r="I550" i="16"/>
  <c r="J550" i="16"/>
  <c r="K550" i="16"/>
  <c r="L550" i="16"/>
  <c r="M550" i="16"/>
  <c r="N550" i="16"/>
  <c r="O550" i="16"/>
  <c r="P550" i="16"/>
  <c r="Q550" i="16"/>
  <c r="R550" i="16"/>
  <c r="S550" i="16"/>
  <c r="T550" i="16"/>
  <c r="U550" i="16"/>
  <c r="V550" i="16"/>
  <c r="W550" i="16"/>
  <c r="X550" i="16"/>
  <c r="Y550" i="16"/>
  <c r="B551" i="16"/>
  <c r="C551" i="16"/>
  <c r="D551" i="16"/>
  <c r="E551" i="16"/>
  <c r="F551" i="16"/>
  <c r="G551" i="16"/>
  <c r="H551" i="16"/>
  <c r="I551" i="16"/>
  <c r="J551" i="16"/>
  <c r="K551" i="16"/>
  <c r="L551" i="16"/>
  <c r="M551" i="16"/>
  <c r="N551" i="16"/>
  <c r="O551" i="16"/>
  <c r="P551" i="16"/>
  <c r="Q551" i="16"/>
  <c r="R551" i="16"/>
  <c r="S551" i="16"/>
  <c r="T551" i="16"/>
  <c r="U551" i="16"/>
  <c r="V551" i="16"/>
  <c r="W551" i="16"/>
  <c r="X551" i="16"/>
  <c r="Y551" i="16"/>
  <c r="B552" i="16"/>
  <c r="C552" i="16"/>
  <c r="D552" i="16"/>
  <c r="E552" i="16"/>
  <c r="F552" i="16"/>
  <c r="G552" i="16"/>
  <c r="H552" i="16"/>
  <c r="I552" i="16"/>
  <c r="J552" i="16"/>
  <c r="K552" i="16"/>
  <c r="L552" i="16"/>
  <c r="M552" i="16"/>
  <c r="N552" i="16"/>
  <c r="O552" i="16"/>
  <c r="P552" i="16"/>
  <c r="Q552" i="16"/>
  <c r="R552" i="16"/>
  <c r="S552" i="16"/>
  <c r="T552" i="16"/>
  <c r="U552" i="16"/>
  <c r="V552" i="16"/>
  <c r="W552" i="16"/>
  <c r="X552" i="16"/>
  <c r="Y552" i="16"/>
  <c r="B553" i="16"/>
  <c r="C553" i="16"/>
  <c r="D553" i="16"/>
  <c r="E553" i="16"/>
  <c r="F553" i="16"/>
  <c r="G553" i="16"/>
  <c r="H553" i="16"/>
  <c r="I553" i="16"/>
  <c r="J553" i="16"/>
  <c r="K553" i="16"/>
  <c r="L553" i="16"/>
  <c r="M553" i="16"/>
  <c r="N553" i="16"/>
  <c r="O553" i="16"/>
  <c r="P553" i="16"/>
  <c r="Q553" i="16"/>
  <c r="R553" i="16"/>
  <c r="S553" i="16"/>
  <c r="T553" i="16"/>
  <c r="U553" i="16"/>
  <c r="V553" i="16"/>
  <c r="W553" i="16"/>
  <c r="X553" i="16"/>
  <c r="Y553" i="16"/>
  <c r="B554" i="16"/>
  <c r="C554" i="16"/>
  <c r="D554" i="16"/>
  <c r="E554" i="16"/>
  <c r="F554" i="16"/>
  <c r="G554" i="16"/>
  <c r="H554" i="16"/>
  <c r="I554" i="16"/>
  <c r="J554" i="16"/>
  <c r="K554" i="16"/>
  <c r="L554" i="16"/>
  <c r="M554" i="16"/>
  <c r="N554" i="16"/>
  <c r="O554" i="16"/>
  <c r="P554" i="16"/>
  <c r="Q554" i="16"/>
  <c r="R554" i="16"/>
  <c r="S554" i="16"/>
  <c r="T554" i="16"/>
  <c r="U554" i="16"/>
  <c r="V554" i="16"/>
  <c r="W554" i="16"/>
  <c r="X554" i="16"/>
  <c r="Y554" i="16"/>
  <c r="B555" i="16"/>
  <c r="C555" i="16"/>
  <c r="D555" i="16"/>
  <c r="E555" i="16"/>
  <c r="F555" i="16"/>
  <c r="G555" i="16"/>
  <c r="H555" i="16"/>
  <c r="I555" i="16"/>
  <c r="J555" i="16"/>
  <c r="K555" i="16"/>
  <c r="L555" i="16"/>
  <c r="M555" i="16"/>
  <c r="N555" i="16"/>
  <c r="O555" i="16"/>
  <c r="P555" i="16"/>
  <c r="Q555" i="16"/>
  <c r="R555" i="16"/>
  <c r="S555" i="16"/>
  <c r="T555" i="16"/>
  <c r="U555" i="16"/>
  <c r="V555" i="16"/>
  <c r="W555" i="16"/>
  <c r="X555" i="16"/>
  <c r="Y555" i="16"/>
  <c r="B556" i="16"/>
  <c r="C556" i="16"/>
  <c r="D556" i="16"/>
  <c r="E556" i="16"/>
  <c r="F556" i="16"/>
  <c r="G556" i="16"/>
  <c r="H556" i="16"/>
  <c r="I556" i="16"/>
  <c r="J556" i="16"/>
  <c r="K556" i="16"/>
  <c r="L556" i="16"/>
  <c r="M556" i="16"/>
  <c r="N556" i="16"/>
  <c r="O556" i="16"/>
  <c r="P556" i="16"/>
  <c r="Q556" i="16"/>
  <c r="R556" i="16"/>
  <c r="S556" i="16"/>
  <c r="T556" i="16"/>
  <c r="U556" i="16"/>
  <c r="V556" i="16"/>
  <c r="W556" i="16"/>
  <c r="X556" i="16"/>
  <c r="Y556" i="16"/>
  <c r="B557" i="16"/>
  <c r="C557" i="16"/>
  <c r="D557" i="16"/>
  <c r="E557" i="16"/>
  <c r="F557" i="16"/>
  <c r="G557" i="16"/>
  <c r="H557" i="16"/>
  <c r="I557" i="16"/>
  <c r="J557" i="16"/>
  <c r="K557" i="16"/>
  <c r="L557" i="16"/>
  <c r="M557" i="16"/>
  <c r="N557" i="16"/>
  <c r="O557" i="16"/>
  <c r="P557" i="16"/>
  <c r="Q557" i="16"/>
  <c r="R557" i="16"/>
  <c r="S557" i="16"/>
  <c r="T557" i="16"/>
  <c r="U557" i="16"/>
  <c r="V557" i="16"/>
  <c r="W557" i="16"/>
  <c r="X557" i="16"/>
  <c r="Y557" i="16"/>
  <c r="B558" i="16"/>
  <c r="C558" i="16"/>
  <c r="D558" i="16"/>
  <c r="E558" i="16"/>
  <c r="F558" i="16"/>
  <c r="G558" i="16"/>
  <c r="H558" i="16"/>
  <c r="I558" i="16"/>
  <c r="J558" i="16"/>
  <c r="K558" i="16"/>
  <c r="L558" i="16"/>
  <c r="M558" i="16"/>
  <c r="N558" i="16"/>
  <c r="O558" i="16"/>
  <c r="P558" i="16"/>
  <c r="Q558" i="16"/>
  <c r="R558" i="16"/>
  <c r="S558" i="16"/>
  <c r="T558" i="16"/>
  <c r="U558" i="16"/>
  <c r="V558" i="16"/>
  <c r="W558" i="16"/>
  <c r="X558" i="16"/>
  <c r="Y558" i="16"/>
  <c r="B559" i="16"/>
  <c r="C559" i="16"/>
  <c r="D559" i="16"/>
  <c r="E559" i="16"/>
  <c r="F559" i="16"/>
  <c r="G559" i="16"/>
  <c r="H559" i="16"/>
  <c r="I559" i="16"/>
  <c r="J559" i="16"/>
  <c r="K559" i="16"/>
  <c r="L559" i="16"/>
  <c r="M559" i="16"/>
  <c r="N559" i="16"/>
  <c r="O559" i="16"/>
  <c r="P559" i="16"/>
  <c r="Q559" i="16"/>
  <c r="R559" i="16"/>
  <c r="S559" i="16"/>
  <c r="T559" i="16"/>
  <c r="U559" i="16"/>
  <c r="V559" i="16"/>
  <c r="W559" i="16"/>
  <c r="X559" i="16"/>
  <c r="Y559" i="16"/>
  <c r="B560" i="16"/>
  <c r="C560" i="16"/>
  <c r="D560" i="16"/>
  <c r="E560" i="16"/>
  <c r="F560" i="16"/>
  <c r="G560" i="16"/>
  <c r="H560" i="16"/>
  <c r="I560" i="16"/>
  <c r="J560" i="16"/>
  <c r="K560" i="16"/>
  <c r="L560" i="16"/>
  <c r="M560" i="16"/>
  <c r="N560" i="16"/>
  <c r="O560" i="16"/>
  <c r="P560" i="16"/>
  <c r="Q560" i="16"/>
  <c r="R560" i="16"/>
  <c r="S560" i="16"/>
  <c r="T560" i="16"/>
  <c r="U560" i="16"/>
  <c r="V560" i="16"/>
  <c r="W560" i="16"/>
  <c r="X560" i="16"/>
  <c r="Y560" i="16"/>
  <c r="B561" i="16"/>
  <c r="C561" i="16"/>
  <c r="D561" i="16"/>
  <c r="E561" i="16"/>
  <c r="F561" i="16"/>
  <c r="G561" i="16"/>
  <c r="H561" i="16"/>
  <c r="I561" i="16"/>
  <c r="J561" i="16"/>
  <c r="K561" i="16"/>
  <c r="L561" i="16"/>
  <c r="M561" i="16"/>
  <c r="N561" i="16"/>
  <c r="O561" i="16"/>
  <c r="P561" i="16"/>
  <c r="Q561" i="16"/>
  <c r="R561" i="16"/>
  <c r="S561" i="16"/>
  <c r="T561" i="16"/>
  <c r="U561" i="16"/>
  <c r="V561" i="16"/>
  <c r="W561" i="16"/>
  <c r="X561" i="16"/>
  <c r="Y561" i="16"/>
  <c r="B562" i="16"/>
  <c r="C562" i="16"/>
  <c r="D562" i="16"/>
  <c r="E562" i="16"/>
  <c r="F562" i="16"/>
  <c r="G562" i="16"/>
  <c r="H562" i="16"/>
  <c r="I562" i="16"/>
  <c r="J562" i="16"/>
  <c r="K562" i="16"/>
  <c r="L562" i="16"/>
  <c r="M562" i="16"/>
  <c r="N562" i="16"/>
  <c r="O562" i="16"/>
  <c r="P562" i="16"/>
  <c r="Q562" i="16"/>
  <c r="R562" i="16"/>
  <c r="S562" i="16"/>
  <c r="T562" i="16"/>
  <c r="U562" i="16"/>
  <c r="V562" i="16"/>
  <c r="W562" i="16"/>
  <c r="X562" i="16"/>
  <c r="Y562" i="16"/>
  <c r="B563" i="16"/>
  <c r="C563" i="16"/>
  <c r="D563" i="16"/>
  <c r="E563" i="16"/>
  <c r="F563" i="16"/>
  <c r="G563" i="16"/>
  <c r="H563" i="16"/>
  <c r="I563" i="16"/>
  <c r="J563" i="16"/>
  <c r="K563" i="16"/>
  <c r="L563" i="16"/>
  <c r="M563" i="16"/>
  <c r="N563" i="16"/>
  <c r="O563" i="16"/>
  <c r="P563" i="16"/>
  <c r="Q563" i="16"/>
  <c r="R563" i="16"/>
  <c r="S563" i="16"/>
  <c r="T563" i="16"/>
  <c r="U563" i="16"/>
  <c r="V563" i="16"/>
  <c r="W563" i="16"/>
  <c r="X563" i="16"/>
  <c r="Y563" i="16"/>
  <c r="B564" i="16"/>
  <c r="C564" i="16"/>
  <c r="D564" i="16"/>
  <c r="E564" i="16"/>
  <c r="F564" i="16"/>
  <c r="G564" i="16"/>
  <c r="H564" i="16"/>
  <c r="I564" i="16"/>
  <c r="J564" i="16"/>
  <c r="K564" i="16"/>
  <c r="L564" i="16"/>
  <c r="M564" i="16"/>
  <c r="N564" i="16"/>
  <c r="O564" i="16"/>
  <c r="P564" i="16"/>
  <c r="Q564" i="16"/>
  <c r="R564" i="16"/>
  <c r="S564" i="16"/>
  <c r="T564" i="16"/>
  <c r="U564" i="16"/>
  <c r="V564" i="16"/>
  <c r="W564" i="16"/>
  <c r="X564" i="16"/>
  <c r="Y564" i="16"/>
  <c r="B565" i="16"/>
  <c r="C565" i="16"/>
  <c r="D565" i="16"/>
  <c r="E565" i="16"/>
  <c r="F565" i="16"/>
  <c r="G565" i="16"/>
  <c r="H565" i="16"/>
  <c r="I565" i="16"/>
  <c r="J565" i="16"/>
  <c r="K565" i="16"/>
  <c r="L565" i="16"/>
  <c r="M565" i="16"/>
  <c r="N565" i="16"/>
  <c r="O565" i="16"/>
  <c r="P565" i="16"/>
  <c r="Q565" i="16"/>
  <c r="R565" i="16"/>
  <c r="S565" i="16"/>
  <c r="T565" i="16"/>
  <c r="U565" i="16"/>
  <c r="V565" i="16"/>
  <c r="W565" i="16"/>
  <c r="X565" i="16"/>
  <c r="Y565" i="16"/>
  <c r="B566" i="16"/>
  <c r="C566" i="16"/>
  <c r="D566" i="16"/>
  <c r="E566" i="16"/>
  <c r="F566" i="16"/>
  <c r="G566" i="16"/>
  <c r="H566" i="16"/>
  <c r="I566" i="16"/>
  <c r="J566" i="16"/>
  <c r="K566" i="16"/>
  <c r="L566" i="16"/>
  <c r="M566" i="16"/>
  <c r="N566" i="16"/>
  <c r="O566" i="16"/>
  <c r="P566" i="16"/>
  <c r="Q566" i="16"/>
  <c r="R566" i="16"/>
  <c r="S566" i="16"/>
  <c r="T566" i="16"/>
  <c r="U566" i="16"/>
  <c r="V566" i="16"/>
  <c r="W566" i="16"/>
  <c r="X566" i="16"/>
  <c r="Y566" i="16"/>
  <c r="B567" i="16"/>
  <c r="C567" i="16"/>
  <c r="D567" i="16"/>
  <c r="E567" i="16"/>
  <c r="F567" i="16"/>
  <c r="G567" i="16"/>
  <c r="H567" i="16"/>
  <c r="I567" i="16"/>
  <c r="J567" i="16"/>
  <c r="K567" i="16"/>
  <c r="L567" i="16"/>
  <c r="M567" i="16"/>
  <c r="N567" i="16"/>
  <c r="O567" i="16"/>
  <c r="P567" i="16"/>
  <c r="Q567" i="16"/>
  <c r="R567" i="16"/>
  <c r="S567" i="16"/>
  <c r="T567" i="16"/>
  <c r="U567" i="16"/>
  <c r="V567" i="16"/>
  <c r="W567" i="16"/>
  <c r="X567" i="16"/>
  <c r="Y567" i="16"/>
  <c r="B568" i="16"/>
  <c r="C568" i="16"/>
  <c r="D568" i="16"/>
  <c r="E568" i="16"/>
  <c r="F568" i="16"/>
  <c r="G568" i="16"/>
  <c r="H568" i="16"/>
  <c r="I568" i="16"/>
  <c r="J568" i="16"/>
  <c r="K568" i="16"/>
  <c r="L568" i="16"/>
  <c r="M568" i="16"/>
  <c r="N568" i="16"/>
  <c r="O568" i="16"/>
  <c r="P568" i="16"/>
  <c r="Q568" i="16"/>
  <c r="R568" i="16"/>
  <c r="S568" i="16"/>
  <c r="T568" i="16"/>
  <c r="U568" i="16"/>
  <c r="V568" i="16"/>
  <c r="W568" i="16"/>
  <c r="X568" i="16"/>
  <c r="Y568" i="16"/>
  <c r="B569" i="16"/>
  <c r="C569" i="16"/>
  <c r="D569" i="16"/>
  <c r="E569" i="16"/>
  <c r="F569" i="16"/>
  <c r="G569" i="16"/>
  <c r="H569" i="16"/>
  <c r="I569" i="16"/>
  <c r="J569" i="16"/>
  <c r="K569" i="16"/>
  <c r="L569" i="16"/>
  <c r="M569" i="16"/>
  <c r="N569" i="16"/>
  <c r="O569" i="16"/>
  <c r="P569" i="16"/>
  <c r="Q569" i="16"/>
  <c r="R569" i="16"/>
  <c r="S569" i="16"/>
  <c r="T569" i="16"/>
  <c r="U569" i="16"/>
  <c r="V569" i="16"/>
  <c r="W569" i="16"/>
  <c r="X569" i="16"/>
  <c r="Y569" i="16"/>
  <c r="B570" i="16"/>
  <c r="C570" i="16"/>
  <c r="D570" i="16"/>
  <c r="E570" i="16"/>
  <c r="F570" i="16"/>
  <c r="G570" i="16"/>
  <c r="H570" i="16"/>
  <c r="I570" i="16"/>
  <c r="J570" i="16"/>
  <c r="K570" i="16"/>
  <c r="L570" i="16"/>
  <c r="M570" i="16"/>
  <c r="N570" i="16"/>
  <c r="O570" i="16"/>
  <c r="P570" i="16"/>
  <c r="Q570" i="16"/>
  <c r="R570" i="16"/>
  <c r="S570" i="16"/>
  <c r="T570" i="16"/>
  <c r="U570" i="16"/>
  <c r="V570" i="16"/>
  <c r="W570" i="16"/>
  <c r="X570" i="16"/>
  <c r="Y570" i="16"/>
  <c r="B571" i="16"/>
  <c r="C571" i="16"/>
  <c r="D571" i="16"/>
  <c r="E571" i="16"/>
  <c r="F571" i="16"/>
  <c r="G571" i="16"/>
  <c r="H571" i="16"/>
  <c r="I571" i="16"/>
  <c r="J571" i="16"/>
  <c r="K571" i="16"/>
  <c r="L571" i="16"/>
  <c r="M571" i="16"/>
  <c r="N571" i="16"/>
  <c r="O571" i="16"/>
  <c r="P571" i="16"/>
  <c r="Q571" i="16"/>
  <c r="R571" i="16"/>
  <c r="S571" i="16"/>
  <c r="T571" i="16"/>
  <c r="U571" i="16"/>
  <c r="V571" i="16"/>
  <c r="W571" i="16"/>
  <c r="X571" i="16"/>
  <c r="Y571" i="16"/>
  <c r="B572" i="16"/>
  <c r="C572" i="16"/>
  <c r="D572" i="16"/>
  <c r="E572" i="16"/>
  <c r="F572" i="16"/>
  <c r="G572" i="16"/>
  <c r="H572" i="16"/>
  <c r="I572" i="16"/>
  <c r="J572" i="16"/>
  <c r="K572" i="16"/>
  <c r="L572" i="16"/>
  <c r="M572" i="16"/>
  <c r="N572" i="16"/>
  <c r="O572" i="16"/>
  <c r="P572" i="16"/>
  <c r="Q572" i="16"/>
  <c r="R572" i="16"/>
  <c r="S572" i="16"/>
  <c r="T572" i="16"/>
  <c r="U572" i="16"/>
  <c r="V572" i="16"/>
  <c r="W572" i="16"/>
  <c r="X572" i="16"/>
  <c r="Y572" i="16"/>
  <c r="B573" i="16"/>
  <c r="C573" i="16"/>
  <c r="D573" i="16"/>
  <c r="E573" i="16"/>
  <c r="F573" i="16"/>
  <c r="G573" i="16"/>
  <c r="H573" i="16"/>
  <c r="I573" i="16"/>
  <c r="J573" i="16"/>
  <c r="K573" i="16"/>
  <c r="L573" i="16"/>
  <c r="M573" i="16"/>
  <c r="N573" i="16"/>
  <c r="O573" i="16"/>
  <c r="P573" i="16"/>
  <c r="Q573" i="16"/>
  <c r="R573" i="16"/>
  <c r="S573" i="16"/>
  <c r="T573" i="16"/>
  <c r="U573" i="16"/>
  <c r="V573" i="16"/>
  <c r="W573" i="16"/>
  <c r="X573" i="16"/>
  <c r="Y573" i="16"/>
  <c r="B574" i="16"/>
  <c r="C574" i="16"/>
  <c r="D574" i="16"/>
  <c r="E574" i="16"/>
  <c r="F574" i="16"/>
  <c r="G574" i="16"/>
  <c r="H574" i="16"/>
  <c r="I574" i="16"/>
  <c r="J574" i="16"/>
  <c r="K574" i="16"/>
  <c r="L574" i="16"/>
  <c r="M574" i="16"/>
  <c r="N574" i="16"/>
  <c r="O574" i="16"/>
  <c r="P574" i="16"/>
  <c r="Q574" i="16"/>
  <c r="R574" i="16"/>
  <c r="S574" i="16"/>
  <c r="T574" i="16"/>
  <c r="U574" i="16"/>
  <c r="V574" i="16"/>
  <c r="W574" i="16"/>
  <c r="X574" i="16"/>
  <c r="Y574" i="16"/>
  <c r="B575" i="16"/>
  <c r="C575" i="16"/>
  <c r="D575" i="16"/>
  <c r="E575" i="16"/>
  <c r="F575" i="16"/>
  <c r="G575" i="16"/>
  <c r="H575" i="16"/>
  <c r="I575" i="16"/>
  <c r="J575" i="16"/>
  <c r="K575" i="16"/>
  <c r="L575" i="16"/>
  <c r="M575" i="16"/>
  <c r="N575" i="16"/>
  <c r="O575" i="16"/>
  <c r="P575" i="16"/>
  <c r="Q575" i="16"/>
  <c r="R575" i="16"/>
  <c r="S575" i="16"/>
  <c r="T575" i="16"/>
  <c r="U575" i="16"/>
  <c r="V575" i="16"/>
  <c r="W575" i="16"/>
  <c r="X575" i="16"/>
  <c r="Y575" i="16"/>
  <c r="B576" i="16"/>
  <c r="C576" i="16"/>
  <c r="D576" i="16"/>
  <c r="E576" i="16"/>
  <c r="F576" i="16"/>
  <c r="G576" i="16"/>
  <c r="H576" i="16"/>
  <c r="I576" i="16"/>
  <c r="J576" i="16"/>
  <c r="K576" i="16"/>
  <c r="L576" i="16"/>
  <c r="M576" i="16"/>
  <c r="N576" i="16"/>
  <c r="O576" i="16"/>
  <c r="P576" i="16"/>
  <c r="Q576" i="16"/>
  <c r="R576" i="16"/>
  <c r="S576" i="16"/>
  <c r="T576" i="16"/>
  <c r="U576" i="16"/>
  <c r="V576" i="16"/>
  <c r="W576" i="16"/>
  <c r="X576" i="16"/>
  <c r="Y576" i="16"/>
  <c r="B577" i="16"/>
  <c r="C577" i="16"/>
  <c r="D577" i="16"/>
  <c r="E577" i="16"/>
  <c r="F577" i="16"/>
  <c r="G577" i="16"/>
  <c r="H577" i="16"/>
  <c r="I577" i="16"/>
  <c r="J577" i="16"/>
  <c r="K577" i="16"/>
  <c r="L577" i="16"/>
  <c r="M577" i="16"/>
  <c r="N577" i="16"/>
  <c r="O577" i="16"/>
  <c r="P577" i="16"/>
  <c r="Q577" i="16"/>
  <c r="R577" i="16"/>
  <c r="S577" i="16"/>
  <c r="T577" i="16"/>
  <c r="U577" i="16"/>
  <c r="V577" i="16"/>
  <c r="W577" i="16"/>
  <c r="X577" i="16"/>
  <c r="Y577" i="16"/>
  <c r="B578" i="16"/>
  <c r="C578" i="16"/>
  <c r="D578" i="16"/>
  <c r="E578" i="16"/>
  <c r="F578" i="16"/>
  <c r="G578" i="16"/>
  <c r="H578" i="16"/>
  <c r="I578" i="16"/>
  <c r="J578" i="16"/>
  <c r="K578" i="16"/>
  <c r="L578" i="16"/>
  <c r="M578" i="16"/>
  <c r="N578" i="16"/>
  <c r="O578" i="16"/>
  <c r="P578" i="16"/>
  <c r="Q578" i="16"/>
  <c r="R578" i="16"/>
  <c r="S578" i="16"/>
  <c r="T578" i="16"/>
  <c r="U578" i="16"/>
  <c r="V578" i="16"/>
  <c r="W578" i="16"/>
  <c r="X578" i="16"/>
  <c r="Y578" i="16"/>
  <c r="B579" i="16"/>
  <c r="C579" i="16"/>
  <c r="D579" i="16"/>
  <c r="E579" i="16"/>
  <c r="F579" i="16"/>
  <c r="G579" i="16"/>
  <c r="H579" i="16"/>
  <c r="I579" i="16"/>
  <c r="J579" i="16"/>
  <c r="K579" i="16"/>
  <c r="L579" i="16"/>
  <c r="M579" i="16"/>
  <c r="N579" i="16"/>
  <c r="O579" i="16"/>
  <c r="P579" i="16"/>
  <c r="Q579" i="16"/>
  <c r="R579" i="16"/>
  <c r="S579" i="16"/>
  <c r="T579" i="16"/>
  <c r="U579" i="16"/>
  <c r="V579" i="16"/>
  <c r="W579" i="16"/>
  <c r="X579" i="16"/>
  <c r="Y579" i="16"/>
  <c r="B580" i="16"/>
  <c r="C580" i="16"/>
  <c r="D580" i="16"/>
  <c r="E580" i="16"/>
  <c r="F580" i="16"/>
  <c r="G580" i="16"/>
  <c r="H580" i="16"/>
  <c r="I580" i="16"/>
  <c r="J580" i="16"/>
  <c r="K580" i="16"/>
  <c r="L580" i="16"/>
  <c r="M580" i="16"/>
  <c r="N580" i="16"/>
  <c r="O580" i="16"/>
  <c r="P580" i="16"/>
  <c r="Q580" i="16"/>
  <c r="R580" i="16"/>
  <c r="S580" i="16"/>
  <c r="T580" i="16"/>
  <c r="U580" i="16"/>
  <c r="V580" i="16"/>
  <c r="W580" i="16"/>
  <c r="X580" i="16"/>
  <c r="Y580" i="16"/>
  <c r="B581" i="16"/>
  <c r="C581" i="16"/>
  <c r="D581" i="16"/>
  <c r="E581" i="16"/>
  <c r="F581" i="16"/>
  <c r="G581" i="16"/>
  <c r="H581" i="16"/>
  <c r="I581" i="16"/>
  <c r="J581" i="16"/>
  <c r="K581" i="16"/>
  <c r="L581" i="16"/>
  <c r="M581" i="16"/>
  <c r="N581" i="16"/>
  <c r="O581" i="16"/>
  <c r="P581" i="16"/>
  <c r="Q581" i="16"/>
  <c r="R581" i="16"/>
  <c r="S581" i="16"/>
  <c r="T581" i="16"/>
  <c r="U581" i="16"/>
  <c r="V581" i="16"/>
  <c r="W581" i="16"/>
  <c r="X581" i="16"/>
  <c r="Y581" i="16"/>
  <c r="B582" i="16"/>
  <c r="C582" i="16"/>
  <c r="D582" i="16"/>
  <c r="E582" i="16"/>
  <c r="F582" i="16"/>
  <c r="G582" i="16"/>
  <c r="H582" i="16"/>
  <c r="I582" i="16"/>
  <c r="J582" i="16"/>
  <c r="K582" i="16"/>
  <c r="L582" i="16"/>
  <c r="M582" i="16"/>
  <c r="N582" i="16"/>
  <c r="O582" i="16"/>
  <c r="P582" i="16"/>
  <c r="Q582" i="16"/>
  <c r="R582" i="16"/>
  <c r="S582" i="16"/>
  <c r="T582" i="16"/>
  <c r="U582" i="16"/>
  <c r="V582" i="16"/>
  <c r="W582" i="16"/>
  <c r="X582" i="16"/>
  <c r="Y582" i="16"/>
  <c r="B583" i="16"/>
  <c r="C583" i="16"/>
  <c r="D583" i="16"/>
  <c r="E583" i="16"/>
  <c r="F583" i="16"/>
  <c r="G583" i="16"/>
  <c r="H583" i="16"/>
  <c r="I583" i="16"/>
  <c r="J583" i="16"/>
  <c r="K583" i="16"/>
  <c r="L583" i="16"/>
  <c r="M583" i="16"/>
  <c r="N583" i="16"/>
  <c r="O583" i="16"/>
  <c r="P583" i="16"/>
  <c r="Q583" i="16"/>
  <c r="R583" i="16"/>
  <c r="S583" i="16"/>
  <c r="T583" i="16"/>
  <c r="U583" i="16"/>
  <c r="V583" i="16"/>
  <c r="W583" i="16"/>
  <c r="X583" i="16"/>
  <c r="Y583" i="16"/>
  <c r="B584" i="16"/>
  <c r="C584" i="16"/>
  <c r="D584" i="16"/>
  <c r="E584" i="16"/>
  <c r="F584" i="16"/>
  <c r="G584" i="16"/>
  <c r="H584" i="16"/>
  <c r="I584" i="16"/>
  <c r="J584" i="16"/>
  <c r="K584" i="16"/>
  <c r="L584" i="16"/>
  <c r="M584" i="16"/>
  <c r="N584" i="16"/>
  <c r="O584" i="16"/>
  <c r="P584" i="16"/>
  <c r="Q584" i="16"/>
  <c r="R584" i="16"/>
  <c r="S584" i="16"/>
  <c r="T584" i="16"/>
  <c r="U584" i="16"/>
  <c r="V584" i="16"/>
  <c r="W584" i="16"/>
  <c r="X584" i="16"/>
  <c r="Y584" i="16"/>
  <c r="B585" i="16"/>
  <c r="C585" i="16"/>
  <c r="D585" i="16"/>
  <c r="E585" i="16"/>
  <c r="F585" i="16"/>
  <c r="G585" i="16"/>
  <c r="H585" i="16"/>
  <c r="I585" i="16"/>
  <c r="J585" i="16"/>
  <c r="K585" i="16"/>
  <c r="L585" i="16"/>
  <c r="M585" i="16"/>
  <c r="N585" i="16"/>
  <c r="O585" i="16"/>
  <c r="P585" i="16"/>
  <c r="Q585" i="16"/>
  <c r="R585" i="16"/>
  <c r="S585" i="16"/>
  <c r="T585" i="16"/>
  <c r="U585" i="16"/>
  <c r="V585" i="16"/>
  <c r="W585" i="16"/>
  <c r="X585" i="16"/>
  <c r="Y585" i="16"/>
  <c r="B586" i="16"/>
  <c r="C586" i="16"/>
  <c r="D586" i="16"/>
  <c r="E586" i="16"/>
  <c r="F586" i="16"/>
  <c r="G586" i="16"/>
  <c r="H586" i="16"/>
  <c r="I586" i="16"/>
  <c r="J586" i="16"/>
  <c r="K586" i="16"/>
  <c r="L586" i="16"/>
  <c r="M586" i="16"/>
  <c r="N586" i="16"/>
  <c r="O586" i="16"/>
  <c r="P586" i="16"/>
  <c r="Q586" i="16"/>
  <c r="R586" i="16"/>
  <c r="S586" i="16"/>
  <c r="T586" i="16"/>
  <c r="U586" i="16"/>
  <c r="V586" i="16"/>
  <c r="W586" i="16"/>
  <c r="X586" i="16"/>
  <c r="Y586" i="16"/>
  <c r="B587" i="16"/>
  <c r="C587" i="16"/>
  <c r="D587" i="16"/>
  <c r="E587" i="16"/>
  <c r="F587" i="16"/>
  <c r="G587" i="16"/>
  <c r="H587" i="16"/>
  <c r="I587" i="16"/>
  <c r="J587" i="16"/>
  <c r="K587" i="16"/>
  <c r="L587" i="16"/>
  <c r="M587" i="16"/>
  <c r="N587" i="16"/>
  <c r="O587" i="16"/>
  <c r="P587" i="16"/>
  <c r="Q587" i="16"/>
  <c r="R587" i="16"/>
  <c r="S587" i="16"/>
  <c r="T587" i="16"/>
  <c r="U587" i="16"/>
  <c r="V587" i="16"/>
  <c r="W587" i="16"/>
  <c r="X587" i="16"/>
  <c r="Y587" i="16"/>
  <c r="B588" i="16"/>
  <c r="C588" i="16"/>
  <c r="D588" i="16"/>
  <c r="E588" i="16"/>
  <c r="F588" i="16"/>
  <c r="G588" i="16"/>
  <c r="H588" i="16"/>
  <c r="I588" i="16"/>
  <c r="J588" i="16"/>
  <c r="K588" i="16"/>
  <c r="L588" i="16"/>
  <c r="M588" i="16"/>
  <c r="N588" i="16"/>
  <c r="O588" i="16"/>
  <c r="P588" i="16"/>
  <c r="Q588" i="16"/>
  <c r="R588" i="16"/>
  <c r="S588" i="16"/>
  <c r="T588" i="16"/>
  <c r="U588" i="16"/>
  <c r="V588" i="16"/>
  <c r="W588" i="16"/>
  <c r="X588" i="16"/>
  <c r="Y588" i="16"/>
  <c r="B589" i="16"/>
  <c r="C589" i="16"/>
  <c r="D589" i="16"/>
  <c r="E589" i="16"/>
  <c r="F589" i="16"/>
  <c r="G589" i="16"/>
  <c r="H589" i="16"/>
  <c r="I589" i="16"/>
  <c r="J589" i="16"/>
  <c r="K589" i="16"/>
  <c r="L589" i="16"/>
  <c r="M589" i="16"/>
  <c r="N589" i="16"/>
  <c r="O589" i="16"/>
  <c r="P589" i="16"/>
  <c r="Q589" i="16"/>
  <c r="R589" i="16"/>
  <c r="S589" i="16"/>
  <c r="T589" i="16"/>
  <c r="U589" i="16"/>
  <c r="V589" i="16"/>
  <c r="W589" i="16"/>
  <c r="X589" i="16"/>
  <c r="Y589" i="16"/>
  <c r="B590" i="16"/>
  <c r="C590" i="16"/>
  <c r="D590" i="16"/>
  <c r="E590" i="16"/>
  <c r="F590" i="16"/>
  <c r="G590" i="16"/>
  <c r="H590" i="16"/>
  <c r="I590" i="16"/>
  <c r="J590" i="16"/>
  <c r="K590" i="16"/>
  <c r="L590" i="16"/>
  <c r="M590" i="16"/>
  <c r="N590" i="16"/>
  <c r="O590" i="16"/>
  <c r="P590" i="16"/>
  <c r="Q590" i="16"/>
  <c r="R590" i="16"/>
  <c r="S590" i="16"/>
  <c r="T590" i="16"/>
  <c r="U590" i="16"/>
  <c r="V590" i="16"/>
  <c r="W590" i="16"/>
  <c r="X590" i="16"/>
  <c r="Y590" i="16"/>
  <c r="B591" i="16"/>
  <c r="C591" i="16"/>
  <c r="D591" i="16"/>
  <c r="E591" i="16"/>
  <c r="F591" i="16"/>
  <c r="G591" i="16"/>
  <c r="H591" i="16"/>
  <c r="I591" i="16"/>
  <c r="J591" i="16"/>
  <c r="K591" i="16"/>
  <c r="L591" i="16"/>
  <c r="M591" i="16"/>
  <c r="N591" i="16"/>
  <c r="O591" i="16"/>
  <c r="P591" i="16"/>
  <c r="Q591" i="16"/>
  <c r="R591" i="16"/>
  <c r="S591" i="16"/>
  <c r="T591" i="16"/>
  <c r="U591" i="16"/>
  <c r="V591" i="16"/>
  <c r="W591" i="16"/>
  <c r="X591" i="16"/>
  <c r="Y591" i="16"/>
  <c r="B592" i="16"/>
  <c r="C592" i="16"/>
  <c r="D592" i="16"/>
  <c r="E592" i="16"/>
  <c r="F592" i="16"/>
  <c r="G592" i="16"/>
  <c r="H592" i="16"/>
  <c r="I592" i="16"/>
  <c r="J592" i="16"/>
  <c r="K592" i="16"/>
  <c r="L592" i="16"/>
  <c r="M592" i="16"/>
  <c r="N592" i="16"/>
  <c r="O592" i="16"/>
  <c r="P592" i="16"/>
  <c r="Q592" i="16"/>
  <c r="R592" i="16"/>
  <c r="S592" i="16"/>
  <c r="T592" i="16"/>
  <c r="U592" i="16"/>
  <c r="V592" i="16"/>
  <c r="W592" i="16"/>
  <c r="X592" i="16"/>
  <c r="Y592" i="16"/>
  <c r="B593" i="16"/>
  <c r="C593" i="16"/>
  <c r="D593" i="16"/>
  <c r="E593" i="16"/>
  <c r="F593" i="16"/>
  <c r="G593" i="16"/>
  <c r="H593" i="16"/>
  <c r="I593" i="16"/>
  <c r="J593" i="16"/>
  <c r="K593" i="16"/>
  <c r="L593" i="16"/>
  <c r="M593" i="16"/>
  <c r="N593" i="16"/>
  <c r="O593" i="16"/>
  <c r="P593" i="16"/>
  <c r="Q593" i="16"/>
  <c r="R593" i="16"/>
  <c r="S593" i="16"/>
  <c r="T593" i="16"/>
  <c r="U593" i="16"/>
  <c r="V593" i="16"/>
  <c r="W593" i="16"/>
  <c r="X593" i="16"/>
  <c r="Y593" i="16"/>
  <c r="B594" i="16"/>
  <c r="C594" i="16"/>
  <c r="D594" i="16"/>
  <c r="E594" i="16"/>
  <c r="F594" i="16"/>
  <c r="G594" i="16"/>
  <c r="H594" i="16"/>
  <c r="I594" i="16"/>
  <c r="J594" i="16"/>
  <c r="K594" i="16"/>
  <c r="L594" i="16"/>
  <c r="M594" i="16"/>
  <c r="N594" i="16"/>
  <c r="O594" i="16"/>
  <c r="P594" i="16"/>
  <c r="Q594" i="16"/>
  <c r="R594" i="16"/>
  <c r="S594" i="16"/>
  <c r="T594" i="16"/>
  <c r="U594" i="16"/>
  <c r="V594" i="16"/>
  <c r="W594" i="16"/>
  <c r="X594" i="16"/>
  <c r="Y594" i="16"/>
  <c r="B595" i="16"/>
  <c r="C595" i="16"/>
  <c r="D595" i="16"/>
  <c r="E595" i="16"/>
  <c r="F595" i="16"/>
  <c r="G595" i="16"/>
  <c r="H595" i="16"/>
  <c r="I595" i="16"/>
  <c r="J595" i="16"/>
  <c r="K595" i="16"/>
  <c r="L595" i="16"/>
  <c r="M595" i="16"/>
  <c r="N595" i="16"/>
  <c r="O595" i="16"/>
  <c r="P595" i="16"/>
  <c r="Q595" i="16"/>
  <c r="R595" i="16"/>
  <c r="S595" i="16"/>
  <c r="T595" i="16"/>
  <c r="U595" i="16"/>
  <c r="V595" i="16"/>
  <c r="W595" i="16"/>
  <c r="X595" i="16"/>
  <c r="Y595" i="16"/>
  <c r="B596" i="16"/>
  <c r="C596" i="16"/>
  <c r="D596" i="16"/>
  <c r="E596" i="16"/>
  <c r="F596" i="16"/>
  <c r="G596" i="16"/>
  <c r="H596" i="16"/>
  <c r="I596" i="16"/>
  <c r="J596" i="16"/>
  <c r="K596" i="16"/>
  <c r="L596" i="16"/>
  <c r="M596" i="16"/>
  <c r="N596" i="16"/>
  <c r="O596" i="16"/>
  <c r="P596" i="16"/>
  <c r="Q596" i="16"/>
  <c r="R596" i="16"/>
  <c r="S596" i="16"/>
  <c r="T596" i="16"/>
  <c r="U596" i="16"/>
  <c r="V596" i="16"/>
  <c r="W596" i="16"/>
  <c r="X596" i="16"/>
  <c r="Y596" i="16"/>
  <c r="B597" i="16"/>
  <c r="C597" i="16"/>
  <c r="D597" i="16"/>
  <c r="E597" i="16"/>
  <c r="F597" i="16"/>
  <c r="G597" i="16"/>
  <c r="H597" i="16"/>
  <c r="I597" i="16"/>
  <c r="J597" i="16"/>
  <c r="K597" i="16"/>
  <c r="L597" i="16"/>
  <c r="M597" i="16"/>
  <c r="N597" i="16"/>
  <c r="O597" i="16"/>
  <c r="P597" i="16"/>
  <c r="Q597" i="16"/>
  <c r="R597" i="16"/>
  <c r="S597" i="16"/>
  <c r="T597" i="16"/>
  <c r="U597" i="16"/>
  <c r="V597" i="16"/>
  <c r="W597" i="16"/>
  <c r="X597" i="16"/>
  <c r="Y597" i="16"/>
  <c r="B598" i="16"/>
  <c r="C598" i="16"/>
  <c r="D598" i="16"/>
  <c r="E598" i="16"/>
  <c r="F598" i="16"/>
  <c r="G598" i="16"/>
  <c r="H598" i="16"/>
  <c r="I598" i="16"/>
  <c r="J598" i="16"/>
  <c r="K598" i="16"/>
  <c r="L598" i="16"/>
  <c r="M598" i="16"/>
  <c r="N598" i="16"/>
  <c r="O598" i="16"/>
  <c r="P598" i="16"/>
  <c r="Q598" i="16"/>
  <c r="R598" i="16"/>
  <c r="S598" i="16"/>
  <c r="T598" i="16"/>
  <c r="U598" i="16"/>
  <c r="V598" i="16"/>
  <c r="W598" i="16"/>
  <c r="X598" i="16"/>
  <c r="Y598" i="16"/>
  <c r="B599" i="16"/>
  <c r="C599" i="16"/>
  <c r="D599" i="16"/>
  <c r="E599" i="16"/>
  <c r="F599" i="16"/>
  <c r="G599" i="16"/>
  <c r="H599" i="16"/>
  <c r="I599" i="16"/>
  <c r="J599" i="16"/>
  <c r="K599" i="16"/>
  <c r="L599" i="16"/>
  <c r="M599" i="16"/>
  <c r="N599" i="16"/>
  <c r="O599" i="16"/>
  <c r="P599" i="16"/>
  <c r="Q599" i="16"/>
  <c r="R599" i="16"/>
  <c r="S599" i="16"/>
  <c r="T599" i="16"/>
  <c r="U599" i="16"/>
  <c r="V599" i="16"/>
  <c r="W599" i="16"/>
  <c r="X599" i="16"/>
  <c r="Y599" i="16"/>
  <c r="B600" i="16"/>
  <c r="C600" i="16"/>
  <c r="D600" i="16"/>
  <c r="E600" i="16"/>
  <c r="F600" i="16"/>
  <c r="G600" i="16"/>
  <c r="H600" i="16"/>
  <c r="I600" i="16"/>
  <c r="J600" i="16"/>
  <c r="K600" i="16"/>
  <c r="L600" i="16"/>
  <c r="M600" i="16"/>
  <c r="N600" i="16"/>
  <c r="O600" i="16"/>
  <c r="P600" i="16"/>
  <c r="Q600" i="16"/>
  <c r="R600" i="16"/>
  <c r="S600" i="16"/>
  <c r="T600" i="16"/>
  <c r="U600" i="16"/>
  <c r="V600" i="16"/>
  <c r="W600" i="16"/>
  <c r="X600" i="16"/>
  <c r="Y600" i="16"/>
  <c r="B601" i="16"/>
  <c r="C601" i="16"/>
  <c r="D601" i="16"/>
  <c r="E601" i="16"/>
  <c r="F601" i="16"/>
  <c r="G601" i="16"/>
  <c r="H601" i="16"/>
  <c r="I601" i="16"/>
  <c r="J601" i="16"/>
  <c r="K601" i="16"/>
  <c r="L601" i="16"/>
  <c r="M601" i="16"/>
  <c r="N601" i="16"/>
  <c r="O601" i="16"/>
  <c r="P601" i="16"/>
  <c r="Q601" i="16"/>
  <c r="R601" i="16"/>
  <c r="S601" i="16"/>
  <c r="T601" i="16"/>
  <c r="U601" i="16"/>
  <c r="V601" i="16"/>
  <c r="W601" i="16"/>
  <c r="X601" i="16"/>
  <c r="Y601" i="16"/>
  <c r="B602" i="16"/>
  <c r="C602" i="16"/>
  <c r="D602" i="16"/>
  <c r="E602" i="16"/>
  <c r="F602" i="16"/>
  <c r="G602" i="16"/>
  <c r="H602" i="16"/>
  <c r="I602" i="16"/>
  <c r="J602" i="16"/>
  <c r="K602" i="16"/>
  <c r="L602" i="16"/>
  <c r="M602" i="16"/>
  <c r="N602" i="16"/>
  <c r="O602" i="16"/>
  <c r="P602" i="16"/>
  <c r="Q602" i="16"/>
  <c r="R602" i="16"/>
  <c r="S602" i="16"/>
  <c r="T602" i="16"/>
  <c r="U602" i="16"/>
  <c r="V602" i="16"/>
  <c r="W602" i="16"/>
  <c r="X602" i="16"/>
  <c r="Y602" i="16"/>
  <c r="B603" i="16"/>
  <c r="C603" i="16"/>
  <c r="D603" i="16"/>
  <c r="E603" i="16"/>
  <c r="F603" i="16"/>
  <c r="G603" i="16"/>
  <c r="H603" i="16"/>
  <c r="I603" i="16"/>
  <c r="J603" i="16"/>
  <c r="K603" i="16"/>
  <c r="L603" i="16"/>
  <c r="M603" i="16"/>
  <c r="N603" i="16"/>
  <c r="O603" i="16"/>
  <c r="P603" i="16"/>
  <c r="Q603" i="16"/>
  <c r="R603" i="16"/>
  <c r="S603" i="16"/>
  <c r="T603" i="16"/>
  <c r="U603" i="16"/>
  <c r="V603" i="16"/>
  <c r="W603" i="16"/>
  <c r="X603" i="16"/>
  <c r="Y603" i="16"/>
  <c r="B604" i="16"/>
  <c r="C604" i="16"/>
  <c r="D604" i="16"/>
  <c r="E604" i="16"/>
  <c r="F604" i="16"/>
  <c r="G604" i="16"/>
  <c r="H604" i="16"/>
  <c r="I604" i="16"/>
  <c r="J604" i="16"/>
  <c r="K604" i="16"/>
  <c r="L604" i="16"/>
  <c r="M604" i="16"/>
  <c r="N604" i="16"/>
  <c r="O604" i="16"/>
  <c r="P604" i="16"/>
  <c r="Q604" i="16"/>
  <c r="R604" i="16"/>
  <c r="S604" i="16"/>
  <c r="T604" i="16"/>
  <c r="U604" i="16"/>
  <c r="V604" i="16"/>
  <c r="W604" i="16"/>
  <c r="X604" i="16"/>
  <c r="Y604" i="16"/>
  <c r="B605" i="16"/>
  <c r="C605" i="16"/>
  <c r="D605" i="16"/>
  <c r="E605" i="16"/>
  <c r="F605" i="16"/>
  <c r="G605" i="16"/>
  <c r="H605" i="16"/>
  <c r="I605" i="16"/>
  <c r="J605" i="16"/>
  <c r="K605" i="16"/>
  <c r="L605" i="16"/>
  <c r="M605" i="16"/>
  <c r="N605" i="16"/>
  <c r="O605" i="16"/>
  <c r="P605" i="16"/>
  <c r="Q605" i="16"/>
  <c r="R605" i="16"/>
  <c r="S605" i="16"/>
  <c r="T605" i="16"/>
  <c r="U605" i="16"/>
  <c r="V605" i="16"/>
  <c r="W605" i="16"/>
  <c r="X605" i="16"/>
  <c r="Y605" i="16"/>
  <c r="B606" i="16"/>
  <c r="C606" i="16"/>
  <c r="D606" i="16"/>
  <c r="E606" i="16"/>
  <c r="F606" i="16"/>
  <c r="G606" i="16"/>
  <c r="H606" i="16"/>
  <c r="I606" i="16"/>
  <c r="J606" i="16"/>
  <c r="K606" i="16"/>
  <c r="L606" i="16"/>
  <c r="M606" i="16"/>
  <c r="N606" i="16"/>
  <c r="O606" i="16"/>
  <c r="P606" i="16"/>
  <c r="Q606" i="16"/>
  <c r="R606" i="16"/>
  <c r="S606" i="16"/>
  <c r="T606" i="16"/>
  <c r="U606" i="16"/>
  <c r="V606" i="16"/>
  <c r="W606" i="16"/>
  <c r="X606" i="16"/>
  <c r="Y606" i="16"/>
  <c r="B607" i="16"/>
  <c r="C607" i="16"/>
  <c r="D607" i="16"/>
  <c r="E607" i="16"/>
  <c r="F607" i="16"/>
  <c r="G607" i="16"/>
  <c r="H607" i="16"/>
  <c r="I607" i="16"/>
  <c r="J607" i="16"/>
  <c r="K607" i="16"/>
  <c r="L607" i="16"/>
  <c r="M607" i="16"/>
  <c r="N607" i="16"/>
  <c r="O607" i="16"/>
  <c r="P607" i="16"/>
  <c r="Q607" i="16"/>
  <c r="R607" i="16"/>
  <c r="S607" i="16"/>
  <c r="T607" i="16"/>
  <c r="U607" i="16"/>
  <c r="V607" i="16"/>
  <c r="W607" i="16"/>
  <c r="X607" i="16"/>
  <c r="Y607" i="16"/>
  <c r="B608" i="16"/>
  <c r="C608" i="16"/>
  <c r="D608" i="16"/>
  <c r="E608" i="16"/>
  <c r="F608" i="16"/>
  <c r="G608" i="16"/>
  <c r="H608" i="16"/>
  <c r="I608" i="16"/>
  <c r="J608" i="16"/>
  <c r="K608" i="16"/>
  <c r="L608" i="16"/>
  <c r="M608" i="16"/>
  <c r="N608" i="16"/>
  <c r="O608" i="16"/>
  <c r="P608" i="16"/>
  <c r="Q608" i="16"/>
  <c r="R608" i="16"/>
  <c r="S608" i="16"/>
  <c r="T608" i="16"/>
  <c r="U608" i="16"/>
  <c r="V608" i="16"/>
  <c r="W608" i="16"/>
  <c r="X608" i="16"/>
  <c r="Y608" i="16"/>
  <c r="B609" i="16"/>
  <c r="C609" i="16"/>
  <c r="D609" i="16"/>
  <c r="E609" i="16"/>
  <c r="F609" i="16"/>
  <c r="G609" i="16"/>
  <c r="H609" i="16"/>
  <c r="I609" i="16"/>
  <c r="J609" i="16"/>
  <c r="K609" i="16"/>
  <c r="L609" i="16"/>
  <c r="M609" i="16"/>
  <c r="N609" i="16"/>
  <c r="O609" i="16"/>
  <c r="P609" i="16"/>
  <c r="Q609" i="16"/>
  <c r="R609" i="16"/>
  <c r="S609" i="16"/>
  <c r="T609" i="16"/>
  <c r="U609" i="16"/>
  <c r="V609" i="16"/>
  <c r="W609" i="16"/>
  <c r="X609" i="16"/>
  <c r="Y609" i="16"/>
  <c r="B610" i="16"/>
  <c r="C610" i="16"/>
  <c r="D610" i="16"/>
  <c r="E610" i="16"/>
  <c r="F610" i="16"/>
  <c r="G610" i="16"/>
  <c r="H610" i="16"/>
  <c r="I610" i="16"/>
  <c r="J610" i="16"/>
  <c r="K610" i="16"/>
  <c r="L610" i="16"/>
  <c r="M610" i="16"/>
  <c r="N610" i="16"/>
  <c r="O610" i="16"/>
  <c r="P610" i="16"/>
  <c r="Q610" i="16"/>
  <c r="R610" i="16"/>
  <c r="S610" i="16"/>
  <c r="T610" i="16"/>
  <c r="U610" i="16"/>
  <c r="V610" i="16"/>
  <c r="W610" i="16"/>
  <c r="X610" i="16"/>
  <c r="Y610" i="16"/>
  <c r="B611" i="16"/>
  <c r="C611" i="16"/>
  <c r="D611" i="16"/>
  <c r="E611" i="16"/>
  <c r="F611" i="16"/>
  <c r="G611" i="16"/>
  <c r="H611" i="16"/>
  <c r="I611" i="16"/>
  <c r="J611" i="16"/>
  <c r="K611" i="16"/>
  <c r="L611" i="16"/>
  <c r="M611" i="16"/>
  <c r="N611" i="16"/>
  <c r="O611" i="16"/>
  <c r="P611" i="16"/>
  <c r="Q611" i="16"/>
  <c r="R611" i="16"/>
  <c r="S611" i="16"/>
  <c r="T611" i="16"/>
  <c r="U611" i="16"/>
  <c r="V611" i="16"/>
  <c r="W611" i="16"/>
  <c r="X611" i="16"/>
  <c r="Y611" i="16"/>
  <c r="B612" i="16"/>
  <c r="C612" i="16"/>
  <c r="D612" i="16"/>
  <c r="E612" i="16"/>
  <c r="F612" i="16"/>
  <c r="G612" i="16"/>
  <c r="H612" i="16"/>
  <c r="I612" i="16"/>
  <c r="J612" i="16"/>
  <c r="K612" i="16"/>
  <c r="L612" i="16"/>
  <c r="M612" i="16"/>
  <c r="N612" i="16"/>
  <c r="O612" i="16"/>
  <c r="P612" i="16"/>
  <c r="Q612" i="16"/>
  <c r="R612" i="16"/>
  <c r="S612" i="16"/>
  <c r="T612" i="16"/>
  <c r="U612" i="16"/>
  <c r="V612" i="16"/>
  <c r="W612" i="16"/>
  <c r="X612" i="16"/>
  <c r="Y612" i="16"/>
  <c r="B613" i="16"/>
  <c r="C613" i="16"/>
  <c r="D613" i="16"/>
  <c r="E613" i="16"/>
  <c r="F613" i="16"/>
  <c r="G613" i="16"/>
  <c r="H613" i="16"/>
  <c r="I613" i="16"/>
  <c r="J613" i="16"/>
  <c r="K613" i="16"/>
  <c r="L613" i="16"/>
  <c r="M613" i="16"/>
  <c r="N613" i="16"/>
  <c r="O613" i="16"/>
  <c r="P613" i="16"/>
  <c r="Q613" i="16"/>
  <c r="R613" i="16"/>
  <c r="S613" i="16"/>
  <c r="T613" i="16"/>
  <c r="U613" i="16"/>
  <c r="V613" i="16"/>
  <c r="W613" i="16"/>
  <c r="X613" i="16"/>
  <c r="Y613" i="16"/>
  <c r="B614" i="16"/>
  <c r="C614" i="16"/>
  <c r="D614" i="16"/>
  <c r="E614" i="16"/>
  <c r="F614" i="16"/>
  <c r="G614" i="16"/>
  <c r="H614" i="16"/>
  <c r="I614" i="16"/>
  <c r="J614" i="16"/>
  <c r="K614" i="16"/>
  <c r="L614" i="16"/>
  <c r="M614" i="16"/>
  <c r="N614" i="16"/>
  <c r="O614" i="16"/>
  <c r="P614" i="16"/>
  <c r="Q614" i="16"/>
  <c r="R614" i="16"/>
  <c r="S614" i="16"/>
  <c r="T614" i="16"/>
  <c r="U614" i="16"/>
  <c r="V614" i="16"/>
  <c r="W614" i="16"/>
  <c r="X614" i="16"/>
  <c r="Y614" i="16"/>
  <c r="B615" i="16"/>
  <c r="C615" i="16"/>
  <c r="D615" i="16"/>
  <c r="E615" i="16"/>
  <c r="F615" i="16"/>
  <c r="G615" i="16"/>
  <c r="H615" i="16"/>
  <c r="I615" i="16"/>
  <c r="J615" i="16"/>
  <c r="K615" i="16"/>
  <c r="L615" i="16"/>
  <c r="M615" i="16"/>
  <c r="N615" i="16"/>
  <c r="O615" i="16"/>
  <c r="P615" i="16"/>
  <c r="Q615" i="16"/>
  <c r="R615" i="16"/>
  <c r="S615" i="16"/>
  <c r="T615" i="16"/>
  <c r="U615" i="16"/>
  <c r="V615" i="16"/>
  <c r="W615" i="16"/>
  <c r="X615" i="16"/>
  <c r="Y615" i="16"/>
  <c r="B616" i="16"/>
  <c r="C616" i="16"/>
  <c r="D616" i="16"/>
  <c r="E616" i="16"/>
  <c r="F616" i="16"/>
  <c r="G616" i="16"/>
  <c r="H616" i="16"/>
  <c r="I616" i="16"/>
  <c r="J616" i="16"/>
  <c r="K616" i="16"/>
  <c r="L616" i="16"/>
  <c r="M616" i="16"/>
  <c r="N616" i="16"/>
  <c r="O616" i="16"/>
  <c r="P616" i="16"/>
  <c r="Q616" i="16"/>
  <c r="R616" i="16"/>
  <c r="S616" i="16"/>
  <c r="T616" i="16"/>
  <c r="U616" i="16"/>
  <c r="V616" i="16"/>
  <c r="W616" i="16"/>
  <c r="X616" i="16"/>
  <c r="Y616" i="16"/>
  <c r="B617" i="16"/>
  <c r="C617" i="16"/>
  <c r="D617" i="16"/>
  <c r="E617" i="16"/>
  <c r="F617" i="16"/>
  <c r="G617" i="16"/>
  <c r="H617" i="16"/>
  <c r="I617" i="16"/>
  <c r="J617" i="16"/>
  <c r="K617" i="16"/>
  <c r="L617" i="16"/>
  <c r="M617" i="16"/>
  <c r="N617" i="16"/>
  <c r="O617" i="16"/>
  <c r="P617" i="16"/>
  <c r="Q617" i="16"/>
  <c r="R617" i="16"/>
  <c r="S617" i="16"/>
  <c r="T617" i="16"/>
  <c r="U617" i="16"/>
  <c r="V617" i="16"/>
  <c r="W617" i="16"/>
  <c r="X617" i="16"/>
  <c r="Y617" i="16"/>
  <c r="B618" i="16"/>
  <c r="C618" i="16"/>
  <c r="D618" i="16"/>
  <c r="E618" i="16"/>
  <c r="F618" i="16"/>
  <c r="G618" i="16"/>
  <c r="H618" i="16"/>
  <c r="I618" i="16"/>
  <c r="J618" i="16"/>
  <c r="K618" i="16"/>
  <c r="L618" i="16"/>
  <c r="M618" i="16"/>
  <c r="N618" i="16"/>
  <c r="O618" i="16"/>
  <c r="P618" i="16"/>
  <c r="Q618" i="16"/>
  <c r="R618" i="16"/>
  <c r="S618" i="16"/>
  <c r="T618" i="16"/>
  <c r="U618" i="16"/>
  <c r="V618" i="16"/>
  <c r="W618" i="16"/>
  <c r="X618" i="16"/>
  <c r="Y618" i="16"/>
  <c r="B619" i="16"/>
  <c r="C619" i="16"/>
  <c r="D619" i="16"/>
  <c r="E619" i="16"/>
  <c r="F619" i="16"/>
  <c r="G619" i="16"/>
  <c r="H619" i="16"/>
  <c r="I619" i="16"/>
  <c r="J619" i="16"/>
  <c r="K619" i="16"/>
  <c r="L619" i="16"/>
  <c r="M619" i="16"/>
  <c r="N619" i="16"/>
  <c r="O619" i="16"/>
  <c r="P619" i="16"/>
  <c r="Q619" i="16"/>
  <c r="R619" i="16"/>
  <c r="S619" i="16"/>
  <c r="T619" i="16"/>
  <c r="U619" i="16"/>
  <c r="V619" i="16"/>
  <c r="W619" i="16"/>
  <c r="X619" i="16"/>
  <c r="Y619" i="16"/>
  <c r="B620" i="16"/>
  <c r="C620" i="16"/>
  <c r="D620" i="16"/>
  <c r="E620" i="16"/>
  <c r="F620" i="16"/>
  <c r="G620" i="16"/>
  <c r="H620" i="16"/>
  <c r="I620" i="16"/>
  <c r="J620" i="16"/>
  <c r="K620" i="16"/>
  <c r="L620" i="16"/>
  <c r="M620" i="16"/>
  <c r="N620" i="16"/>
  <c r="O620" i="16"/>
  <c r="P620" i="16"/>
  <c r="Q620" i="16"/>
  <c r="R620" i="16"/>
  <c r="S620" i="16"/>
  <c r="T620" i="16"/>
  <c r="U620" i="16"/>
  <c r="V620" i="16"/>
  <c r="W620" i="16"/>
  <c r="X620" i="16"/>
  <c r="Y620" i="16"/>
  <c r="B621" i="16"/>
  <c r="C621" i="16"/>
  <c r="D621" i="16"/>
  <c r="E621" i="16"/>
  <c r="F621" i="16"/>
  <c r="G621" i="16"/>
  <c r="H621" i="16"/>
  <c r="I621" i="16"/>
  <c r="J621" i="16"/>
  <c r="K621" i="16"/>
  <c r="L621" i="16"/>
  <c r="M621" i="16"/>
  <c r="N621" i="16"/>
  <c r="O621" i="16"/>
  <c r="P621" i="16"/>
  <c r="Q621" i="16"/>
  <c r="R621" i="16"/>
  <c r="S621" i="16"/>
  <c r="T621" i="16"/>
  <c r="U621" i="16"/>
  <c r="V621" i="16"/>
  <c r="W621" i="16"/>
  <c r="X621" i="16"/>
  <c r="Y621" i="16"/>
  <c r="B622" i="16"/>
  <c r="C622" i="16"/>
  <c r="D622" i="16"/>
  <c r="E622" i="16"/>
  <c r="F622" i="16"/>
  <c r="G622" i="16"/>
  <c r="H622" i="16"/>
  <c r="I622" i="16"/>
  <c r="J622" i="16"/>
  <c r="K622" i="16"/>
  <c r="L622" i="16"/>
  <c r="M622" i="16"/>
  <c r="N622" i="16"/>
  <c r="O622" i="16"/>
  <c r="P622" i="16"/>
  <c r="Q622" i="16"/>
  <c r="R622" i="16"/>
  <c r="S622" i="16"/>
  <c r="T622" i="16"/>
  <c r="U622" i="16"/>
  <c r="V622" i="16"/>
  <c r="W622" i="16"/>
  <c r="X622" i="16"/>
  <c r="Y622" i="16"/>
  <c r="B623" i="16"/>
  <c r="C623" i="16"/>
  <c r="D623" i="16"/>
  <c r="E623" i="16"/>
  <c r="F623" i="16"/>
  <c r="G623" i="16"/>
  <c r="H623" i="16"/>
  <c r="I623" i="16"/>
  <c r="J623" i="16"/>
  <c r="K623" i="16"/>
  <c r="L623" i="16"/>
  <c r="M623" i="16"/>
  <c r="N623" i="16"/>
  <c r="O623" i="16"/>
  <c r="P623" i="16"/>
  <c r="Q623" i="16"/>
  <c r="R623" i="16"/>
  <c r="S623" i="16"/>
  <c r="T623" i="16"/>
  <c r="U623" i="16"/>
  <c r="V623" i="16"/>
  <c r="W623" i="16"/>
  <c r="X623" i="16"/>
  <c r="Y623" i="16"/>
  <c r="B624" i="16"/>
  <c r="C624" i="16"/>
  <c r="D624" i="16"/>
  <c r="E624" i="16"/>
  <c r="F624" i="16"/>
  <c r="G624" i="16"/>
  <c r="H624" i="16"/>
  <c r="I624" i="16"/>
  <c r="J624" i="16"/>
  <c r="K624" i="16"/>
  <c r="L624" i="16"/>
  <c r="M624" i="16"/>
  <c r="N624" i="16"/>
  <c r="O624" i="16"/>
  <c r="P624" i="16"/>
  <c r="Q624" i="16"/>
  <c r="R624" i="16"/>
  <c r="S624" i="16"/>
  <c r="T624" i="16"/>
  <c r="U624" i="16"/>
  <c r="V624" i="16"/>
  <c r="W624" i="16"/>
  <c r="X624" i="16"/>
  <c r="Y624" i="16"/>
  <c r="B625" i="16"/>
  <c r="C625" i="16"/>
  <c r="D625" i="16"/>
  <c r="E625" i="16"/>
  <c r="F625" i="16"/>
  <c r="G625" i="16"/>
  <c r="H625" i="16"/>
  <c r="I625" i="16"/>
  <c r="J625" i="16"/>
  <c r="K625" i="16"/>
  <c r="L625" i="16"/>
  <c r="M625" i="16"/>
  <c r="N625" i="16"/>
  <c r="O625" i="16"/>
  <c r="P625" i="16"/>
  <c r="Q625" i="16"/>
  <c r="R625" i="16"/>
  <c r="S625" i="16"/>
  <c r="T625" i="16"/>
  <c r="U625" i="16"/>
  <c r="V625" i="16"/>
  <c r="W625" i="16"/>
  <c r="X625" i="16"/>
  <c r="Y625" i="16"/>
  <c r="B626" i="16"/>
  <c r="C626" i="16"/>
  <c r="D626" i="16"/>
  <c r="E626" i="16"/>
  <c r="F626" i="16"/>
  <c r="G626" i="16"/>
  <c r="H626" i="16"/>
  <c r="I626" i="16"/>
  <c r="J626" i="16"/>
  <c r="K626" i="16"/>
  <c r="L626" i="16"/>
  <c r="M626" i="16"/>
  <c r="N626" i="16"/>
  <c r="O626" i="16"/>
  <c r="P626" i="16"/>
  <c r="Q626" i="16"/>
  <c r="R626" i="16"/>
  <c r="S626" i="16"/>
  <c r="T626" i="16"/>
  <c r="U626" i="16"/>
  <c r="V626" i="16"/>
  <c r="W626" i="16"/>
  <c r="X626" i="16"/>
  <c r="Y626" i="16"/>
  <c r="B627" i="16"/>
  <c r="C627" i="16"/>
  <c r="D627" i="16"/>
  <c r="E627" i="16"/>
  <c r="F627" i="16"/>
  <c r="G627" i="16"/>
  <c r="H627" i="16"/>
  <c r="I627" i="16"/>
  <c r="J627" i="16"/>
  <c r="K627" i="16"/>
  <c r="L627" i="16"/>
  <c r="M627" i="16"/>
  <c r="N627" i="16"/>
  <c r="O627" i="16"/>
  <c r="P627" i="16"/>
  <c r="Q627" i="16"/>
  <c r="R627" i="16"/>
  <c r="S627" i="16"/>
  <c r="T627" i="16"/>
  <c r="U627" i="16"/>
  <c r="V627" i="16"/>
  <c r="W627" i="16"/>
  <c r="X627" i="16"/>
  <c r="Y627" i="16"/>
  <c r="B628" i="16"/>
  <c r="C628" i="16"/>
  <c r="D628" i="16"/>
  <c r="E628" i="16"/>
  <c r="F628" i="16"/>
  <c r="G628" i="16"/>
  <c r="H628" i="16"/>
  <c r="I628" i="16"/>
  <c r="J628" i="16"/>
  <c r="K628" i="16"/>
  <c r="L628" i="16"/>
  <c r="M628" i="16"/>
  <c r="N628" i="16"/>
  <c r="O628" i="16"/>
  <c r="P628" i="16"/>
  <c r="Q628" i="16"/>
  <c r="R628" i="16"/>
  <c r="S628" i="16"/>
  <c r="T628" i="16"/>
  <c r="U628" i="16"/>
  <c r="V628" i="16"/>
  <c r="W628" i="16"/>
  <c r="X628" i="16"/>
  <c r="Y628" i="16"/>
  <c r="B629" i="16"/>
  <c r="C629" i="16"/>
  <c r="D629" i="16"/>
  <c r="E629" i="16"/>
  <c r="F629" i="16"/>
  <c r="G629" i="16"/>
  <c r="H629" i="16"/>
  <c r="I629" i="16"/>
  <c r="J629" i="16"/>
  <c r="K629" i="16"/>
  <c r="L629" i="16"/>
  <c r="M629" i="16"/>
  <c r="N629" i="16"/>
  <c r="O629" i="16"/>
  <c r="P629" i="16"/>
  <c r="Q629" i="16"/>
  <c r="R629" i="16"/>
  <c r="S629" i="16"/>
  <c r="T629" i="16"/>
  <c r="U629" i="16"/>
  <c r="V629" i="16"/>
  <c r="W629" i="16"/>
  <c r="X629" i="16"/>
  <c r="Y629" i="16"/>
  <c r="B630" i="16"/>
  <c r="C630" i="16"/>
  <c r="D630" i="16"/>
  <c r="E630" i="16"/>
  <c r="F630" i="16"/>
  <c r="G630" i="16"/>
  <c r="H630" i="16"/>
  <c r="I630" i="16"/>
  <c r="J630" i="16"/>
  <c r="K630" i="16"/>
  <c r="L630" i="16"/>
  <c r="M630" i="16"/>
  <c r="N630" i="16"/>
  <c r="O630" i="16"/>
  <c r="P630" i="16"/>
  <c r="Q630" i="16"/>
  <c r="R630" i="16"/>
  <c r="S630" i="16"/>
  <c r="T630" i="16"/>
  <c r="U630" i="16"/>
  <c r="V630" i="16"/>
  <c r="W630" i="16"/>
  <c r="X630" i="16"/>
  <c r="Y630" i="16"/>
  <c r="B631" i="16"/>
  <c r="C631" i="16"/>
  <c r="D631" i="16"/>
  <c r="E631" i="16"/>
  <c r="F631" i="16"/>
  <c r="G631" i="16"/>
  <c r="H631" i="16"/>
  <c r="I631" i="16"/>
  <c r="J631" i="16"/>
  <c r="K631" i="16"/>
  <c r="L631" i="16"/>
  <c r="M631" i="16"/>
  <c r="N631" i="16"/>
  <c r="O631" i="16"/>
  <c r="P631" i="16"/>
  <c r="Q631" i="16"/>
  <c r="R631" i="16"/>
  <c r="S631" i="16"/>
  <c r="T631" i="16"/>
  <c r="U631" i="16"/>
  <c r="V631" i="16"/>
  <c r="W631" i="16"/>
  <c r="X631" i="16"/>
  <c r="Y631" i="16"/>
  <c r="B632" i="16"/>
  <c r="C632" i="16"/>
  <c r="D632" i="16"/>
  <c r="E632" i="16"/>
  <c r="F632" i="16"/>
  <c r="G632" i="16"/>
  <c r="H632" i="16"/>
  <c r="I632" i="16"/>
  <c r="J632" i="16"/>
  <c r="K632" i="16"/>
  <c r="L632" i="16"/>
  <c r="M632" i="16"/>
  <c r="N632" i="16"/>
  <c r="O632" i="16"/>
  <c r="P632" i="16"/>
  <c r="Q632" i="16"/>
  <c r="R632" i="16"/>
  <c r="S632" i="16"/>
  <c r="T632" i="16"/>
  <c r="U632" i="16"/>
  <c r="V632" i="16"/>
  <c r="W632" i="16"/>
  <c r="X632" i="16"/>
  <c r="Y632" i="16"/>
  <c r="B633" i="16"/>
  <c r="C633" i="16"/>
  <c r="D633" i="16"/>
  <c r="E633" i="16"/>
  <c r="F633" i="16"/>
  <c r="G633" i="16"/>
  <c r="H633" i="16"/>
  <c r="I633" i="16"/>
  <c r="J633" i="16"/>
  <c r="K633" i="16"/>
  <c r="L633" i="16"/>
  <c r="M633" i="16"/>
  <c r="N633" i="16"/>
  <c r="O633" i="16"/>
  <c r="P633" i="16"/>
  <c r="Q633" i="16"/>
  <c r="R633" i="16"/>
  <c r="S633" i="16"/>
  <c r="T633" i="16"/>
  <c r="U633" i="16"/>
  <c r="V633" i="16"/>
  <c r="W633" i="16"/>
  <c r="X633" i="16"/>
  <c r="Y633" i="16"/>
  <c r="B634" i="16"/>
  <c r="C634" i="16"/>
  <c r="D634" i="16"/>
  <c r="E634" i="16"/>
  <c r="F634" i="16"/>
  <c r="G634" i="16"/>
  <c r="H634" i="16"/>
  <c r="I634" i="16"/>
  <c r="J634" i="16"/>
  <c r="K634" i="16"/>
  <c r="L634" i="16"/>
  <c r="M634" i="16"/>
  <c r="N634" i="16"/>
  <c r="O634" i="16"/>
  <c r="P634" i="16"/>
  <c r="Q634" i="16"/>
  <c r="R634" i="16"/>
  <c r="S634" i="16"/>
  <c r="T634" i="16"/>
  <c r="U634" i="16"/>
  <c r="V634" i="16"/>
  <c r="W634" i="16"/>
  <c r="X634" i="16"/>
  <c r="Y634" i="16"/>
  <c r="B635" i="16"/>
  <c r="C635" i="16"/>
  <c r="D635" i="16"/>
  <c r="E635" i="16"/>
  <c r="F635" i="16"/>
  <c r="G635" i="16"/>
  <c r="H635" i="16"/>
  <c r="I635" i="16"/>
  <c r="J635" i="16"/>
  <c r="K635" i="16"/>
  <c r="L635" i="16"/>
  <c r="M635" i="16"/>
  <c r="N635" i="16"/>
  <c r="O635" i="16"/>
  <c r="P635" i="16"/>
  <c r="Q635" i="16"/>
  <c r="R635" i="16"/>
  <c r="S635" i="16"/>
  <c r="T635" i="16"/>
  <c r="U635" i="16"/>
  <c r="V635" i="16"/>
  <c r="W635" i="16"/>
  <c r="X635" i="16"/>
  <c r="Y635" i="16"/>
  <c r="B636" i="16"/>
  <c r="C636" i="16"/>
  <c r="D636" i="16"/>
  <c r="E636" i="16"/>
  <c r="F636" i="16"/>
  <c r="G636" i="16"/>
  <c r="H636" i="16"/>
  <c r="I636" i="16"/>
  <c r="J636" i="16"/>
  <c r="K636" i="16"/>
  <c r="L636" i="16"/>
  <c r="M636" i="16"/>
  <c r="N636" i="16"/>
  <c r="O636" i="16"/>
  <c r="P636" i="16"/>
  <c r="Q636" i="16"/>
  <c r="R636" i="16"/>
  <c r="S636" i="16"/>
  <c r="T636" i="16"/>
  <c r="U636" i="16"/>
  <c r="V636" i="16"/>
  <c r="W636" i="16"/>
  <c r="X636" i="16"/>
  <c r="Y636" i="16"/>
  <c r="B637" i="16"/>
  <c r="C637" i="16"/>
  <c r="D637" i="16"/>
  <c r="E637" i="16"/>
  <c r="F637" i="16"/>
  <c r="G637" i="16"/>
  <c r="H637" i="16"/>
  <c r="I637" i="16"/>
  <c r="J637" i="16"/>
  <c r="K637" i="16"/>
  <c r="L637" i="16"/>
  <c r="M637" i="16"/>
  <c r="N637" i="16"/>
  <c r="O637" i="16"/>
  <c r="P637" i="16"/>
  <c r="Q637" i="16"/>
  <c r="R637" i="16"/>
  <c r="S637" i="16"/>
  <c r="T637" i="16"/>
  <c r="U637" i="16"/>
  <c r="V637" i="16"/>
  <c r="W637" i="16"/>
  <c r="X637" i="16"/>
  <c r="Y637" i="16"/>
  <c r="B638" i="16"/>
  <c r="C638" i="16"/>
  <c r="D638" i="16"/>
  <c r="E638" i="16"/>
  <c r="F638" i="16"/>
  <c r="G638" i="16"/>
  <c r="H638" i="16"/>
  <c r="I638" i="16"/>
  <c r="J638" i="16"/>
  <c r="K638" i="16"/>
  <c r="L638" i="16"/>
  <c r="M638" i="16"/>
  <c r="N638" i="16"/>
  <c r="O638" i="16"/>
  <c r="P638" i="16"/>
  <c r="Q638" i="16"/>
  <c r="R638" i="16"/>
  <c r="S638" i="16"/>
  <c r="T638" i="16"/>
  <c r="U638" i="16"/>
  <c r="V638" i="16"/>
  <c r="W638" i="16"/>
  <c r="X638" i="16"/>
  <c r="Y638" i="16"/>
  <c r="B639" i="16"/>
  <c r="C639" i="16"/>
  <c r="D639" i="16"/>
  <c r="E639" i="16"/>
  <c r="F639" i="16"/>
  <c r="G639" i="16"/>
  <c r="H639" i="16"/>
  <c r="I639" i="16"/>
  <c r="J639" i="16"/>
  <c r="K639" i="16"/>
  <c r="L639" i="16"/>
  <c r="M639" i="16"/>
  <c r="N639" i="16"/>
  <c r="O639" i="16"/>
  <c r="P639" i="16"/>
  <c r="Q639" i="16"/>
  <c r="R639" i="16"/>
  <c r="S639" i="16"/>
  <c r="T639" i="16"/>
  <c r="U639" i="16"/>
  <c r="V639" i="16"/>
  <c r="W639" i="16"/>
  <c r="X639" i="16"/>
  <c r="Y639" i="16"/>
  <c r="B640" i="16"/>
  <c r="C640" i="16"/>
  <c r="D640" i="16"/>
  <c r="E640" i="16"/>
  <c r="F640" i="16"/>
  <c r="G640" i="16"/>
  <c r="H640" i="16"/>
  <c r="I640" i="16"/>
  <c r="J640" i="16"/>
  <c r="K640" i="16"/>
  <c r="L640" i="16"/>
  <c r="M640" i="16"/>
  <c r="N640" i="16"/>
  <c r="O640" i="16"/>
  <c r="P640" i="16"/>
  <c r="Q640" i="16"/>
  <c r="R640" i="16"/>
  <c r="S640" i="16"/>
  <c r="T640" i="16"/>
  <c r="U640" i="16"/>
  <c r="V640" i="16"/>
  <c r="W640" i="16"/>
  <c r="X640" i="16"/>
  <c r="Y640" i="16"/>
  <c r="B641" i="16"/>
  <c r="C641" i="16"/>
  <c r="D641" i="16"/>
  <c r="E641" i="16"/>
  <c r="F641" i="16"/>
  <c r="G641" i="16"/>
  <c r="H641" i="16"/>
  <c r="I641" i="16"/>
  <c r="J641" i="16"/>
  <c r="K641" i="16"/>
  <c r="L641" i="16"/>
  <c r="M641" i="16"/>
  <c r="N641" i="16"/>
  <c r="O641" i="16"/>
  <c r="P641" i="16"/>
  <c r="Q641" i="16"/>
  <c r="R641" i="16"/>
  <c r="S641" i="16"/>
  <c r="T641" i="16"/>
  <c r="U641" i="16"/>
  <c r="V641" i="16"/>
  <c r="W641" i="16"/>
  <c r="X641" i="16"/>
  <c r="Y641" i="16"/>
  <c r="B642" i="16"/>
  <c r="C642" i="16"/>
  <c r="D642" i="16"/>
  <c r="E642" i="16"/>
  <c r="F642" i="16"/>
  <c r="G642" i="16"/>
  <c r="H642" i="16"/>
  <c r="I642" i="16"/>
  <c r="J642" i="16"/>
  <c r="K642" i="16"/>
  <c r="L642" i="16"/>
  <c r="M642" i="16"/>
  <c r="N642" i="16"/>
  <c r="O642" i="16"/>
  <c r="P642" i="16"/>
  <c r="Q642" i="16"/>
  <c r="R642" i="16"/>
  <c r="S642" i="16"/>
  <c r="T642" i="16"/>
  <c r="U642" i="16"/>
  <c r="V642" i="16"/>
  <c r="W642" i="16"/>
  <c r="X642" i="16"/>
  <c r="Y642" i="16"/>
  <c r="B643" i="16"/>
  <c r="C643" i="16"/>
  <c r="D643" i="16"/>
  <c r="E643" i="16"/>
  <c r="F643" i="16"/>
  <c r="G643" i="16"/>
  <c r="H643" i="16"/>
  <c r="I643" i="16"/>
  <c r="J643" i="16"/>
  <c r="K643" i="16"/>
  <c r="L643" i="16"/>
  <c r="M643" i="16"/>
  <c r="N643" i="16"/>
  <c r="O643" i="16"/>
  <c r="P643" i="16"/>
  <c r="Q643" i="16"/>
  <c r="R643" i="16"/>
  <c r="S643" i="16"/>
  <c r="T643" i="16"/>
  <c r="U643" i="16"/>
  <c r="V643" i="16"/>
  <c r="W643" i="16"/>
  <c r="X643" i="16"/>
  <c r="Y643" i="16"/>
  <c r="B644" i="16"/>
  <c r="C644" i="16"/>
  <c r="D644" i="16"/>
  <c r="E644" i="16"/>
  <c r="F644" i="16"/>
  <c r="G644" i="16"/>
  <c r="H644" i="16"/>
  <c r="I644" i="16"/>
  <c r="J644" i="16"/>
  <c r="K644" i="16"/>
  <c r="L644" i="16"/>
  <c r="M644" i="16"/>
  <c r="N644" i="16"/>
  <c r="O644" i="16"/>
  <c r="P644" i="16"/>
  <c r="Q644" i="16"/>
  <c r="R644" i="16"/>
  <c r="S644" i="16"/>
  <c r="T644" i="16"/>
  <c r="U644" i="16"/>
  <c r="V644" i="16"/>
  <c r="W644" i="16"/>
  <c r="X644" i="16"/>
  <c r="Y644" i="16"/>
  <c r="B645" i="16"/>
  <c r="C645" i="16"/>
  <c r="D645" i="16"/>
  <c r="E645" i="16"/>
  <c r="F645" i="16"/>
  <c r="G645" i="16"/>
  <c r="H645" i="16"/>
  <c r="I645" i="16"/>
  <c r="J645" i="16"/>
  <c r="K645" i="16"/>
  <c r="L645" i="16"/>
  <c r="M645" i="16"/>
  <c r="N645" i="16"/>
  <c r="O645" i="16"/>
  <c r="P645" i="16"/>
  <c r="Q645" i="16"/>
  <c r="R645" i="16"/>
  <c r="S645" i="16"/>
  <c r="T645" i="16"/>
  <c r="U645" i="16"/>
  <c r="V645" i="16"/>
  <c r="W645" i="16"/>
  <c r="X645" i="16"/>
  <c r="Y645" i="16"/>
  <c r="B646" i="16"/>
  <c r="C646" i="16"/>
  <c r="D646" i="16"/>
  <c r="E646" i="16"/>
  <c r="F646" i="16"/>
  <c r="G646" i="16"/>
  <c r="H646" i="16"/>
  <c r="I646" i="16"/>
  <c r="J646" i="16"/>
  <c r="K646" i="16"/>
  <c r="L646" i="16"/>
  <c r="M646" i="16"/>
  <c r="N646" i="16"/>
  <c r="O646" i="16"/>
  <c r="P646" i="16"/>
  <c r="Q646" i="16"/>
  <c r="R646" i="16"/>
  <c r="S646" i="16"/>
  <c r="T646" i="16"/>
  <c r="U646" i="16"/>
  <c r="V646" i="16"/>
  <c r="W646" i="16"/>
  <c r="X646" i="16"/>
  <c r="Y646" i="16"/>
  <c r="B647" i="16"/>
  <c r="C647" i="16"/>
  <c r="D647" i="16"/>
  <c r="E647" i="16"/>
  <c r="F647" i="16"/>
  <c r="G647" i="16"/>
  <c r="H647" i="16"/>
  <c r="I647" i="16"/>
  <c r="J647" i="16"/>
  <c r="K647" i="16"/>
  <c r="L647" i="16"/>
  <c r="M647" i="16"/>
  <c r="N647" i="16"/>
  <c r="O647" i="16"/>
  <c r="P647" i="16"/>
  <c r="Q647" i="16"/>
  <c r="R647" i="16"/>
  <c r="S647" i="16"/>
  <c r="T647" i="16"/>
  <c r="U647" i="16"/>
  <c r="V647" i="16"/>
  <c r="W647" i="16"/>
  <c r="X647" i="16"/>
  <c r="Y647" i="16"/>
  <c r="B648" i="16"/>
  <c r="C648" i="16"/>
  <c r="D648" i="16"/>
  <c r="E648" i="16"/>
  <c r="F648" i="16"/>
  <c r="G648" i="16"/>
  <c r="H648" i="16"/>
  <c r="I648" i="16"/>
  <c r="J648" i="16"/>
  <c r="K648" i="16"/>
  <c r="L648" i="16"/>
  <c r="M648" i="16"/>
  <c r="N648" i="16"/>
  <c r="O648" i="16"/>
  <c r="P648" i="16"/>
  <c r="Q648" i="16"/>
  <c r="R648" i="16"/>
  <c r="S648" i="16"/>
  <c r="T648" i="16"/>
  <c r="U648" i="16"/>
  <c r="V648" i="16"/>
  <c r="W648" i="16"/>
  <c r="X648" i="16"/>
  <c r="Y648" i="16"/>
  <c r="B649" i="16"/>
  <c r="C649" i="16"/>
  <c r="D649" i="16"/>
  <c r="E649" i="16"/>
  <c r="F649" i="16"/>
  <c r="G649" i="16"/>
  <c r="H649" i="16"/>
  <c r="I649" i="16"/>
  <c r="J649" i="16"/>
  <c r="K649" i="16"/>
  <c r="L649" i="16"/>
  <c r="M649" i="16"/>
  <c r="N649" i="16"/>
  <c r="O649" i="16"/>
  <c r="P649" i="16"/>
  <c r="Q649" i="16"/>
  <c r="R649" i="16"/>
  <c r="S649" i="16"/>
  <c r="T649" i="16"/>
  <c r="U649" i="16"/>
  <c r="V649" i="16"/>
  <c r="W649" i="16"/>
  <c r="X649" i="16"/>
  <c r="Y649" i="16"/>
  <c r="B650" i="16"/>
  <c r="C650" i="16"/>
  <c r="D650" i="16"/>
  <c r="E650" i="16"/>
  <c r="F650" i="16"/>
  <c r="G650" i="16"/>
  <c r="H650" i="16"/>
  <c r="I650" i="16"/>
  <c r="J650" i="16"/>
  <c r="K650" i="16"/>
  <c r="L650" i="16"/>
  <c r="M650" i="16"/>
  <c r="N650" i="16"/>
  <c r="O650" i="16"/>
  <c r="P650" i="16"/>
  <c r="Q650" i="16"/>
  <c r="R650" i="16"/>
  <c r="S650" i="16"/>
  <c r="T650" i="16"/>
  <c r="U650" i="16"/>
  <c r="V650" i="16"/>
  <c r="W650" i="16"/>
  <c r="X650" i="16"/>
  <c r="Y650" i="16"/>
  <c r="B651" i="16"/>
  <c r="C651" i="16"/>
  <c r="D651" i="16"/>
  <c r="E651" i="16"/>
  <c r="F651" i="16"/>
  <c r="G651" i="16"/>
  <c r="H651" i="16"/>
  <c r="I651" i="16"/>
  <c r="J651" i="16"/>
  <c r="K651" i="16"/>
  <c r="L651" i="16"/>
  <c r="M651" i="16"/>
  <c r="N651" i="16"/>
  <c r="O651" i="16"/>
  <c r="P651" i="16"/>
  <c r="Q651" i="16"/>
  <c r="R651" i="16"/>
  <c r="S651" i="16"/>
  <c r="T651" i="16"/>
  <c r="U651" i="16"/>
  <c r="V651" i="16"/>
  <c r="W651" i="16"/>
  <c r="X651" i="16"/>
  <c r="Y651" i="16"/>
  <c r="B652" i="16"/>
  <c r="C652" i="16"/>
  <c r="D652" i="16"/>
  <c r="E652" i="16"/>
  <c r="F652" i="16"/>
  <c r="G652" i="16"/>
  <c r="H652" i="16"/>
  <c r="I652" i="16"/>
  <c r="J652" i="16"/>
  <c r="K652" i="16"/>
  <c r="L652" i="16"/>
  <c r="M652" i="16"/>
  <c r="N652" i="16"/>
  <c r="O652" i="16"/>
  <c r="P652" i="16"/>
  <c r="Q652" i="16"/>
  <c r="R652" i="16"/>
  <c r="S652" i="16"/>
  <c r="T652" i="16"/>
  <c r="U652" i="16"/>
  <c r="V652" i="16"/>
  <c r="W652" i="16"/>
  <c r="X652" i="16"/>
  <c r="Y652" i="16"/>
  <c r="B653" i="16"/>
  <c r="C653" i="16"/>
  <c r="D653" i="16"/>
  <c r="E653" i="16"/>
  <c r="F653" i="16"/>
  <c r="G653" i="16"/>
  <c r="H653" i="16"/>
  <c r="I653" i="16"/>
  <c r="J653" i="16"/>
  <c r="K653" i="16"/>
  <c r="L653" i="16"/>
  <c r="M653" i="16"/>
  <c r="N653" i="16"/>
  <c r="O653" i="16"/>
  <c r="P653" i="16"/>
  <c r="Q653" i="16"/>
  <c r="R653" i="16"/>
  <c r="S653" i="16"/>
  <c r="T653" i="16"/>
  <c r="U653" i="16"/>
  <c r="V653" i="16"/>
  <c r="W653" i="16"/>
  <c r="X653" i="16"/>
  <c r="Y653" i="16"/>
  <c r="B654" i="16"/>
  <c r="C654" i="16"/>
  <c r="D654" i="16"/>
  <c r="E654" i="16"/>
  <c r="F654" i="16"/>
  <c r="G654" i="16"/>
  <c r="H654" i="16"/>
  <c r="I654" i="16"/>
  <c r="J654" i="16"/>
  <c r="K654" i="16"/>
  <c r="L654" i="16"/>
  <c r="M654" i="16"/>
  <c r="N654" i="16"/>
  <c r="O654" i="16"/>
  <c r="P654" i="16"/>
  <c r="Q654" i="16"/>
  <c r="R654" i="16"/>
  <c r="S654" i="16"/>
  <c r="T654" i="16"/>
  <c r="U654" i="16"/>
  <c r="V654" i="16"/>
  <c r="W654" i="16"/>
  <c r="X654" i="16"/>
  <c r="Y654" i="16"/>
  <c r="B655" i="16"/>
  <c r="C655" i="16"/>
  <c r="D655" i="16"/>
  <c r="E655" i="16"/>
  <c r="F655" i="16"/>
  <c r="G655" i="16"/>
  <c r="H655" i="16"/>
  <c r="I655" i="16"/>
  <c r="J655" i="16"/>
  <c r="K655" i="16"/>
  <c r="L655" i="16"/>
  <c r="M655" i="16"/>
  <c r="N655" i="16"/>
  <c r="O655" i="16"/>
  <c r="P655" i="16"/>
  <c r="Q655" i="16"/>
  <c r="R655" i="16"/>
  <c r="S655" i="16"/>
  <c r="T655" i="16"/>
  <c r="U655" i="16"/>
  <c r="V655" i="16"/>
  <c r="W655" i="16"/>
  <c r="X655" i="16"/>
  <c r="Y655" i="16"/>
  <c r="B656" i="16"/>
  <c r="C656" i="16"/>
  <c r="D656" i="16"/>
  <c r="E656" i="16"/>
  <c r="F656" i="16"/>
  <c r="G656" i="16"/>
  <c r="H656" i="16"/>
  <c r="I656" i="16"/>
  <c r="J656" i="16"/>
  <c r="K656" i="16"/>
  <c r="L656" i="16"/>
  <c r="M656" i="16"/>
  <c r="N656" i="16"/>
  <c r="O656" i="16"/>
  <c r="P656" i="16"/>
  <c r="Q656" i="16"/>
  <c r="R656" i="16"/>
  <c r="S656" i="16"/>
  <c r="T656" i="16"/>
  <c r="U656" i="16"/>
  <c r="V656" i="16"/>
  <c r="W656" i="16"/>
  <c r="X656" i="16"/>
  <c r="Y656" i="16"/>
  <c r="B657" i="16"/>
  <c r="C657" i="16"/>
  <c r="D657" i="16"/>
  <c r="E657" i="16"/>
  <c r="F657" i="16"/>
  <c r="G657" i="16"/>
  <c r="H657" i="16"/>
  <c r="I657" i="16"/>
  <c r="J657" i="16"/>
  <c r="K657" i="16"/>
  <c r="L657" i="16"/>
  <c r="M657" i="16"/>
  <c r="N657" i="16"/>
  <c r="O657" i="16"/>
  <c r="P657" i="16"/>
  <c r="Q657" i="16"/>
  <c r="R657" i="16"/>
  <c r="S657" i="16"/>
  <c r="T657" i="16"/>
  <c r="U657" i="16"/>
  <c r="V657" i="16"/>
  <c r="W657" i="16"/>
  <c r="X657" i="16"/>
  <c r="Y657" i="16"/>
  <c r="B658" i="16"/>
  <c r="C658" i="16"/>
  <c r="D658" i="16"/>
  <c r="E658" i="16"/>
  <c r="F658" i="16"/>
  <c r="G658" i="16"/>
  <c r="H658" i="16"/>
  <c r="I658" i="16"/>
  <c r="J658" i="16"/>
  <c r="K658" i="16"/>
  <c r="L658" i="16"/>
  <c r="M658" i="16"/>
  <c r="N658" i="16"/>
  <c r="O658" i="16"/>
  <c r="P658" i="16"/>
  <c r="Q658" i="16"/>
  <c r="R658" i="16"/>
  <c r="S658" i="16"/>
  <c r="T658" i="16"/>
  <c r="U658" i="16"/>
  <c r="V658" i="16"/>
  <c r="W658" i="16"/>
  <c r="X658" i="16"/>
  <c r="Y658" i="16"/>
  <c r="B659" i="16"/>
  <c r="C659" i="16"/>
  <c r="D659" i="16"/>
  <c r="E659" i="16"/>
  <c r="F659" i="16"/>
  <c r="G659" i="16"/>
  <c r="H659" i="16"/>
  <c r="I659" i="16"/>
  <c r="J659" i="16"/>
  <c r="K659" i="16"/>
  <c r="L659" i="16"/>
  <c r="M659" i="16"/>
  <c r="N659" i="16"/>
  <c r="O659" i="16"/>
  <c r="P659" i="16"/>
  <c r="Q659" i="16"/>
  <c r="R659" i="16"/>
  <c r="S659" i="16"/>
  <c r="T659" i="16"/>
  <c r="U659" i="16"/>
  <c r="V659" i="16"/>
  <c r="W659" i="16"/>
  <c r="X659" i="16"/>
  <c r="Y659" i="16"/>
  <c r="B660" i="16"/>
  <c r="C660" i="16"/>
  <c r="D660" i="16"/>
  <c r="E660" i="16"/>
  <c r="F660" i="16"/>
  <c r="G660" i="16"/>
  <c r="H660" i="16"/>
  <c r="I660" i="16"/>
  <c r="J660" i="16"/>
  <c r="K660" i="16"/>
  <c r="L660" i="16"/>
  <c r="M660" i="16"/>
  <c r="N660" i="16"/>
  <c r="O660" i="16"/>
  <c r="P660" i="16"/>
  <c r="Q660" i="16"/>
  <c r="R660" i="16"/>
  <c r="S660" i="16"/>
  <c r="T660" i="16"/>
  <c r="U660" i="16"/>
  <c r="V660" i="16"/>
  <c r="W660" i="16"/>
  <c r="X660" i="16"/>
  <c r="Y660" i="16"/>
  <c r="B661" i="16"/>
  <c r="C661" i="16"/>
  <c r="D661" i="16"/>
  <c r="E661" i="16"/>
  <c r="F661" i="16"/>
  <c r="G661" i="16"/>
  <c r="H661" i="16"/>
  <c r="I661" i="16"/>
  <c r="J661" i="16"/>
  <c r="K661" i="16"/>
  <c r="L661" i="16"/>
  <c r="M661" i="16"/>
  <c r="N661" i="16"/>
  <c r="O661" i="16"/>
  <c r="P661" i="16"/>
  <c r="Q661" i="16"/>
  <c r="R661" i="16"/>
  <c r="S661" i="16"/>
  <c r="T661" i="16"/>
  <c r="U661" i="16"/>
  <c r="V661" i="16"/>
  <c r="W661" i="16"/>
  <c r="X661" i="16"/>
  <c r="Y661" i="16"/>
  <c r="B662" i="16"/>
  <c r="C662" i="16"/>
  <c r="D662" i="16"/>
  <c r="E662" i="16"/>
  <c r="F662" i="16"/>
  <c r="G662" i="16"/>
  <c r="H662" i="16"/>
  <c r="I662" i="16"/>
  <c r="J662" i="16"/>
  <c r="K662" i="16"/>
  <c r="L662" i="16"/>
  <c r="M662" i="16"/>
  <c r="N662" i="16"/>
  <c r="O662" i="16"/>
  <c r="P662" i="16"/>
  <c r="Q662" i="16"/>
  <c r="R662" i="16"/>
  <c r="S662" i="16"/>
  <c r="T662" i="16"/>
  <c r="U662" i="16"/>
  <c r="V662" i="16"/>
  <c r="W662" i="16"/>
  <c r="X662" i="16"/>
  <c r="Y662" i="16"/>
  <c r="B663" i="16"/>
  <c r="C663" i="16"/>
  <c r="D663" i="16"/>
  <c r="E663" i="16"/>
  <c r="F663" i="16"/>
  <c r="G663" i="16"/>
  <c r="H663" i="16"/>
  <c r="I663" i="16"/>
  <c r="J663" i="16"/>
  <c r="K663" i="16"/>
  <c r="L663" i="16"/>
  <c r="M663" i="16"/>
  <c r="N663" i="16"/>
  <c r="O663" i="16"/>
  <c r="P663" i="16"/>
  <c r="Q663" i="16"/>
  <c r="R663" i="16"/>
  <c r="S663" i="16"/>
  <c r="T663" i="16"/>
  <c r="U663" i="16"/>
  <c r="V663" i="16"/>
  <c r="W663" i="16"/>
  <c r="X663" i="16"/>
  <c r="Y663" i="16"/>
  <c r="B664" i="16"/>
  <c r="C664" i="16"/>
  <c r="D664" i="16"/>
  <c r="E664" i="16"/>
  <c r="F664" i="16"/>
  <c r="G664" i="16"/>
  <c r="H664" i="16"/>
  <c r="I664" i="16"/>
  <c r="J664" i="16"/>
  <c r="K664" i="16"/>
  <c r="L664" i="16"/>
  <c r="M664" i="16"/>
  <c r="N664" i="16"/>
  <c r="O664" i="16"/>
  <c r="P664" i="16"/>
  <c r="Q664" i="16"/>
  <c r="R664" i="16"/>
  <c r="S664" i="16"/>
  <c r="T664" i="16"/>
  <c r="U664" i="16"/>
  <c r="V664" i="16"/>
  <c r="W664" i="16"/>
  <c r="X664" i="16"/>
  <c r="Y664" i="16"/>
  <c r="B665" i="16"/>
  <c r="C665" i="16"/>
  <c r="D665" i="16"/>
  <c r="E665" i="16"/>
  <c r="F665" i="16"/>
  <c r="G665" i="16"/>
  <c r="H665" i="16"/>
  <c r="I665" i="16"/>
  <c r="J665" i="16"/>
  <c r="K665" i="16"/>
  <c r="L665" i="16"/>
  <c r="M665" i="16"/>
  <c r="N665" i="16"/>
  <c r="O665" i="16"/>
  <c r="P665" i="16"/>
  <c r="Q665" i="16"/>
  <c r="R665" i="16"/>
  <c r="S665" i="16"/>
  <c r="T665" i="16"/>
  <c r="U665" i="16"/>
  <c r="V665" i="16"/>
  <c r="W665" i="16"/>
  <c r="X665" i="16"/>
  <c r="Y665" i="16"/>
  <c r="B666" i="16"/>
  <c r="C666" i="16"/>
  <c r="D666" i="16"/>
  <c r="E666" i="16"/>
  <c r="F666" i="16"/>
  <c r="G666" i="16"/>
  <c r="H666" i="16"/>
  <c r="I666" i="16"/>
  <c r="J666" i="16"/>
  <c r="K666" i="16"/>
  <c r="L666" i="16"/>
  <c r="M666" i="16"/>
  <c r="N666" i="16"/>
  <c r="O666" i="16"/>
  <c r="P666" i="16"/>
  <c r="Q666" i="16"/>
  <c r="R666" i="16"/>
  <c r="S666" i="16"/>
  <c r="T666" i="16"/>
  <c r="U666" i="16"/>
  <c r="V666" i="16"/>
  <c r="W666" i="16"/>
  <c r="X666" i="16"/>
  <c r="Y666" i="16"/>
  <c r="B667" i="16"/>
  <c r="C667" i="16"/>
  <c r="D667" i="16"/>
  <c r="E667" i="16"/>
  <c r="F667" i="16"/>
  <c r="G667" i="16"/>
  <c r="H667" i="16"/>
  <c r="I667" i="16"/>
  <c r="J667" i="16"/>
  <c r="K667" i="16"/>
  <c r="L667" i="16"/>
  <c r="M667" i="16"/>
  <c r="N667" i="16"/>
  <c r="O667" i="16"/>
  <c r="P667" i="16"/>
  <c r="Q667" i="16"/>
  <c r="R667" i="16"/>
  <c r="S667" i="16"/>
  <c r="T667" i="16"/>
  <c r="U667" i="16"/>
  <c r="V667" i="16"/>
  <c r="W667" i="16"/>
  <c r="X667" i="16"/>
  <c r="Y667" i="16"/>
  <c r="B668" i="16"/>
  <c r="C668" i="16"/>
  <c r="D668" i="16"/>
  <c r="E668" i="16"/>
  <c r="F668" i="16"/>
  <c r="G668" i="16"/>
  <c r="H668" i="16"/>
  <c r="I668" i="16"/>
  <c r="J668" i="16"/>
  <c r="K668" i="16"/>
  <c r="L668" i="16"/>
  <c r="M668" i="16"/>
  <c r="N668" i="16"/>
  <c r="O668" i="16"/>
  <c r="P668" i="16"/>
  <c r="Q668" i="16"/>
  <c r="R668" i="16"/>
  <c r="S668" i="16"/>
  <c r="T668" i="16"/>
  <c r="U668" i="16"/>
  <c r="V668" i="16"/>
  <c r="W668" i="16"/>
  <c r="X668" i="16"/>
  <c r="Y668" i="16"/>
  <c r="B669" i="16"/>
  <c r="C669" i="16"/>
  <c r="D669" i="16"/>
  <c r="E669" i="16"/>
  <c r="F669" i="16"/>
  <c r="G669" i="16"/>
  <c r="H669" i="16"/>
  <c r="I669" i="16"/>
  <c r="J669" i="16"/>
  <c r="K669" i="16"/>
  <c r="L669" i="16"/>
  <c r="M669" i="16"/>
  <c r="N669" i="16"/>
  <c r="O669" i="16"/>
  <c r="P669" i="16"/>
  <c r="Q669" i="16"/>
  <c r="R669" i="16"/>
  <c r="S669" i="16"/>
  <c r="T669" i="16"/>
  <c r="U669" i="16"/>
  <c r="V669" i="16"/>
  <c r="W669" i="16"/>
  <c r="X669" i="16"/>
  <c r="Y669" i="16"/>
  <c r="B670" i="16"/>
  <c r="C670" i="16"/>
  <c r="D670" i="16"/>
  <c r="E670" i="16"/>
  <c r="F670" i="16"/>
  <c r="G670" i="16"/>
  <c r="H670" i="16"/>
  <c r="I670" i="16"/>
  <c r="J670" i="16"/>
  <c r="K670" i="16"/>
  <c r="L670" i="16"/>
  <c r="M670" i="16"/>
  <c r="N670" i="16"/>
  <c r="O670" i="16"/>
  <c r="P670" i="16"/>
  <c r="Q670" i="16"/>
  <c r="R670" i="16"/>
  <c r="S670" i="16"/>
  <c r="T670" i="16"/>
  <c r="U670" i="16"/>
  <c r="V670" i="16"/>
  <c r="W670" i="16"/>
  <c r="X670" i="16"/>
  <c r="Y670" i="16"/>
  <c r="B671" i="16"/>
  <c r="C671" i="16"/>
  <c r="D671" i="16"/>
  <c r="E671" i="16"/>
  <c r="F671" i="16"/>
  <c r="G671" i="16"/>
  <c r="H671" i="16"/>
  <c r="I671" i="16"/>
  <c r="J671" i="16"/>
  <c r="K671" i="16"/>
  <c r="L671" i="16"/>
  <c r="M671" i="16"/>
  <c r="N671" i="16"/>
  <c r="O671" i="16"/>
  <c r="P671" i="16"/>
  <c r="Q671" i="16"/>
  <c r="R671" i="16"/>
  <c r="S671" i="16"/>
  <c r="T671" i="16"/>
  <c r="U671" i="16"/>
  <c r="V671" i="16"/>
  <c r="W671" i="16"/>
  <c r="X671" i="16"/>
  <c r="Y671" i="16"/>
  <c r="B672" i="16"/>
  <c r="C672" i="16"/>
  <c r="D672" i="16"/>
  <c r="E672" i="16"/>
  <c r="F672" i="16"/>
  <c r="G672" i="16"/>
  <c r="H672" i="16"/>
  <c r="I672" i="16"/>
  <c r="J672" i="16"/>
  <c r="K672" i="16"/>
  <c r="L672" i="16"/>
  <c r="M672" i="16"/>
  <c r="N672" i="16"/>
  <c r="O672" i="16"/>
  <c r="P672" i="16"/>
  <c r="Q672" i="16"/>
  <c r="R672" i="16"/>
  <c r="S672" i="16"/>
  <c r="T672" i="16"/>
  <c r="U672" i="16"/>
  <c r="V672" i="16"/>
  <c r="W672" i="16"/>
  <c r="X672" i="16"/>
  <c r="Y672" i="16"/>
  <c r="B673" i="16"/>
  <c r="C673" i="16"/>
  <c r="D673" i="16"/>
  <c r="E673" i="16"/>
  <c r="F673" i="16"/>
  <c r="G673" i="16"/>
  <c r="H673" i="16"/>
  <c r="I673" i="16"/>
  <c r="J673" i="16"/>
  <c r="K673" i="16"/>
  <c r="L673" i="16"/>
  <c r="M673" i="16"/>
  <c r="N673" i="16"/>
  <c r="O673" i="16"/>
  <c r="P673" i="16"/>
  <c r="Q673" i="16"/>
  <c r="R673" i="16"/>
  <c r="S673" i="16"/>
  <c r="T673" i="16"/>
  <c r="U673" i="16"/>
  <c r="V673" i="16"/>
  <c r="W673" i="16"/>
  <c r="X673" i="16"/>
  <c r="Y673" i="16"/>
  <c r="B674" i="16"/>
  <c r="C674" i="16"/>
  <c r="D674" i="16"/>
  <c r="E674" i="16"/>
  <c r="F674" i="16"/>
  <c r="G674" i="16"/>
  <c r="H674" i="16"/>
  <c r="I674" i="16"/>
  <c r="J674" i="16"/>
  <c r="K674" i="16"/>
  <c r="L674" i="16"/>
  <c r="M674" i="16"/>
  <c r="N674" i="16"/>
  <c r="O674" i="16"/>
  <c r="P674" i="16"/>
  <c r="Q674" i="16"/>
  <c r="R674" i="16"/>
  <c r="S674" i="16"/>
  <c r="T674" i="16"/>
  <c r="U674" i="16"/>
  <c r="V674" i="16"/>
  <c r="W674" i="16"/>
  <c r="X674" i="16"/>
  <c r="Y674" i="16"/>
  <c r="B675" i="16"/>
  <c r="C675" i="16"/>
  <c r="D675" i="16"/>
  <c r="E675" i="16"/>
  <c r="F675" i="16"/>
  <c r="G675" i="16"/>
  <c r="H675" i="16"/>
  <c r="I675" i="16"/>
  <c r="J675" i="16"/>
  <c r="K675" i="16"/>
  <c r="L675" i="16"/>
  <c r="M675" i="16"/>
  <c r="N675" i="16"/>
  <c r="O675" i="16"/>
  <c r="P675" i="16"/>
  <c r="Q675" i="16"/>
  <c r="R675" i="16"/>
  <c r="S675" i="16"/>
  <c r="T675" i="16"/>
  <c r="U675" i="16"/>
  <c r="V675" i="16"/>
  <c r="W675" i="16"/>
  <c r="X675" i="16"/>
  <c r="Y675" i="16"/>
  <c r="B676" i="16"/>
  <c r="C676" i="16"/>
  <c r="D676" i="16"/>
  <c r="E676" i="16"/>
  <c r="F676" i="16"/>
  <c r="G676" i="16"/>
  <c r="H676" i="16"/>
  <c r="I676" i="16"/>
  <c r="J676" i="16"/>
  <c r="K676" i="16"/>
  <c r="L676" i="16"/>
  <c r="M676" i="16"/>
  <c r="N676" i="16"/>
  <c r="O676" i="16"/>
  <c r="P676" i="16"/>
  <c r="Q676" i="16"/>
  <c r="R676" i="16"/>
  <c r="S676" i="16"/>
  <c r="T676" i="16"/>
  <c r="U676" i="16"/>
  <c r="V676" i="16"/>
  <c r="W676" i="16"/>
  <c r="X676" i="16"/>
  <c r="Y676" i="16"/>
  <c r="B677" i="16"/>
  <c r="C677" i="16"/>
  <c r="D677" i="16"/>
  <c r="E677" i="16"/>
  <c r="F677" i="16"/>
  <c r="G677" i="16"/>
  <c r="H677" i="16"/>
  <c r="I677" i="16"/>
  <c r="J677" i="16"/>
  <c r="K677" i="16"/>
  <c r="L677" i="16"/>
  <c r="M677" i="16"/>
  <c r="N677" i="16"/>
  <c r="O677" i="16"/>
  <c r="P677" i="16"/>
  <c r="Q677" i="16"/>
  <c r="R677" i="16"/>
  <c r="S677" i="16"/>
  <c r="T677" i="16"/>
  <c r="U677" i="16"/>
  <c r="V677" i="16"/>
  <c r="W677" i="16"/>
  <c r="X677" i="16"/>
  <c r="Y677" i="16"/>
  <c r="B678" i="16"/>
  <c r="C678" i="16"/>
  <c r="D678" i="16"/>
  <c r="E678" i="16"/>
  <c r="F678" i="16"/>
  <c r="G678" i="16"/>
  <c r="H678" i="16"/>
  <c r="I678" i="16"/>
  <c r="J678" i="16"/>
  <c r="K678" i="16"/>
  <c r="L678" i="16"/>
  <c r="M678" i="16"/>
  <c r="N678" i="16"/>
  <c r="O678" i="16"/>
  <c r="P678" i="16"/>
  <c r="Q678" i="16"/>
  <c r="R678" i="16"/>
  <c r="S678" i="16"/>
  <c r="T678" i="16"/>
  <c r="U678" i="16"/>
  <c r="V678" i="16"/>
  <c r="W678" i="16"/>
  <c r="X678" i="16"/>
  <c r="Y678" i="16"/>
  <c r="B679" i="16"/>
  <c r="C679" i="16"/>
  <c r="D679" i="16"/>
  <c r="E679" i="16"/>
  <c r="F679" i="16"/>
  <c r="G679" i="16"/>
  <c r="H679" i="16"/>
  <c r="I679" i="16"/>
  <c r="J679" i="16"/>
  <c r="K679" i="16"/>
  <c r="L679" i="16"/>
  <c r="M679" i="16"/>
  <c r="N679" i="16"/>
  <c r="O679" i="16"/>
  <c r="P679" i="16"/>
  <c r="Q679" i="16"/>
  <c r="R679" i="16"/>
  <c r="S679" i="16"/>
  <c r="T679" i="16"/>
  <c r="U679" i="16"/>
  <c r="V679" i="16"/>
  <c r="W679" i="16"/>
  <c r="X679" i="16"/>
  <c r="Y679" i="16"/>
  <c r="B680" i="16"/>
  <c r="C680" i="16"/>
  <c r="D680" i="16"/>
  <c r="E680" i="16"/>
  <c r="F680" i="16"/>
  <c r="G680" i="16"/>
  <c r="H680" i="16"/>
  <c r="I680" i="16"/>
  <c r="J680" i="16"/>
  <c r="K680" i="16"/>
  <c r="L680" i="16"/>
  <c r="M680" i="16"/>
  <c r="N680" i="16"/>
  <c r="O680" i="16"/>
  <c r="P680" i="16"/>
  <c r="Q680" i="16"/>
  <c r="R680" i="16"/>
  <c r="S680" i="16"/>
  <c r="T680" i="16"/>
  <c r="U680" i="16"/>
  <c r="V680" i="16"/>
  <c r="W680" i="16"/>
  <c r="X680" i="16"/>
  <c r="Y680" i="16"/>
  <c r="B681" i="16"/>
  <c r="C681" i="16"/>
  <c r="D681" i="16"/>
  <c r="E681" i="16"/>
  <c r="F681" i="16"/>
  <c r="G681" i="16"/>
  <c r="H681" i="16"/>
  <c r="I681" i="16"/>
  <c r="J681" i="16"/>
  <c r="K681" i="16"/>
  <c r="L681" i="16"/>
  <c r="M681" i="16"/>
  <c r="N681" i="16"/>
  <c r="O681" i="16"/>
  <c r="P681" i="16"/>
  <c r="Q681" i="16"/>
  <c r="R681" i="16"/>
  <c r="S681" i="16"/>
  <c r="T681" i="16"/>
  <c r="U681" i="16"/>
  <c r="V681" i="16"/>
  <c r="W681" i="16"/>
  <c r="X681" i="16"/>
  <c r="Y681" i="16"/>
  <c r="B682" i="16"/>
  <c r="C682" i="16"/>
  <c r="D682" i="16"/>
  <c r="E682" i="16"/>
  <c r="F682" i="16"/>
  <c r="G682" i="16"/>
  <c r="H682" i="16"/>
  <c r="I682" i="16"/>
  <c r="J682" i="16"/>
  <c r="K682" i="16"/>
  <c r="L682" i="16"/>
  <c r="M682" i="16"/>
  <c r="N682" i="16"/>
  <c r="O682" i="16"/>
  <c r="P682" i="16"/>
  <c r="Q682" i="16"/>
  <c r="R682" i="16"/>
  <c r="S682" i="16"/>
  <c r="T682" i="16"/>
  <c r="U682" i="16"/>
  <c r="V682" i="16"/>
  <c r="W682" i="16"/>
  <c r="X682" i="16"/>
  <c r="Y682" i="16"/>
  <c r="B683" i="16"/>
  <c r="C683" i="16"/>
  <c r="D683" i="16"/>
  <c r="E683" i="16"/>
  <c r="F683" i="16"/>
  <c r="G683" i="16"/>
  <c r="H683" i="16"/>
  <c r="I683" i="16"/>
  <c r="J683" i="16"/>
  <c r="K683" i="16"/>
  <c r="L683" i="16"/>
  <c r="M683" i="16"/>
  <c r="N683" i="16"/>
  <c r="O683" i="16"/>
  <c r="P683" i="16"/>
  <c r="Q683" i="16"/>
  <c r="R683" i="16"/>
  <c r="S683" i="16"/>
  <c r="T683" i="16"/>
  <c r="U683" i="16"/>
  <c r="V683" i="16"/>
  <c r="W683" i="16"/>
  <c r="X683" i="16"/>
  <c r="Y683" i="16"/>
  <c r="B684" i="16"/>
  <c r="C684" i="16"/>
  <c r="D684" i="16"/>
  <c r="E684" i="16"/>
  <c r="F684" i="16"/>
  <c r="G684" i="16"/>
  <c r="H684" i="16"/>
  <c r="I684" i="16"/>
  <c r="J684" i="16"/>
  <c r="K684" i="16"/>
  <c r="L684" i="16"/>
  <c r="M684" i="16"/>
  <c r="N684" i="16"/>
  <c r="O684" i="16"/>
  <c r="P684" i="16"/>
  <c r="Q684" i="16"/>
  <c r="R684" i="16"/>
  <c r="S684" i="16"/>
  <c r="T684" i="16"/>
  <c r="U684" i="16"/>
  <c r="V684" i="16"/>
  <c r="W684" i="16"/>
  <c r="X684" i="16"/>
  <c r="Y684" i="16"/>
  <c r="B685" i="16"/>
  <c r="C685" i="16"/>
  <c r="D685" i="16"/>
  <c r="E685" i="16"/>
  <c r="F685" i="16"/>
  <c r="G685" i="16"/>
  <c r="H685" i="16"/>
  <c r="I685" i="16"/>
  <c r="J685" i="16"/>
  <c r="K685" i="16"/>
  <c r="L685" i="16"/>
  <c r="M685" i="16"/>
  <c r="N685" i="16"/>
  <c r="O685" i="16"/>
  <c r="P685" i="16"/>
  <c r="Q685" i="16"/>
  <c r="R685" i="16"/>
  <c r="S685" i="16"/>
  <c r="T685" i="16"/>
  <c r="U685" i="16"/>
  <c r="V685" i="16"/>
  <c r="W685" i="16"/>
  <c r="X685" i="16"/>
  <c r="Y685" i="16"/>
  <c r="B686" i="16"/>
  <c r="C686" i="16"/>
  <c r="D686" i="16"/>
  <c r="E686" i="16"/>
  <c r="F686" i="16"/>
  <c r="G686" i="16"/>
  <c r="H686" i="16"/>
  <c r="I686" i="16"/>
  <c r="J686" i="16"/>
  <c r="K686" i="16"/>
  <c r="L686" i="16"/>
  <c r="M686" i="16"/>
  <c r="N686" i="16"/>
  <c r="O686" i="16"/>
  <c r="P686" i="16"/>
  <c r="Q686" i="16"/>
  <c r="R686" i="16"/>
  <c r="S686" i="16"/>
  <c r="T686" i="16"/>
  <c r="U686" i="16"/>
  <c r="V686" i="16"/>
  <c r="W686" i="16"/>
  <c r="X686" i="16"/>
  <c r="Y686" i="16"/>
  <c r="B687" i="16"/>
  <c r="C687" i="16"/>
  <c r="D687" i="16"/>
  <c r="E687" i="16"/>
  <c r="F687" i="16"/>
  <c r="G687" i="16"/>
  <c r="H687" i="16"/>
  <c r="I687" i="16"/>
  <c r="J687" i="16"/>
  <c r="K687" i="16"/>
  <c r="L687" i="16"/>
  <c r="M687" i="16"/>
  <c r="N687" i="16"/>
  <c r="O687" i="16"/>
  <c r="P687" i="16"/>
  <c r="Q687" i="16"/>
  <c r="R687" i="16"/>
  <c r="S687" i="16"/>
  <c r="T687" i="16"/>
  <c r="U687" i="16"/>
  <c r="V687" i="16"/>
  <c r="W687" i="16"/>
  <c r="X687" i="16"/>
  <c r="Y687" i="16"/>
  <c r="B688" i="16"/>
  <c r="C688" i="16"/>
  <c r="D688" i="16"/>
  <c r="E688" i="16"/>
  <c r="F688" i="16"/>
  <c r="G688" i="16"/>
  <c r="H688" i="16"/>
  <c r="I688" i="16"/>
  <c r="J688" i="16"/>
  <c r="K688" i="16"/>
  <c r="L688" i="16"/>
  <c r="M688" i="16"/>
  <c r="N688" i="16"/>
  <c r="O688" i="16"/>
  <c r="P688" i="16"/>
  <c r="Q688" i="16"/>
  <c r="R688" i="16"/>
  <c r="S688" i="16"/>
  <c r="T688" i="16"/>
  <c r="U688" i="16"/>
  <c r="V688" i="16"/>
  <c r="W688" i="16"/>
  <c r="X688" i="16"/>
  <c r="Y688" i="16"/>
  <c r="B689" i="16"/>
  <c r="C689" i="16"/>
  <c r="D689" i="16"/>
  <c r="E689" i="16"/>
  <c r="F689" i="16"/>
  <c r="G689" i="16"/>
  <c r="H689" i="16"/>
  <c r="I689" i="16"/>
  <c r="J689" i="16"/>
  <c r="K689" i="16"/>
  <c r="L689" i="16"/>
  <c r="M689" i="16"/>
  <c r="N689" i="16"/>
  <c r="O689" i="16"/>
  <c r="P689" i="16"/>
  <c r="Q689" i="16"/>
  <c r="R689" i="16"/>
  <c r="S689" i="16"/>
  <c r="T689" i="16"/>
  <c r="U689" i="16"/>
  <c r="V689" i="16"/>
  <c r="W689" i="16"/>
  <c r="X689" i="16"/>
  <c r="Y689" i="16"/>
  <c r="B690" i="16"/>
  <c r="C690" i="16"/>
  <c r="D690" i="16"/>
  <c r="E690" i="16"/>
  <c r="F690" i="16"/>
  <c r="G690" i="16"/>
  <c r="H690" i="16"/>
  <c r="I690" i="16"/>
  <c r="J690" i="16"/>
  <c r="K690" i="16"/>
  <c r="L690" i="16"/>
  <c r="M690" i="16"/>
  <c r="N690" i="16"/>
  <c r="O690" i="16"/>
  <c r="P690" i="16"/>
  <c r="Q690" i="16"/>
  <c r="R690" i="16"/>
  <c r="S690" i="16"/>
  <c r="T690" i="16"/>
  <c r="U690" i="16"/>
  <c r="V690" i="16"/>
  <c r="W690" i="16"/>
  <c r="X690" i="16"/>
  <c r="Y690" i="16"/>
  <c r="B691" i="16"/>
  <c r="C691" i="16"/>
  <c r="D691" i="16"/>
  <c r="E691" i="16"/>
  <c r="F691" i="16"/>
  <c r="G691" i="16"/>
  <c r="H691" i="16"/>
  <c r="I691" i="16"/>
  <c r="J691" i="16"/>
  <c r="K691" i="16"/>
  <c r="L691" i="16"/>
  <c r="M691" i="16"/>
  <c r="N691" i="16"/>
  <c r="O691" i="16"/>
  <c r="P691" i="16"/>
  <c r="Q691" i="16"/>
  <c r="R691" i="16"/>
  <c r="S691" i="16"/>
  <c r="T691" i="16"/>
  <c r="U691" i="16"/>
  <c r="V691" i="16"/>
  <c r="W691" i="16"/>
  <c r="X691" i="16"/>
  <c r="Y691" i="16"/>
  <c r="B692" i="16"/>
  <c r="C692" i="16"/>
  <c r="D692" i="16"/>
  <c r="E692" i="16"/>
  <c r="F692" i="16"/>
  <c r="G692" i="16"/>
  <c r="H692" i="16"/>
  <c r="I692" i="16"/>
  <c r="J692" i="16"/>
  <c r="K692" i="16"/>
  <c r="L692" i="16"/>
  <c r="M692" i="16"/>
  <c r="N692" i="16"/>
  <c r="O692" i="16"/>
  <c r="P692" i="16"/>
  <c r="Q692" i="16"/>
  <c r="R692" i="16"/>
  <c r="S692" i="16"/>
  <c r="T692" i="16"/>
  <c r="U692" i="16"/>
  <c r="V692" i="16"/>
  <c r="W692" i="16"/>
  <c r="X692" i="16"/>
  <c r="Y692" i="16"/>
  <c r="B693" i="16"/>
  <c r="C693" i="16"/>
  <c r="D693" i="16"/>
  <c r="E693" i="16"/>
  <c r="F693" i="16"/>
  <c r="G693" i="16"/>
  <c r="H693" i="16"/>
  <c r="I693" i="16"/>
  <c r="J693" i="16"/>
  <c r="K693" i="16"/>
  <c r="L693" i="16"/>
  <c r="M693" i="16"/>
  <c r="N693" i="16"/>
  <c r="O693" i="16"/>
  <c r="P693" i="16"/>
  <c r="Q693" i="16"/>
  <c r="R693" i="16"/>
  <c r="S693" i="16"/>
  <c r="T693" i="16"/>
  <c r="U693" i="16"/>
  <c r="V693" i="16"/>
  <c r="W693" i="16"/>
  <c r="X693" i="16"/>
  <c r="Y693" i="16"/>
  <c r="B694" i="16"/>
  <c r="C694" i="16"/>
  <c r="D694" i="16"/>
  <c r="E694" i="16"/>
  <c r="F694" i="16"/>
  <c r="G694" i="16"/>
  <c r="H694" i="16"/>
  <c r="I694" i="16"/>
  <c r="J694" i="16"/>
  <c r="K694" i="16"/>
  <c r="L694" i="16"/>
  <c r="M694" i="16"/>
  <c r="N694" i="16"/>
  <c r="O694" i="16"/>
  <c r="P694" i="16"/>
  <c r="Q694" i="16"/>
  <c r="R694" i="16"/>
  <c r="S694" i="16"/>
  <c r="T694" i="16"/>
  <c r="U694" i="16"/>
  <c r="V694" i="16"/>
  <c r="W694" i="16"/>
  <c r="X694" i="16"/>
  <c r="Y694" i="16"/>
  <c r="B695" i="16"/>
  <c r="C695" i="16"/>
  <c r="D695" i="16"/>
  <c r="E695" i="16"/>
  <c r="F695" i="16"/>
  <c r="G695" i="16"/>
  <c r="H695" i="16"/>
  <c r="I695" i="16"/>
  <c r="J695" i="16"/>
  <c r="K695" i="16"/>
  <c r="L695" i="16"/>
  <c r="M695" i="16"/>
  <c r="N695" i="16"/>
  <c r="O695" i="16"/>
  <c r="P695" i="16"/>
  <c r="Q695" i="16"/>
  <c r="R695" i="16"/>
  <c r="S695" i="16"/>
  <c r="T695" i="16"/>
  <c r="U695" i="16"/>
  <c r="V695" i="16"/>
  <c r="W695" i="16"/>
  <c r="X695" i="16"/>
  <c r="Y695" i="16"/>
  <c r="B696" i="16"/>
  <c r="C696" i="16"/>
  <c r="D696" i="16"/>
  <c r="E696" i="16"/>
  <c r="F696" i="16"/>
  <c r="G696" i="16"/>
  <c r="H696" i="16"/>
  <c r="I696" i="16"/>
  <c r="J696" i="16"/>
  <c r="K696" i="16"/>
  <c r="L696" i="16"/>
  <c r="M696" i="16"/>
  <c r="N696" i="16"/>
  <c r="O696" i="16"/>
  <c r="P696" i="16"/>
  <c r="Q696" i="16"/>
  <c r="R696" i="16"/>
  <c r="S696" i="16"/>
  <c r="T696" i="16"/>
  <c r="U696" i="16"/>
  <c r="V696" i="16"/>
  <c r="W696" i="16"/>
  <c r="X696" i="16"/>
  <c r="Y696" i="16"/>
  <c r="B697" i="16"/>
  <c r="C697" i="16"/>
  <c r="D697" i="16"/>
  <c r="E697" i="16"/>
  <c r="F697" i="16"/>
  <c r="G697" i="16"/>
  <c r="H697" i="16"/>
  <c r="I697" i="16"/>
  <c r="J697" i="16"/>
  <c r="K697" i="16"/>
  <c r="L697" i="16"/>
  <c r="M697" i="16"/>
  <c r="N697" i="16"/>
  <c r="O697" i="16"/>
  <c r="P697" i="16"/>
  <c r="Q697" i="16"/>
  <c r="R697" i="16"/>
  <c r="S697" i="16"/>
  <c r="T697" i="16"/>
  <c r="U697" i="16"/>
  <c r="V697" i="16"/>
  <c r="W697" i="16"/>
  <c r="X697" i="16"/>
  <c r="Y697" i="16"/>
  <c r="B698" i="16"/>
  <c r="C698" i="16"/>
  <c r="D698" i="16"/>
  <c r="E698" i="16"/>
  <c r="F698" i="16"/>
  <c r="G698" i="16"/>
  <c r="H698" i="16"/>
  <c r="I698" i="16"/>
  <c r="J698" i="16"/>
  <c r="K698" i="16"/>
  <c r="L698" i="16"/>
  <c r="M698" i="16"/>
  <c r="N698" i="16"/>
  <c r="O698" i="16"/>
  <c r="P698" i="16"/>
  <c r="Q698" i="16"/>
  <c r="R698" i="16"/>
  <c r="S698" i="16"/>
  <c r="T698" i="16"/>
  <c r="U698" i="16"/>
  <c r="V698" i="16"/>
  <c r="W698" i="16"/>
  <c r="X698" i="16"/>
  <c r="Y698" i="16"/>
  <c r="B699" i="16"/>
  <c r="C699" i="16"/>
  <c r="D699" i="16"/>
  <c r="E699" i="16"/>
  <c r="F699" i="16"/>
  <c r="G699" i="16"/>
  <c r="H699" i="16"/>
  <c r="I699" i="16"/>
  <c r="J699" i="16"/>
  <c r="K699" i="16"/>
  <c r="L699" i="16"/>
  <c r="M699" i="16"/>
  <c r="N699" i="16"/>
  <c r="O699" i="16"/>
  <c r="P699" i="16"/>
  <c r="Q699" i="16"/>
  <c r="R699" i="16"/>
  <c r="S699" i="16"/>
  <c r="T699" i="16"/>
  <c r="U699" i="16"/>
  <c r="V699" i="16"/>
  <c r="W699" i="16"/>
  <c r="X699" i="16"/>
  <c r="Y699" i="16"/>
  <c r="B700" i="16"/>
  <c r="C700" i="16"/>
  <c r="D700" i="16"/>
  <c r="E700" i="16"/>
  <c r="F700" i="16"/>
  <c r="G700" i="16"/>
  <c r="H700" i="16"/>
  <c r="I700" i="16"/>
  <c r="J700" i="16"/>
  <c r="K700" i="16"/>
  <c r="L700" i="16"/>
  <c r="M700" i="16"/>
  <c r="N700" i="16"/>
  <c r="O700" i="16"/>
  <c r="P700" i="16"/>
  <c r="Q700" i="16"/>
  <c r="R700" i="16"/>
  <c r="S700" i="16"/>
  <c r="T700" i="16"/>
  <c r="U700" i="16"/>
  <c r="V700" i="16"/>
  <c r="W700" i="16"/>
  <c r="X700" i="16"/>
  <c r="Y700" i="16"/>
  <c r="B701" i="16"/>
  <c r="C701" i="16"/>
  <c r="D701" i="16"/>
  <c r="E701" i="16"/>
  <c r="F701" i="16"/>
  <c r="G701" i="16"/>
  <c r="H701" i="16"/>
  <c r="I701" i="16"/>
  <c r="J701" i="16"/>
  <c r="K701" i="16"/>
  <c r="L701" i="16"/>
  <c r="M701" i="16"/>
  <c r="N701" i="16"/>
  <c r="O701" i="16"/>
  <c r="P701" i="16"/>
  <c r="Q701" i="16"/>
  <c r="R701" i="16"/>
  <c r="S701" i="16"/>
  <c r="T701" i="16"/>
  <c r="U701" i="16"/>
  <c r="V701" i="16"/>
  <c r="W701" i="16"/>
  <c r="X701" i="16"/>
  <c r="Y701" i="16"/>
  <c r="B702" i="16"/>
  <c r="C702" i="16"/>
  <c r="D702" i="16"/>
  <c r="E702" i="16"/>
  <c r="F702" i="16"/>
  <c r="G702" i="16"/>
  <c r="H702" i="16"/>
  <c r="I702" i="16"/>
  <c r="J702" i="16"/>
  <c r="K702" i="16"/>
  <c r="L702" i="16"/>
  <c r="M702" i="16"/>
  <c r="N702" i="16"/>
  <c r="O702" i="16"/>
  <c r="P702" i="16"/>
  <c r="Q702" i="16"/>
  <c r="R702" i="16"/>
  <c r="S702" i="16"/>
  <c r="T702" i="16"/>
  <c r="U702" i="16"/>
  <c r="V702" i="16"/>
  <c r="W702" i="16"/>
  <c r="X702" i="16"/>
  <c r="Y702" i="16"/>
  <c r="B703" i="16"/>
  <c r="C703" i="16"/>
  <c r="D703" i="16"/>
  <c r="E703" i="16"/>
  <c r="F703" i="16"/>
  <c r="G703" i="16"/>
  <c r="H703" i="16"/>
  <c r="I703" i="16"/>
  <c r="J703" i="16"/>
  <c r="K703" i="16"/>
  <c r="L703" i="16"/>
  <c r="M703" i="16"/>
  <c r="N703" i="16"/>
  <c r="O703" i="16"/>
  <c r="P703" i="16"/>
  <c r="Q703" i="16"/>
  <c r="R703" i="16"/>
  <c r="S703" i="16"/>
  <c r="T703" i="16"/>
  <c r="U703" i="16"/>
  <c r="V703" i="16"/>
  <c r="W703" i="16"/>
  <c r="X703" i="16"/>
  <c r="Y703" i="16"/>
  <c r="B704" i="16"/>
  <c r="C704" i="16"/>
  <c r="D704" i="16"/>
  <c r="E704" i="16"/>
  <c r="F704" i="16"/>
  <c r="G704" i="16"/>
  <c r="H704" i="16"/>
  <c r="I704" i="16"/>
  <c r="J704" i="16"/>
  <c r="K704" i="16"/>
  <c r="L704" i="16"/>
  <c r="M704" i="16"/>
  <c r="N704" i="16"/>
  <c r="O704" i="16"/>
  <c r="P704" i="16"/>
  <c r="Q704" i="16"/>
  <c r="R704" i="16"/>
  <c r="S704" i="16"/>
  <c r="T704" i="16"/>
  <c r="U704" i="16"/>
  <c r="V704" i="16"/>
  <c r="W704" i="16"/>
  <c r="X704" i="16"/>
  <c r="Y704" i="16"/>
  <c r="B705" i="16"/>
  <c r="C705" i="16"/>
  <c r="D705" i="16"/>
  <c r="E705" i="16"/>
  <c r="F705" i="16"/>
  <c r="G705" i="16"/>
  <c r="H705" i="16"/>
  <c r="I705" i="16"/>
  <c r="J705" i="16"/>
  <c r="K705" i="16"/>
  <c r="L705" i="16"/>
  <c r="M705" i="16"/>
  <c r="N705" i="16"/>
  <c r="O705" i="16"/>
  <c r="P705" i="16"/>
  <c r="Q705" i="16"/>
  <c r="R705" i="16"/>
  <c r="S705" i="16"/>
  <c r="T705" i="16"/>
  <c r="U705" i="16"/>
  <c r="V705" i="16"/>
  <c r="W705" i="16"/>
  <c r="X705" i="16"/>
  <c r="Y705" i="16"/>
  <c r="B706" i="16"/>
  <c r="C706" i="16"/>
  <c r="D706" i="16"/>
  <c r="E706" i="16"/>
  <c r="F706" i="16"/>
  <c r="G706" i="16"/>
  <c r="H706" i="16"/>
  <c r="I706" i="16"/>
  <c r="J706" i="16"/>
  <c r="K706" i="16"/>
  <c r="L706" i="16"/>
  <c r="M706" i="16"/>
  <c r="N706" i="16"/>
  <c r="O706" i="16"/>
  <c r="P706" i="16"/>
  <c r="Q706" i="16"/>
  <c r="R706" i="16"/>
  <c r="S706" i="16"/>
  <c r="T706" i="16"/>
  <c r="U706" i="16"/>
  <c r="V706" i="16"/>
  <c r="W706" i="16"/>
  <c r="X706" i="16"/>
  <c r="Y706" i="16"/>
  <c r="B707" i="16"/>
  <c r="C707" i="16"/>
  <c r="D707" i="16"/>
  <c r="E707" i="16"/>
  <c r="F707" i="16"/>
  <c r="G707" i="16"/>
  <c r="H707" i="16"/>
  <c r="I707" i="16"/>
  <c r="J707" i="16"/>
  <c r="K707" i="16"/>
  <c r="L707" i="16"/>
  <c r="M707" i="16"/>
  <c r="N707" i="16"/>
  <c r="O707" i="16"/>
  <c r="P707" i="16"/>
  <c r="Q707" i="16"/>
  <c r="R707" i="16"/>
  <c r="S707" i="16"/>
  <c r="T707" i="16"/>
  <c r="U707" i="16"/>
  <c r="V707" i="16"/>
  <c r="W707" i="16"/>
  <c r="X707" i="16"/>
  <c r="Y707" i="16"/>
  <c r="B708" i="16"/>
  <c r="C708" i="16"/>
  <c r="D708" i="16"/>
  <c r="E708" i="16"/>
  <c r="F708" i="16"/>
  <c r="G708" i="16"/>
  <c r="H708" i="16"/>
  <c r="I708" i="16"/>
  <c r="J708" i="16"/>
  <c r="K708" i="16"/>
  <c r="L708" i="16"/>
  <c r="M708" i="16"/>
  <c r="N708" i="16"/>
  <c r="O708" i="16"/>
  <c r="P708" i="16"/>
  <c r="Q708" i="16"/>
  <c r="R708" i="16"/>
  <c r="S708" i="16"/>
  <c r="T708" i="16"/>
  <c r="U708" i="16"/>
  <c r="V708" i="16"/>
  <c r="W708" i="16"/>
  <c r="X708" i="16"/>
  <c r="Y708" i="16"/>
  <c r="B709" i="16"/>
  <c r="C709" i="16"/>
  <c r="D709" i="16"/>
  <c r="E709" i="16"/>
  <c r="F709" i="16"/>
  <c r="G709" i="16"/>
  <c r="H709" i="16"/>
  <c r="I709" i="16"/>
  <c r="J709" i="16"/>
  <c r="K709" i="16"/>
  <c r="L709" i="16"/>
  <c r="M709" i="16"/>
  <c r="N709" i="16"/>
  <c r="O709" i="16"/>
  <c r="P709" i="16"/>
  <c r="Q709" i="16"/>
  <c r="R709" i="16"/>
  <c r="S709" i="16"/>
  <c r="T709" i="16"/>
  <c r="U709" i="16"/>
  <c r="V709" i="16"/>
  <c r="W709" i="16"/>
  <c r="X709" i="16"/>
  <c r="Y709" i="16"/>
  <c r="B710" i="16"/>
  <c r="C710" i="16"/>
  <c r="D710" i="16"/>
  <c r="E710" i="16"/>
  <c r="F710" i="16"/>
  <c r="G710" i="16"/>
  <c r="H710" i="16"/>
  <c r="I710" i="16"/>
  <c r="J710" i="16"/>
  <c r="K710" i="16"/>
  <c r="L710" i="16"/>
  <c r="M710" i="16"/>
  <c r="N710" i="16"/>
  <c r="O710" i="16"/>
  <c r="P710" i="16"/>
  <c r="Q710" i="16"/>
  <c r="R710" i="16"/>
  <c r="S710" i="16"/>
  <c r="T710" i="16"/>
  <c r="U710" i="16"/>
  <c r="V710" i="16"/>
  <c r="W710" i="16"/>
  <c r="X710" i="16"/>
  <c r="Y710" i="16"/>
  <c r="B711" i="16"/>
  <c r="C711" i="16"/>
  <c r="D711" i="16"/>
  <c r="E711" i="16"/>
  <c r="F711" i="16"/>
  <c r="G711" i="16"/>
  <c r="H711" i="16"/>
  <c r="I711" i="16"/>
  <c r="J711" i="16"/>
  <c r="K711" i="16"/>
  <c r="L711" i="16"/>
  <c r="M711" i="16"/>
  <c r="N711" i="16"/>
  <c r="O711" i="16"/>
  <c r="P711" i="16"/>
  <c r="Q711" i="16"/>
  <c r="R711" i="16"/>
  <c r="S711" i="16"/>
  <c r="T711" i="16"/>
  <c r="U711" i="16"/>
  <c r="V711" i="16"/>
  <c r="W711" i="16"/>
  <c r="X711" i="16"/>
  <c r="Y711" i="16"/>
  <c r="B712" i="16"/>
  <c r="C712" i="16"/>
  <c r="D712" i="16"/>
  <c r="E712" i="16"/>
  <c r="F712" i="16"/>
  <c r="G712" i="16"/>
  <c r="H712" i="16"/>
  <c r="I712" i="16"/>
  <c r="J712" i="16"/>
  <c r="K712" i="16"/>
  <c r="L712" i="16"/>
  <c r="M712" i="16"/>
  <c r="N712" i="16"/>
  <c r="O712" i="16"/>
  <c r="P712" i="16"/>
  <c r="Q712" i="16"/>
  <c r="R712" i="16"/>
  <c r="S712" i="16"/>
  <c r="T712" i="16"/>
  <c r="U712" i="16"/>
  <c r="V712" i="16"/>
  <c r="W712" i="16"/>
  <c r="X712" i="16"/>
  <c r="Y712" i="16"/>
  <c r="B713" i="16"/>
  <c r="C713" i="16"/>
  <c r="D713" i="16"/>
  <c r="E713" i="16"/>
  <c r="F713" i="16"/>
  <c r="G713" i="16"/>
  <c r="H713" i="16"/>
  <c r="I713" i="16"/>
  <c r="J713" i="16"/>
  <c r="K713" i="16"/>
  <c r="L713" i="16"/>
  <c r="M713" i="16"/>
  <c r="N713" i="16"/>
  <c r="O713" i="16"/>
  <c r="P713" i="16"/>
  <c r="Q713" i="16"/>
  <c r="R713" i="16"/>
  <c r="S713" i="16"/>
  <c r="T713" i="16"/>
  <c r="U713" i="16"/>
  <c r="V713" i="16"/>
  <c r="W713" i="16"/>
  <c r="X713" i="16"/>
  <c r="Y713" i="16"/>
  <c r="B714" i="16"/>
  <c r="C714" i="16"/>
  <c r="D714" i="16"/>
  <c r="E714" i="16"/>
  <c r="F714" i="16"/>
  <c r="G714" i="16"/>
  <c r="H714" i="16"/>
  <c r="I714" i="16"/>
  <c r="J714" i="16"/>
  <c r="K714" i="16"/>
  <c r="L714" i="16"/>
  <c r="M714" i="16"/>
  <c r="N714" i="16"/>
  <c r="O714" i="16"/>
  <c r="P714" i="16"/>
  <c r="Q714" i="16"/>
  <c r="R714" i="16"/>
  <c r="S714" i="16"/>
  <c r="T714" i="16"/>
  <c r="U714" i="16"/>
  <c r="V714" i="16"/>
  <c r="W714" i="16"/>
  <c r="X714" i="16"/>
  <c r="Y714" i="16"/>
  <c r="B715" i="16"/>
  <c r="C715" i="16"/>
  <c r="D715" i="16"/>
  <c r="E715" i="16"/>
  <c r="F715" i="16"/>
  <c r="G715" i="16"/>
  <c r="H715" i="16"/>
  <c r="I715" i="16"/>
  <c r="J715" i="16"/>
  <c r="K715" i="16"/>
  <c r="L715" i="16"/>
  <c r="M715" i="16"/>
  <c r="N715" i="16"/>
  <c r="O715" i="16"/>
  <c r="P715" i="16"/>
  <c r="Q715" i="16"/>
  <c r="R715" i="16"/>
  <c r="S715" i="16"/>
  <c r="T715" i="16"/>
  <c r="U715" i="16"/>
  <c r="V715" i="16"/>
  <c r="W715" i="16"/>
  <c r="X715" i="16"/>
  <c r="Y715" i="16"/>
  <c r="B716" i="16"/>
  <c r="C716" i="16"/>
  <c r="D716" i="16"/>
  <c r="E716" i="16"/>
  <c r="F716" i="16"/>
  <c r="G716" i="16"/>
  <c r="H716" i="16"/>
  <c r="I716" i="16"/>
  <c r="J716" i="16"/>
  <c r="K716" i="16"/>
  <c r="L716" i="16"/>
  <c r="M716" i="16"/>
  <c r="N716" i="16"/>
  <c r="O716" i="16"/>
  <c r="P716" i="16"/>
  <c r="Q716" i="16"/>
  <c r="R716" i="16"/>
  <c r="S716" i="16"/>
  <c r="T716" i="16"/>
  <c r="U716" i="16"/>
  <c r="V716" i="16"/>
  <c r="W716" i="16"/>
  <c r="X716" i="16"/>
  <c r="Y716" i="16"/>
  <c r="B717" i="16"/>
  <c r="C717" i="16"/>
  <c r="D717" i="16"/>
  <c r="E717" i="16"/>
  <c r="F717" i="16"/>
  <c r="G717" i="16"/>
  <c r="H717" i="16"/>
  <c r="I717" i="16"/>
  <c r="J717" i="16"/>
  <c r="K717" i="16"/>
  <c r="L717" i="16"/>
  <c r="M717" i="16"/>
  <c r="N717" i="16"/>
  <c r="O717" i="16"/>
  <c r="P717" i="16"/>
  <c r="Q717" i="16"/>
  <c r="R717" i="16"/>
  <c r="S717" i="16"/>
  <c r="T717" i="16"/>
  <c r="U717" i="16"/>
  <c r="V717" i="16"/>
  <c r="W717" i="16"/>
  <c r="X717" i="16"/>
  <c r="Y717" i="16"/>
  <c r="B718" i="16"/>
  <c r="C718" i="16"/>
  <c r="D718" i="16"/>
  <c r="E718" i="16"/>
  <c r="F718" i="16"/>
  <c r="G718" i="16"/>
  <c r="H718" i="16"/>
  <c r="I718" i="16"/>
  <c r="J718" i="16"/>
  <c r="K718" i="16"/>
  <c r="L718" i="16"/>
  <c r="M718" i="16"/>
  <c r="N718" i="16"/>
  <c r="O718" i="16"/>
  <c r="P718" i="16"/>
  <c r="Q718" i="16"/>
  <c r="R718" i="16"/>
  <c r="S718" i="16"/>
  <c r="T718" i="16"/>
  <c r="U718" i="16"/>
  <c r="V718" i="16"/>
  <c r="W718" i="16"/>
  <c r="X718" i="16"/>
  <c r="Y718" i="16"/>
  <c r="B719" i="16"/>
  <c r="C719" i="16"/>
  <c r="D719" i="16"/>
  <c r="E719" i="16"/>
  <c r="F719" i="16"/>
  <c r="G719" i="16"/>
  <c r="H719" i="16"/>
  <c r="I719" i="16"/>
  <c r="J719" i="16"/>
  <c r="K719" i="16"/>
  <c r="L719" i="16"/>
  <c r="M719" i="16"/>
  <c r="N719" i="16"/>
  <c r="O719" i="16"/>
  <c r="P719" i="16"/>
  <c r="Q719" i="16"/>
  <c r="R719" i="16"/>
  <c r="S719" i="16"/>
  <c r="T719" i="16"/>
  <c r="U719" i="16"/>
  <c r="V719" i="16"/>
  <c r="W719" i="16"/>
  <c r="X719" i="16"/>
  <c r="Y719" i="16"/>
  <c r="B720" i="16"/>
  <c r="C720" i="16"/>
  <c r="D720" i="16"/>
  <c r="E720" i="16"/>
  <c r="F720" i="16"/>
  <c r="G720" i="16"/>
  <c r="H720" i="16"/>
  <c r="I720" i="16"/>
  <c r="J720" i="16"/>
  <c r="K720" i="16"/>
  <c r="L720" i="16"/>
  <c r="M720" i="16"/>
  <c r="N720" i="16"/>
  <c r="O720" i="16"/>
  <c r="P720" i="16"/>
  <c r="Q720" i="16"/>
  <c r="R720" i="16"/>
  <c r="S720" i="16"/>
  <c r="T720" i="16"/>
  <c r="U720" i="16"/>
  <c r="V720" i="16"/>
  <c r="W720" i="16"/>
  <c r="X720" i="16"/>
  <c r="Y720" i="16"/>
  <c r="B721" i="16"/>
  <c r="C721" i="16"/>
  <c r="D721" i="16"/>
  <c r="E721" i="16"/>
  <c r="F721" i="16"/>
  <c r="G721" i="16"/>
  <c r="H721" i="16"/>
  <c r="I721" i="16"/>
  <c r="J721" i="16"/>
  <c r="K721" i="16"/>
  <c r="L721" i="16"/>
  <c r="M721" i="16"/>
  <c r="N721" i="16"/>
  <c r="O721" i="16"/>
  <c r="P721" i="16"/>
  <c r="Q721" i="16"/>
  <c r="R721" i="16"/>
  <c r="S721" i="16"/>
  <c r="T721" i="16"/>
  <c r="U721" i="16"/>
  <c r="V721" i="16"/>
  <c r="W721" i="16"/>
  <c r="X721" i="16"/>
  <c r="Y721" i="16"/>
  <c r="B722" i="16"/>
  <c r="C722" i="16"/>
  <c r="D722" i="16"/>
  <c r="E722" i="16"/>
  <c r="F722" i="16"/>
  <c r="G722" i="16"/>
  <c r="H722" i="16"/>
  <c r="I722" i="16"/>
  <c r="J722" i="16"/>
  <c r="K722" i="16"/>
  <c r="L722" i="16"/>
  <c r="M722" i="16"/>
  <c r="N722" i="16"/>
  <c r="O722" i="16"/>
  <c r="P722" i="16"/>
  <c r="Q722" i="16"/>
  <c r="R722" i="16"/>
  <c r="S722" i="16"/>
  <c r="T722" i="16"/>
  <c r="U722" i="16"/>
  <c r="V722" i="16"/>
  <c r="W722" i="16"/>
  <c r="X722" i="16"/>
  <c r="Y722" i="16"/>
  <c r="B723" i="16"/>
  <c r="C723" i="16"/>
  <c r="D723" i="16"/>
  <c r="E723" i="16"/>
  <c r="F723" i="16"/>
  <c r="G723" i="16"/>
  <c r="H723" i="16"/>
  <c r="I723" i="16"/>
  <c r="J723" i="16"/>
  <c r="K723" i="16"/>
  <c r="L723" i="16"/>
  <c r="M723" i="16"/>
  <c r="N723" i="16"/>
  <c r="O723" i="16"/>
  <c r="P723" i="16"/>
  <c r="Q723" i="16"/>
  <c r="R723" i="16"/>
  <c r="S723" i="16"/>
  <c r="T723" i="16"/>
  <c r="U723" i="16"/>
  <c r="V723" i="16"/>
  <c r="W723" i="16"/>
  <c r="X723" i="16"/>
  <c r="Y723" i="16"/>
  <c r="B724" i="16"/>
  <c r="C724" i="16"/>
  <c r="D724" i="16"/>
  <c r="E724" i="16"/>
  <c r="F724" i="16"/>
  <c r="G724" i="16"/>
  <c r="H724" i="16"/>
  <c r="I724" i="16"/>
  <c r="J724" i="16"/>
  <c r="K724" i="16"/>
  <c r="L724" i="16"/>
  <c r="M724" i="16"/>
  <c r="N724" i="16"/>
  <c r="O724" i="16"/>
  <c r="P724" i="16"/>
  <c r="Q724" i="16"/>
  <c r="R724" i="16"/>
  <c r="S724" i="16"/>
  <c r="T724" i="16"/>
  <c r="U724" i="16"/>
  <c r="V724" i="16"/>
  <c r="W724" i="16"/>
  <c r="X724" i="16"/>
  <c r="Y724" i="16"/>
  <c r="B725" i="16"/>
  <c r="C725" i="16"/>
  <c r="D725" i="16"/>
  <c r="E725" i="16"/>
  <c r="F725" i="16"/>
  <c r="G725" i="16"/>
  <c r="H725" i="16"/>
  <c r="I725" i="16"/>
  <c r="J725" i="16"/>
  <c r="K725" i="16"/>
  <c r="L725" i="16"/>
  <c r="M725" i="16"/>
  <c r="N725" i="16"/>
  <c r="O725" i="16"/>
  <c r="P725" i="16"/>
  <c r="Q725" i="16"/>
  <c r="R725" i="16"/>
  <c r="S725" i="16"/>
  <c r="T725" i="16"/>
  <c r="U725" i="16"/>
  <c r="V725" i="16"/>
  <c r="W725" i="16"/>
  <c r="X725" i="16"/>
  <c r="Y725" i="16"/>
  <c r="B726" i="16"/>
  <c r="C726" i="16"/>
  <c r="D726" i="16"/>
  <c r="E726" i="16"/>
  <c r="F726" i="16"/>
  <c r="G726" i="16"/>
  <c r="H726" i="16"/>
  <c r="I726" i="16"/>
  <c r="J726" i="16"/>
  <c r="K726" i="16"/>
  <c r="L726" i="16"/>
  <c r="M726" i="16"/>
  <c r="N726" i="16"/>
  <c r="O726" i="16"/>
  <c r="P726" i="16"/>
  <c r="Q726" i="16"/>
  <c r="R726" i="16"/>
  <c r="S726" i="16"/>
  <c r="T726" i="16"/>
  <c r="U726" i="16"/>
  <c r="V726" i="16"/>
  <c r="W726" i="16"/>
  <c r="X726" i="16"/>
  <c r="Y726" i="16"/>
  <c r="B727" i="16"/>
  <c r="C727" i="16"/>
  <c r="D727" i="16"/>
  <c r="E727" i="16"/>
  <c r="F727" i="16"/>
  <c r="G727" i="16"/>
  <c r="H727" i="16"/>
  <c r="I727" i="16"/>
  <c r="J727" i="16"/>
  <c r="K727" i="16"/>
  <c r="L727" i="16"/>
  <c r="M727" i="16"/>
  <c r="N727" i="16"/>
  <c r="O727" i="16"/>
  <c r="P727" i="16"/>
  <c r="Q727" i="16"/>
  <c r="R727" i="16"/>
  <c r="S727" i="16"/>
  <c r="T727" i="16"/>
  <c r="U727" i="16"/>
  <c r="V727" i="16"/>
  <c r="W727" i="16"/>
  <c r="X727" i="16"/>
  <c r="Y727" i="16"/>
  <c r="B728" i="16"/>
  <c r="C728" i="16"/>
  <c r="D728" i="16"/>
  <c r="E728" i="16"/>
  <c r="F728" i="16"/>
  <c r="G728" i="16"/>
  <c r="H728" i="16"/>
  <c r="I728" i="16"/>
  <c r="J728" i="16"/>
  <c r="K728" i="16"/>
  <c r="L728" i="16"/>
  <c r="M728" i="16"/>
  <c r="N728" i="16"/>
  <c r="O728" i="16"/>
  <c r="P728" i="16"/>
  <c r="Q728" i="16"/>
  <c r="R728" i="16"/>
  <c r="S728" i="16"/>
  <c r="T728" i="16"/>
  <c r="U728" i="16"/>
  <c r="V728" i="16"/>
  <c r="W728" i="16"/>
  <c r="X728" i="16"/>
  <c r="Y728" i="16"/>
  <c r="B729" i="16"/>
  <c r="C729" i="16"/>
  <c r="D729" i="16"/>
  <c r="E729" i="16"/>
  <c r="F729" i="16"/>
  <c r="G729" i="16"/>
  <c r="H729" i="16"/>
  <c r="I729" i="16"/>
  <c r="J729" i="16"/>
  <c r="K729" i="16"/>
  <c r="L729" i="16"/>
  <c r="M729" i="16"/>
  <c r="N729" i="16"/>
  <c r="O729" i="16"/>
  <c r="P729" i="16"/>
  <c r="Q729" i="16"/>
  <c r="R729" i="16"/>
  <c r="S729" i="16"/>
  <c r="T729" i="16"/>
  <c r="U729" i="16"/>
  <c r="V729" i="16"/>
  <c r="W729" i="16"/>
  <c r="X729" i="16"/>
  <c r="Y729" i="16"/>
  <c r="B730" i="16"/>
  <c r="C730" i="16"/>
  <c r="D730" i="16"/>
  <c r="E730" i="16"/>
  <c r="F730" i="16"/>
  <c r="G730" i="16"/>
  <c r="H730" i="16"/>
  <c r="I730" i="16"/>
  <c r="J730" i="16"/>
  <c r="K730" i="16"/>
  <c r="L730" i="16"/>
  <c r="M730" i="16"/>
  <c r="N730" i="16"/>
  <c r="O730" i="16"/>
  <c r="P730" i="16"/>
  <c r="Q730" i="16"/>
  <c r="R730" i="16"/>
  <c r="S730" i="16"/>
  <c r="T730" i="16"/>
  <c r="U730" i="16"/>
  <c r="V730" i="16"/>
  <c r="W730" i="16"/>
  <c r="X730" i="16"/>
  <c r="Y730" i="16"/>
  <c r="B731" i="16"/>
  <c r="C731" i="16"/>
  <c r="D731" i="16"/>
  <c r="E731" i="16"/>
  <c r="F731" i="16"/>
  <c r="G731" i="16"/>
  <c r="H731" i="16"/>
  <c r="I731" i="16"/>
  <c r="J731" i="16"/>
  <c r="K731" i="16"/>
  <c r="L731" i="16"/>
  <c r="M731" i="16"/>
  <c r="N731" i="16"/>
  <c r="O731" i="16"/>
  <c r="P731" i="16"/>
  <c r="Q731" i="16"/>
  <c r="R731" i="16"/>
  <c r="S731" i="16"/>
  <c r="T731" i="16"/>
  <c r="U731" i="16"/>
  <c r="V731" i="16"/>
  <c r="W731" i="16"/>
  <c r="X731" i="16"/>
  <c r="Y731" i="16"/>
  <c r="B732" i="16"/>
  <c r="C732" i="16"/>
  <c r="D732" i="16"/>
  <c r="E732" i="16"/>
  <c r="F732" i="16"/>
  <c r="G732" i="16"/>
  <c r="H732" i="16"/>
  <c r="I732" i="16"/>
  <c r="J732" i="16"/>
  <c r="K732" i="16"/>
  <c r="L732" i="16"/>
  <c r="M732" i="16"/>
  <c r="N732" i="16"/>
  <c r="O732" i="16"/>
  <c r="P732" i="16"/>
  <c r="Q732" i="16"/>
  <c r="R732" i="16"/>
  <c r="S732" i="16"/>
  <c r="T732" i="16"/>
  <c r="U732" i="16"/>
  <c r="V732" i="16"/>
  <c r="W732" i="16"/>
  <c r="X732" i="16"/>
  <c r="Y732" i="16"/>
  <c r="B733" i="16"/>
  <c r="C733" i="16"/>
  <c r="D733" i="16"/>
  <c r="E733" i="16"/>
  <c r="F733" i="16"/>
  <c r="G733" i="16"/>
  <c r="H733" i="16"/>
  <c r="I733" i="16"/>
  <c r="J733" i="16"/>
  <c r="K733" i="16"/>
  <c r="L733" i="16"/>
  <c r="M733" i="16"/>
  <c r="N733" i="16"/>
  <c r="O733" i="16"/>
  <c r="P733" i="16"/>
  <c r="Q733" i="16"/>
  <c r="R733" i="16"/>
  <c r="S733" i="16"/>
  <c r="T733" i="16"/>
  <c r="U733" i="16"/>
  <c r="V733" i="16"/>
  <c r="W733" i="16"/>
  <c r="X733" i="16"/>
  <c r="Y733" i="16"/>
  <c r="B734" i="16"/>
  <c r="C734" i="16"/>
  <c r="D734" i="16"/>
  <c r="E734" i="16"/>
  <c r="F734" i="16"/>
  <c r="G734" i="16"/>
  <c r="H734" i="16"/>
  <c r="I734" i="16"/>
  <c r="J734" i="16"/>
  <c r="K734" i="16"/>
  <c r="L734" i="16"/>
  <c r="M734" i="16"/>
  <c r="N734" i="16"/>
  <c r="O734" i="16"/>
  <c r="P734" i="16"/>
  <c r="Q734" i="16"/>
  <c r="R734" i="16"/>
  <c r="S734" i="16"/>
  <c r="T734" i="16"/>
  <c r="U734" i="16"/>
  <c r="V734" i="16"/>
  <c r="W734" i="16"/>
  <c r="X734" i="16"/>
  <c r="Y734" i="16"/>
  <c r="B735" i="16"/>
  <c r="C735" i="16"/>
  <c r="D735" i="16"/>
  <c r="E735" i="16"/>
  <c r="F735" i="16"/>
  <c r="G735" i="16"/>
  <c r="H735" i="16"/>
  <c r="I735" i="16"/>
  <c r="J735" i="16"/>
  <c r="K735" i="16"/>
  <c r="L735" i="16"/>
  <c r="M735" i="16"/>
  <c r="N735" i="16"/>
  <c r="O735" i="16"/>
  <c r="P735" i="16"/>
  <c r="Q735" i="16"/>
  <c r="R735" i="16"/>
  <c r="S735" i="16"/>
  <c r="T735" i="16"/>
  <c r="U735" i="16"/>
  <c r="V735" i="16"/>
  <c r="W735" i="16"/>
  <c r="X735" i="16"/>
  <c r="Y735" i="16"/>
  <c r="B736" i="16"/>
  <c r="C736" i="16"/>
  <c r="D736" i="16"/>
  <c r="E736" i="16"/>
  <c r="F736" i="16"/>
  <c r="G736" i="16"/>
  <c r="H736" i="16"/>
  <c r="I736" i="16"/>
  <c r="J736" i="16"/>
  <c r="K736" i="16"/>
  <c r="L736" i="16"/>
  <c r="M736" i="16"/>
  <c r="N736" i="16"/>
  <c r="O736" i="16"/>
  <c r="P736" i="16"/>
  <c r="Q736" i="16"/>
  <c r="R736" i="16"/>
  <c r="S736" i="16"/>
  <c r="T736" i="16"/>
  <c r="U736" i="16"/>
  <c r="V736" i="16"/>
  <c r="W736" i="16"/>
  <c r="X736" i="16"/>
  <c r="Y736" i="16"/>
  <c r="B737" i="16"/>
  <c r="C737" i="16"/>
  <c r="D737" i="16"/>
  <c r="E737" i="16"/>
  <c r="F737" i="16"/>
  <c r="G737" i="16"/>
  <c r="H737" i="16"/>
  <c r="I737" i="16"/>
  <c r="J737" i="16"/>
  <c r="K737" i="16"/>
  <c r="L737" i="16"/>
  <c r="M737" i="16"/>
  <c r="N737" i="16"/>
  <c r="O737" i="16"/>
  <c r="P737" i="16"/>
  <c r="Q737" i="16"/>
  <c r="R737" i="16"/>
  <c r="S737" i="16"/>
  <c r="T737" i="16"/>
  <c r="U737" i="16"/>
  <c r="V737" i="16"/>
  <c r="W737" i="16"/>
  <c r="X737" i="16"/>
  <c r="Y737" i="16"/>
  <c r="B738" i="16"/>
  <c r="C738" i="16"/>
  <c r="D738" i="16"/>
  <c r="E738" i="16"/>
  <c r="F738" i="16"/>
  <c r="G738" i="16"/>
  <c r="H738" i="16"/>
  <c r="I738" i="16"/>
  <c r="J738" i="16"/>
  <c r="K738" i="16"/>
  <c r="L738" i="16"/>
  <c r="M738" i="16"/>
  <c r="N738" i="16"/>
  <c r="O738" i="16"/>
  <c r="P738" i="16"/>
  <c r="Q738" i="16"/>
  <c r="R738" i="16"/>
  <c r="S738" i="16"/>
  <c r="T738" i="16"/>
  <c r="U738" i="16"/>
  <c r="V738" i="16"/>
  <c r="W738" i="16"/>
  <c r="X738" i="16"/>
  <c r="Y738" i="16"/>
  <c r="B739" i="16"/>
  <c r="C739" i="16"/>
  <c r="D739" i="16"/>
  <c r="E739" i="16"/>
  <c r="F739" i="16"/>
  <c r="G739" i="16"/>
  <c r="H739" i="16"/>
  <c r="I739" i="16"/>
  <c r="J739" i="16"/>
  <c r="K739" i="16"/>
  <c r="L739" i="16"/>
  <c r="M739" i="16"/>
  <c r="N739" i="16"/>
  <c r="O739" i="16"/>
  <c r="P739" i="16"/>
  <c r="Q739" i="16"/>
  <c r="R739" i="16"/>
  <c r="S739" i="16"/>
  <c r="T739" i="16"/>
  <c r="U739" i="16"/>
  <c r="V739" i="16"/>
  <c r="W739" i="16"/>
  <c r="X739" i="16"/>
  <c r="Y739" i="16"/>
  <c r="B740" i="16"/>
  <c r="C740" i="16"/>
  <c r="D740" i="16"/>
  <c r="E740" i="16"/>
  <c r="F740" i="16"/>
  <c r="G740" i="16"/>
  <c r="H740" i="16"/>
  <c r="I740" i="16"/>
  <c r="J740" i="16"/>
  <c r="K740" i="16"/>
  <c r="L740" i="16"/>
  <c r="M740" i="16"/>
  <c r="N740" i="16"/>
  <c r="O740" i="16"/>
  <c r="P740" i="16"/>
  <c r="Q740" i="16"/>
  <c r="R740" i="16"/>
  <c r="S740" i="16"/>
  <c r="T740" i="16"/>
  <c r="U740" i="16"/>
  <c r="V740" i="16"/>
  <c r="W740" i="16"/>
  <c r="X740" i="16"/>
  <c r="Y740" i="16"/>
  <c r="B741" i="16"/>
  <c r="C741" i="16"/>
  <c r="D741" i="16"/>
  <c r="E741" i="16"/>
  <c r="F741" i="16"/>
  <c r="G741" i="16"/>
  <c r="H741" i="16"/>
  <c r="I741" i="16"/>
  <c r="J741" i="16"/>
  <c r="K741" i="16"/>
  <c r="L741" i="16"/>
  <c r="M741" i="16"/>
  <c r="N741" i="16"/>
  <c r="O741" i="16"/>
  <c r="P741" i="16"/>
  <c r="Q741" i="16"/>
  <c r="R741" i="16"/>
  <c r="S741" i="16"/>
  <c r="T741" i="16"/>
  <c r="U741" i="16"/>
  <c r="V741" i="16"/>
  <c r="W741" i="16"/>
  <c r="X741" i="16"/>
  <c r="Y741" i="16"/>
  <c r="B742" i="16"/>
  <c r="C742" i="16"/>
  <c r="D742" i="16"/>
  <c r="E742" i="16"/>
  <c r="F742" i="16"/>
  <c r="G742" i="16"/>
  <c r="H742" i="16"/>
  <c r="I742" i="16"/>
  <c r="J742" i="16"/>
  <c r="K742" i="16"/>
  <c r="L742" i="16"/>
  <c r="M742" i="16"/>
  <c r="N742" i="16"/>
  <c r="O742" i="16"/>
  <c r="P742" i="16"/>
  <c r="Q742" i="16"/>
  <c r="R742" i="16"/>
  <c r="S742" i="16"/>
  <c r="T742" i="16"/>
  <c r="U742" i="16"/>
  <c r="V742" i="16"/>
  <c r="W742" i="16"/>
  <c r="X742" i="16"/>
  <c r="Y742" i="16"/>
  <c r="B743" i="16"/>
  <c r="C743" i="16"/>
  <c r="D743" i="16"/>
  <c r="E743" i="16"/>
  <c r="F743" i="16"/>
  <c r="G743" i="16"/>
  <c r="H743" i="16"/>
  <c r="I743" i="16"/>
  <c r="J743" i="16"/>
  <c r="K743" i="16"/>
  <c r="L743" i="16"/>
  <c r="M743" i="16"/>
  <c r="N743" i="16"/>
  <c r="O743" i="16"/>
  <c r="P743" i="16"/>
  <c r="Q743" i="16"/>
  <c r="R743" i="16"/>
  <c r="S743" i="16"/>
  <c r="T743" i="16"/>
  <c r="U743" i="16"/>
  <c r="V743" i="16"/>
  <c r="W743" i="16"/>
  <c r="X743" i="16"/>
  <c r="Y743" i="16"/>
  <c r="B744" i="16"/>
  <c r="C744" i="16"/>
  <c r="D744" i="16"/>
  <c r="E744" i="16"/>
  <c r="F744" i="16"/>
  <c r="G744" i="16"/>
  <c r="H744" i="16"/>
  <c r="I744" i="16"/>
  <c r="J744" i="16"/>
  <c r="K744" i="16"/>
  <c r="L744" i="16"/>
  <c r="M744" i="16"/>
  <c r="N744" i="16"/>
  <c r="O744" i="16"/>
  <c r="P744" i="16"/>
  <c r="Q744" i="16"/>
  <c r="R744" i="16"/>
  <c r="S744" i="16"/>
  <c r="T744" i="16"/>
  <c r="U744" i="16"/>
  <c r="V744" i="16"/>
  <c r="W744" i="16"/>
  <c r="X744" i="16"/>
  <c r="Y744" i="16"/>
  <c r="B745" i="16"/>
  <c r="C745" i="16"/>
  <c r="D745" i="16"/>
  <c r="E745" i="16"/>
  <c r="F745" i="16"/>
  <c r="G745" i="16"/>
  <c r="H745" i="16"/>
  <c r="I745" i="16"/>
  <c r="J745" i="16"/>
  <c r="K745" i="16"/>
  <c r="L745" i="16"/>
  <c r="M745" i="16"/>
  <c r="N745" i="16"/>
  <c r="O745" i="16"/>
  <c r="P745" i="16"/>
  <c r="Q745" i="16"/>
  <c r="R745" i="16"/>
  <c r="S745" i="16"/>
  <c r="T745" i="16"/>
  <c r="U745" i="16"/>
  <c r="V745" i="16"/>
  <c r="W745" i="16"/>
  <c r="X745" i="16"/>
  <c r="Y745" i="16"/>
  <c r="B746" i="16"/>
  <c r="C746" i="16"/>
  <c r="D746" i="16"/>
  <c r="E746" i="16"/>
  <c r="F746" i="16"/>
  <c r="G746" i="16"/>
  <c r="H746" i="16"/>
  <c r="I746" i="16"/>
  <c r="J746" i="16"/>
  <c r="K746" i="16"/>
  <c r="L746" i="16"/>
  <c r="M746" i="16"/>
  <c r="N746" i="16"/>
  <c r="O746" i="16"/>
  <c r="P746" i="16"/>
  <c r="Q746" i="16"/>
  <c r="R746" i="16"/>
  <c r="S746" i="16"/>
  <c r="T746" i="16"/>
  <c r="U746" i="16"/>
  <c r="V746" i="16"/>
  <c r="W746" i="16"/>
  <c r="X746" i="16"/>
  <c r="Y746" i="16"/>
  <c r="B747" i="16"/>
  <c r="C747" i="16"/>
  <c r="D747" i="16"/>
  <c r="E747" i="16"/>
  <c r="F747" i="16"/>
  <c r="G747" i="16"/>
  <c r="H747" i="16"/>
  <c r="I747" i="16"/>
  <c r="J747" i="16"/>
  <c r="K747" i="16"/>
  <c r="L747" i="16"/>
  <c r="M747" i="16"/>
  <c r="N747" i="16"/>
  <c r="O747" i="16"/>
  <c r="P747" i="16"/>
  <c r="Q747" i="16"/>
  <c r="R747" i="16"/>
  <c r="S747" i="16"/>
  <c r="T747" i="16"/>
  <c r="U747" i="16"/>
  <c r="V747" i="16"/>
  <c r="W747" i="16"/>
  <c r="X747" i="16"/>
  <c r="Y747" i="16"/>
  <c r="B748" i="16"/>
  <c r="C748" i="16"/>
  <c r="D748" i="16"/>
  <c r="E748" i="16"/>
  <c r="F748" i="16"/>
  <c r="G748" i="16"/>
  <c r="H748" i="16"/>
  <c r="I748" i="16"/>
  <c r="J748" i="16"/>
  <c r="K748" i="16"/>
  <c r="L748" i="16"/>
  <c r="M748" i="16"/>
  <c r="N748" i="16"/>
  <c r="O748" i="16"/>
  <c r="P748" i="16"/>
  <c r="Q748" i="16"/>
  <c r="R748" i="16"/>
  <c r="S748" i="16"/>
  <c r="T748" i="16"/>
  <c r="U748" i="16"/>
  <c r="V748" i="16"/>
  <c r="W748" i="16"/>
  <c r="X748" i="16"/>
  <c r="Y748" i="16"/>
  <c r="B749" i="16"/>
  <c r="C749" i="16"/>
  <c r="D749" i="16"/>
  <c r="E749" i="16"/>
  <c r="F749" i="16"/>
  <c r="G749" i="16"/>
  <c r="H749" i="16"/>
  <c r="I749" i="16"/>
  <c r="J749" i="16"/>
  <c r="K749" i="16"/>
  <c r="L749" i="16"/>
  <c r="M749" i="16"/>
  <c r="N749" i="16"/>
  <c r="O749" i="16"/>
  <c r="P749" i="16"/>
  <c r="Q749" i="16"/>
  <c r="R749" i="16"/>
  <c r="S749" i="16"/>
  <c r="T749" i="16"/>
  <c r="U749" i="16"/>
  <c r="V749" i="16"/>
  <c r="W749" i="16"/>
  <c r="X749" i="16"/>
  <c r="Y749" i="16"/>
  <c r="B750" i="16"/>
  <c r="C750" i="16"/>
  <c r="D750" i="16"/>
  <c r="E750" i="16"/>
  <c r="F750" i="16"/>
  <c r="G750" i="16"/>
  <c r="H750" i="16"/>
  <c r="I750" i="16"/>
  <c r="J750" i="16"/>
  <c r="K750" i="16"/>
  <c r="L750" i="16"/>
  <c r="M750" i="16"/>
  <c r="N750" i="16"/>
  <c r="O750" i="16"/>
  <c r="P750" i="16"/>
  <c r="Q750" i="16"/>
  <c r="R750" i="16"/>
  <c r="S750" i="16"/>
  <c r="T750" i="16"/>
  <c r="U750" i="16"/>
  <c r="V750" i="16"/>
  <c r="W750" i="16"/>
  <c r="X750" i="16"/>
  <c r="Y750" i="16"/>
  <c r="B751" i="16"/>
  <c r="C751" i="16"/>
  <c r="D751" i="16"/>
  <c r="E751" i="16"/>
  <c r="F751" i="16"/>
  <c r="G751" i="16"/>
  <c r="H751" i="16"/>
  <c r="I751" i="16"/>
  <c r="J751" i="16"/>
  <c r="K751" i="16"/>
  <c r="L751" i="16"/>
  <c r="M751" i="16"/>
  <c r="N751" i="16"/>
  <c r="O751" i="16"/>
  <c r="P751" i="16"/>
  <c r="Q751" i="16"/>
  <c r="R751" i="16"/>
  <c r="S751" i="16"/>
  <c r="T751" i="16"/>
  <c r="U751" i="16"/>
  <c r="V751" i="16"/>
  <c r="W751" i="16"/>
  <c r="X751" i="16"/>
  <c r="Y751" i="16"/>
  <c r="B752" i="16"/>
  <c r="C752" i="16"/>
  <c r="D752" i="16"/>
  <c r="E752" i="16"/>
  <c r="F752" i="16"/>
  <c r="G752" i="16"/>
  <c r="H752" i="16"/>
  <c r="I752" i="16"/>
  <c r="J752" i="16"/>
  <c r="K752" i="16"/>
  <c r="L752" i="16"/>
  <c r="M752" i="16"/>
  <c r="N752" i="16"/>
  <c r="O752" i="16"/>
  <c r="P752" i="16"/>
  <c r="Q752" i="16"/>
  <c r="R752" i="16"/>
  <c r="S752" i="16"/>
  <c r="T752" i="16"/>
  <c r="U752" i="16"/>
  <c r="V752" i="16"/>
  <c r="W752" i="16"/>
  <c r="X752" i="16"/>
  <c r="Y752" i="16"/>
  <c r="B753" i="16"/>
  <c r="C753" i="16"/>
  <c r="D753" i="16"/>
  <c r="E753" i="16"/>
  <c r="F753" i="16"/>
  <c r="G753" i="16"/>
  <c r="H753" i="16"/>
  <c r="I753" i="16"/>
  <c r="J753" i="16"/>
  <c r="K753" i="16"/>
  <c r="L753" i="16"/>
  <c r="M753" i="16"/>
  <c r="N753" i="16"/>
  <c r="O753" i="16"/>
  <c r="P753" i="16"/>
  <c r="Q753" i="16"/>
  <c r="R753" i="16"/>
  <c r="S753" i="16"/>
  <c r="T753" i="16"/>
  <c r="U753" i="16"/>
  <c r="V753" i="16"/>
  <c r="W753" i="16"/>
  <c r="X753" i="16"/>
  <c r="Y753" i="16"/>
  <c r="B754" i="16"/>
  <c r="C754" i="16"/>
  <c r="D754" i="16"/>
  <c r="E754" i="16"/>
  <c r="F754" i="16"/>
  <c r="G754" i="16"/>
  <c r="H754" i="16"/>
  <c r="I754" i="16"/>
  <c r="J754" i="16"/>
  <c r="K754" i="16"/>
  <c r="L754" i="16"/>
  <c r="M754" i="16"/>
  <c r="N754" i="16"/>
  <c r="O754" i="16"/>
  <c r="P754" i="16"/>
  <c r="Q754" i="16"/>
  <c r="R754" i="16"/>
  <c r="S754" i="16"/>
  <c r="T754" i="16"/>
  <c r="U754" i="16"/>
  <c r="V754" i="16"/>
  <c r="W754" i="16"/>
  <c r="X754" i="16"/>
  <c r="Y754" i="16"/>
  <c r="B755" i="16"/>
  <c r="C755" i="16"/>
  <c r="D755" i="16"/>
  <c r="E755" i="16"/>
  <c r="F755" i="16"/>
  <c r="G755" i="16"/>
  <c r="H755" i="16"/>
  <c r="I755" i="16"/>
  <c r="J755" i="16"/>
  <c r="K755" i="16"/>
  <c r="L755" i="16"/>
  <c r="M755" i="16"/>
  <c r="N755" i="16"/>
  <c r="O755" i="16"/>
  <c r="P755" i="16"/>
  <c r="Q755" i="16"/>
  <c r="R755" i="16"/>
  <c r="S755" i="16"/>
  <c r="T755" i="16"/>
  <c r="U755" i="16"/>
  <c r="V755" i="16"/>
  <c r="W755" i="16"/>
  <c r="X755" i="16"/>
  <c r="Y755" i="16"/>
  <c r="B756" i="16"/>
  <c r="C756" i="16"/>
  <c r="D756" i="16"/>
  <c r="E756" i="16"/>
  <c r="F756" i="16"/>
  <c r="G756" i="16"/>
  <c r="H756" i="16"/>
  <c r="I756" i="16"/>
  <c r="J756" i="16"/>
  <c r="K756" i="16"/>
  <c r="L756" i="16"/>
  <c r="M756" i="16"/>
  <c r="N756" i="16"/>
  <c r="O756" i="16"/>
  <c r="P756" i="16"/>
  <c r="Q756" i="16"/>
  <c r="R756" i="16"/>
  <c r="S756" i="16"/>
  <c r="T756" i="16"/>
  <c r="U756" i="16"/>
  <c r="V756" i="16"/>
  <c r="W756" i="16"/>
  <c r="X756" i="16"/>
  <c r="Y756" i="16"/>
  <c r="B757" i="16"/>
  <c r="C757" i="16"/>
  <c r="D757" i="16"/>
  <c r="E757" i="16"/>
  <c r="F757" i="16"/>
  <c r="G757" i="16"/>
  <c r="H757" i="16"/>
  <c r="I757" i="16"/>
  <c r="J757" i="16"/>
  <c r="K757" i="16"/>
  <c r="L757" i="16"/>
  <c r="M757" i="16"/>
  <c r="N757" i="16"/>
  <c r="O757" i="16"/>
  <c r="P757" i="16"/>
  <c r="Q757" i="16"/>
  <c r="R757" i="16"/>
  <c r="S757" i="16"/>
  <c r="T757" i="16"/>
  <c r="U757" i="16"/>
  <c r="V757" i="16"/>
  <c r="W757" i="16"/>
  <c r="X757" i="16"/>
  <c r="Y757" i="16"/>
  <c r="B758" i="16"/>
  <c r="C758" i="16"/>
  <c r="D758" i="16"/>
  <c r="E758" i="16"/>
  <c r="F758" i="16"/>
  <c r="G758" i="16"/>
  <c r="H758" i="16"/>
  <c r="I758" i="16"/>
  <c r="J758" i="16"/>
  <c r="K758" i="16"/>
  <c r="L758" i="16"/>
  <c r="M758" i="16"/>
  <c r="N758" i="16"/>
  <c r="O758" i="16"/>
  <c r="P758" i="16"/>
  <c r="Q758" i="16"/>
  <c r="R758" i="16"/>
  <c r="S758" i="16"/>
  <c r="T758" i="16"/>
  <c r="U758" i="16"/>
  <c r="V758" i="16"/>
  <c r="W758" i="16"/>
  <c r="X758" i="16"/>
  <c r="Y758" i="16"/>
  <c r="B759" i="16"/>
  <c r="C759" i="16"/>
  <c r="D759" i="16"/>
  <c r="E759" i="16"/>
  <c r="F759" i="16"/>
  <c r="G759" i="16"/>
  <c r="H759" i="16"/>
  <c r="I759" i="16"/>
  <c r="J759" i="16"/>
  <c r="K759" i="16"/>
  <c r="L759" i="16"/>
  <c r="M759" i="16"/>
  <c r="N759" i="16"/>
  <c r="O759" i="16"/>
  <c r="P759" i="16"/>
  <c r="Q759" i="16"/>
  <c r="R759" i="16"/>
  <c r="S759" i="16"/>
  <c r="T759" i="16"/>
  <c r="U759" i="16"/>
  <c r="V759" i="16"/>
  <c r="W759" i="16"/>
  <c r="X759" i="16"/>
  <c r="Y759" i="16"/>
  <c r="B760" i="16"/>
  <c r="C760" i="16"/>
  <c r="D760" i="16"/>
  <c r="E760" i="16"/>
  <c r="F760" i="16"/>
  <c r="G760" i="16"/>
  <c r="H760" i="16"/>
  <c r="I760" i="16"/>
  <c r="J760" i="16"/>
  <c r="K760" i="16"/>
  <c r="L760" i="16"/>
  <c r="M760" i="16"/>
  <c r="N760" i="16"/>
  <c r="O760" i="16"/>
  <c r="P760" i="16"/>
  <c r="Q760" i="16"/>
  <c r="R760" i="16"/>
  <c r="S760" i="16"/>
  <c r="T760" i="16"/>
  <c r="U760" i="16"/>
  <c r="V760" i="16"/>
  <c r="W760" i="16"/>
  <c r="X760" i="16"/>
  <c r="Y760" i="16"/>
  <c r="B761" i="16"/>
  <c r="C761" i="16"/>
  <c r="D761" i="16"/>
  <c r="E761" i="16"/>
  <c r="F761" i="16"/>
  <c r="G761" i="16"/>
  <c r="H761" i="16"/>
  <c r="I761" i="16"/>
  <c r="J761" i="16"/>
  <c r="K761" i="16"/>
  <c r="L761" i="16"/>
  <c r="M761" i="16"/>
  <c r="N761" i="16"/>
  <c r="O761" i="16"/>
  <c r="P761" i="16"/>
  <c r="Q761" i="16"/>
  <c r="R761" i="16"/>
  <c r="S761" i="16"/>
  <c r="T761" i="16"/>
  <c r="U761" i="16"/>
  <c r="V761" i="16"/>
  <c r="W761" i="16"/>
  <c r="X761" i="16"/>
  <c r="Y761" i="16"/>
  <c r="B762" i="16"/>
  <c r="C762" i="16"/>
  <c r="D762" i="16"/>
  <c r="E762" i="16"/>
  <c r="F762" i="16"/>
  <c r="G762" i="16"/>
  <c r="H762" i="16"/>
  <c r="I762" i="16"/>
  <c r="J762" i="16"/>
  <c r="K762" i="16"/>
  <c r="L762" i="16"/>
  <c r="M762" i="16"/>
  <c r="N762" i="16"/>
  <c r="O762" i="16"/>
  <c r="P762" i="16"/>
  <c r="Q762" i="16"/>
  <c r="R762" i="16"/>
  <c r="S762" i="16"/>
  <c r="T762" i="16"/>
  <c r="U762" i="16"/>
  <c r="V762" i="16"/>
  <c r="W762" i="16"/>
  <c r="X762" i="16"/>
  <c r="Y762" i="16"/>
  <c r="B763" i="16"/>
  <c r="C763" i="16"/>
  <c r="D763" i="16"/>
  <c r="E763" i="16"/>
  <c r="F763" i="16"/>
  <c r="G763" i="16"/>
  <c r="H763" i="16"/>
  <c r="I763" i="16"/>
  <c r="J763" i="16"/>
  <c r="K763" i="16"/>
  <c r="L763" i="16"/>
  <c r="M763" i="16"/>
  <c r="N763" i="16"/>
  <c r="O763" i="16"/>
  <c r="P763" i="16"/>
  <c r="Q763" i="16"/>
  <c r="R763" i="16"/>
  <c r="S763" i="16"/>
  <c r="T763" i="16"/>
  <c r="U763" i="16"/>
  <c r="V763" i="16"/>
  <c r="W763" i="16"/>
  <c r="X763" i="16"/>
  <c r="Y763" i="16"/>
  <c r="B764" i="16"/>
  <c r="C764" i="16"/>
  <c r="D764" i="16"/>
  <c r="E764" i="16"/>
  <c r="F764" i="16"/>
  <c r="G764" i="16"/>
  <c r="H764" i="16"/>
  <c r="I764" i="16"/>
  <c r="J764" i="16"/>
  <c r="K764" i="16"/>
  <c r="L764" i="16"/>
  <c r="M764" i="16"/>
  <c r="N764" i="16"/>
  <c r="O764" i="16"/>
  <c r="P764" i="16"/>
  <c r="Q764" i="16"/>
  <c r="R764" i="16"/>
  <c r="S764" i="16"/>
  <c r="T764" i="16"/>
  <c r="U764" i="16"/>
  <c r="V764" i="16"/>
  <c r="W764" i="16"/>
  <c r="X764" i="16"/>
  <c r="Y764" i="16"/>
  <c r="B765" i="16"/>
  <c r="C765" i="16"/>
  <c r="D765" i="16"/>
  <c r="E765" i="16"/>
  <c r="F765" i="16"/>
  <c r="G765" i="16"/>
  <c r="H765" i="16"/>
  <c r="I765" i="16"/>
  <c r="J765" i="16"/>
  <c r="K765" i="16"/>
  <c r="L765" i="16"/>
  <c r="M765" i="16"/>
  <c r="N765" i="16"/>
  <c r="O765" i="16"/>
  <c r="P765" i="16"/>
  <c r="Q765" i="16"/>
  <c r="R765" i="16"/>
  <c r="S765" i="16"/>
  <c r="T765" i="16"/>
  <c r="U765" i="16"/>
  <c r="V765" i="16"/>
  <c r="W765" i="16"/>
  <c r="X765" i="16"/>
  <c r="Y765" i="16"/>
  <c r="B766" i="16"/>
  <c r="C766" i="16"/>
  <c r="D766" i="16"/>
  <c r="E766" i="16"/>
  <c r="F766" i="16"/>
  <c r="G766" i="16"/>
  <c r="H766" i="16"/>
  <c r="I766" i="16"/>
  <c r="J766" i="16"/>
  <c r="K766" i="16"/>
  <c r="L766" i="16"/>
  <c r="M766" i="16"/>
  <c r="N766" i="16"/>
  <c r="O766" i="16"/>
  <c r="P766" i="16"/>
  <c r="Q766" i="16"/>
  <c r="R766" i="16"/>
  <c r="S766" i="16"/>
  <c r="T766" i="16"/>
  <c r="U766" i="16"/>
  <c r="V766" i="16"/>
  <c r="W766" i="16"/>
  <c r="X766" i="16"/>
  <c r="Y766" i="16"/>
  <c r="B767" i="16"/>
  <c r="C767" i="16"/>
  <c r="D767" i="16"/>
  <c r="E767" i="16"/>
  <c r="F767" i="16"/>
  <c r="G767" i="16"/>
  <c r="H767" i="16"/>
  <c r="I767" i="16"/>
  <c r="J767" i="16"/>
  <c r="K767" i="16"/>
  <c r="L767" i="16"/>
  <c r="M767" i="16"/>
  <c r="N767" i="16"/>
  <c r="O767" i="16"/>
  <c r="P767" i="16"/>
  <c r="Q767" i="16"/>
  <c r="R767" i="16"/>
  <c r="S767" i="16"/>
  <c r="T767" i="16"/>
  <c r="U767" i="16"/>
  <c r="V767" i="16"/>
  <c r="W767" i="16"/>
  <c r="X767" i="16"/>
  <c r="Y767" i="16"/>
  <c r="B768" i="16"/>
  <c r="C768" i="16"/>
  <c r="D768" i="16"/>
  <c r="E768" i="16"/>
  <c r="F768" i="16"/>
  <c r="G768" i="16"/>
  <c r="H768" i="16"/>
  <c r="I768" i="16"/>
  <c r="J768" i="16"/>
  <c r="K768" i="16"/>
  <c r="L768" i="16"/>
  <c r="M768" i="16"/>
  <c r="N768" i="16"/>
  <c r="O768" i="16"/>
  <c r="P768" i="16"/>
  <c r="Q768" i="16"/>
  <c r="R768" i="16"/>
  <c r="S768" i="16"/>
  <c r="T768" i="16"/>
  <c r="U768" i="16"/>
  <c r="V768" i="16"/>
  <c r="W768" i="16"/>
  <c r="X768" i="16"/>
  <c r="Y768" i="16"/>
  <c r="B769" i="16"/>
  <c r="C769" i="16"/>
  <c r="D769" i="16"/>
  <c r="E769" i="16"/>
  <c r="F769" i="16"/>
  <c r="G769" i="16"/>
  <c r="H769" i="16"/>
  <c r="I769" i="16"/>
  <c r="J769" i="16"/>
  <c r="K769" i="16"/>
  <c r="L769" i="16"/>
  <c r="M769" i="16"/>
  <c r="N769" i="16"/>
  <c r="O769" i="16"/>
  <c r="P769" i="16"/>
  <c r="Q769" i="16"/>
  <c r="R769" i="16"/>
  <c r="S769" i="16"/>
  <c r="T769" i="16"/>
  <c r="U769" i="16"/>
  <c r="V769" i="16"/>
  <c r="W769" i="16"/>
  <c r="X769" i="16"/>
  <c r="Y769" i="16"/>
  <c r="B770" i="16"/>
  <c r="C770" i="16"/>
  <c r="D770" i="16"/>
  <c r="E770" i="16"/>
  <c r="F770" i="16"/>
  <c r="G770" i="16"/>
  <c r="H770" i="16"/>
  <c r="I770" i="16"/>
  <c r="J770" i="16"/>
  <c r="K770" i="16"/>
  <c r="L770" i="16"/>
  <c r="M770" i="16"/>
  <c r="N770" i="16"/>
  <c r="O770" i="16"/>
  <c r="P770" i="16"/>
  <c r="Q770" i="16"/>
  <c r="R770" i="16"/>
  <c r="S770" i="16"/>
  <c r="T770" i="16"/>
  <c r="U770" i="16"/>
  <c r="V770" i="16"/>
  <c r="W770" i="16"/>
  <c r="X770" i="16"/>
  <c r="Y770" i="16"/>
  <c r="B771" i="16"/>
  <c r="C771" i="16"/>
  <c r="D771" i="16"/>
  <c r="E771" i="16"/>
  <c r="F771" i="16"/>
  <c r="G771" i="16"/>
  <c r="H771" i="16"/>
  <c r="I771" i="16"/>
  <c r="J771" i="16"/>
  <c r="K771" i="16"/>
  <c r="L771" i="16"/>
  <c r="M771" i="16"/>
  <c r="N771" i="16"/>
  <c r="O771" i="16"/>
  <c r="P771" i="16"/>
  <c r="Q771" i="16"/>
  <c r="R771" i="16"/>
  <c r="S771" i="16"/>
  <c r="T771" i="16"/>
  <c r="U771" i="16"/>
  <c r="V771" i="16"/>
  <c r="W771" i="16"/>
  <c r="X771" i="16"/>
  <c r="Y771" i="16"/>
  <c r="B772" i="16"/>
  <c r="C772" i="16"/>
  <c r="D772" i="16"/>
  <c r="E772" i="16"/>
  <c r="F772" i="16"/>
  <c r="G772" i="16"/>
  <c r="H772" i="16"/>
  <c r="I772" i="16"/>
  <c r="J772" i="16"/>
  <c r="K772" i="16"/>
  <c r="L772" i="16"/>
  <c r="M772" i="16"/>
  <c r="N772" i="16"/>
  <c r="O772" i="16"/>
  <c r="P772" i="16"/>
  <c r="Q772" i="16"/>
  <c r="R772" i="16"/>
  <c r="S772" i="16"/>
  <c r="T772" i="16"/>
  <c r="U772" i="16"/>
  <c r="V772" i="16"/>
  <c r="W772" i="16"/>
  <c r="X772" i="16"/>
  <c r="Y772" i="16"/>
  <c r="B773" i="16"/>
  <c r="C773" i="16"/>
  <c r="D773" i="16"/>
  <c r="E773" i="16"/>
  <c r="F773" i="16"/>
  <c r="G773" i="16"/>
  <c r="H773" i="16"/>
  <c r="I773" i="16"/>
  <c r="J773" i="16"/>
  <c r="K773" i="16"/>
  <c r="L773" i="16"/>
  <c r="M773" i="16"/>
  <c r="N773" i="16"/>
  <c r="O773" i="16"/>
  <c r="P773" i="16"/>
  <c r="Q773" i="16"/>
  <c r="R773" i="16"/>
  <c r="S773" i="16"/>
  <c r="T773" i="16"/>
  <c r="U773" i="16"/>
  <c r="V773" i="16"/>
  <c r="W773" i="16"/>
  <c r="X773" i="16"/>
  <c r="Y773" i="16"/>
  <c r="B774" i="16"/>
  <c r="C774" i="16"/>
  <c r="D774" i="16"/>
  <c r="E774" i="16"/>
  <c r="F774" i="16"/>
  <c r="G774" i="16"/>
  <c r="H774" i="16"/>
  <c r="I774" i="16"/>
  <c r="J774" i="16"/>
  <c r="K774" i="16"/>
  <c r="L774" i="16"/>
  <c r="M774" i="16"/>
  <c r="N774" i="16"/>
  <c r="O774" i="16"/>
  <c r="P774" i="16"/>
  <c r="Q774" i="16"/>
  <c r="R774" i="16"/>
  <c r="S774" i="16"/>
  <c r="T774" i="16"/>
  <c r="U774" i="16"/>
  <c r="V774" i="16"/>
  <c r="W774" i="16"/>
  <c r="X774" i="16"/>
  <c r="Y774" i="16"/>
  <c r="B775" i="16"/>
  <c r="C775" i="16"/>
  <c r="D775" i="16"/>
  <c r="E775" i="16"/>
  <c r="F775" i="16"/>
  <c r="G775" i="16"/>
  <c r="H775" i="16"/>
  <c r="I775" i="16"/>
  <c r="J775" i="16"/>
  <c r="K775" i="16"/>
  <c r="L775" i="16"/>
  <c r="M775" i="16"/>
  <c r="N775" i="16"/>
  <c r="O775" i="16"/>
  <c r="P775" i="16"/>
  <c r="Q775" i="16"/>
  <c r="R775" i="16"/>
  <c r="S775" i="16"/>
  <c r="T775" i="16"/>
  <c r="U775" i="16"/>
  <c r="V775" i="16"/>
  <c r="W775" i="16"/>
  <c r="X775" i="16"/>
  <c r="Y775" i="16"/>
  <c r="B776" i="16"/>
  <c r="C776" i="16"/>
  <c r="D776" i="16"/>
  <c r="E776" i="16"/>
  <c r="F776" i="16"/>
  <c r="G776" i="16"/>
  <c r="H776" i="16"/>
  <c r="I776" i="16"/>
  <c r="J776" i="16"/>
  <c r="K776" i="16"/>
  <c r="L776" i="16"/>
  <c r="M776" i="16"/>
  <c r="N776" i="16"/>
  <c r="O776" i="16"/>
  <c r="P776" i="16"/>
  <c r="Q776" i="16"/>
  <c r="R776" i="16"/>
  <c r="S776" i="16"/>
  <c r="T776" i="16"/>
  <c r="U776" i="16"/>
  <c r="V776" i="16"/>
  <c r="W776" i="16"/>
  <c r="X776" i="16"/>
  <c r="Y776" i="16"/>
  <c r="B777" i="16"/>
  <c r="C777" i="16"/>
  <c r="D777" i="16"/>
  <c r="E777" i="16"/>
  <c r="F777" i="16"/>
  <c r="G777" i="16"/>
  <c r="H777" i="16"/>
  <c r="I777" i="16"/>
  <c r="J777" i="16"/>
  <c r="K777" i="16"/>
  <c r="L777" i="16"/>
  <c r="M777" i="16"/>
  <c r="N777" i="16"/>
  <c r="O777" i="16"/>
  <c r="P777" i="16"/>
  <c r="Q777" i="16"/>
  <c r="R777" i="16"/>
  <c r="S777" i="16"/>
  <c r="T777" i="16"/>
  <c r="U777" i="16"/>
  <c r="V777" i="16"/>
  <c r="W777" i="16"/>
  <c r="X777" i="16"/>
  <c r="Y777" i="16"/>
  <c r="B778" i="16"/>
  <c r="C778" i="16"/>
  <c r="D778" i="16"/>
  <c r="E778" i="16"/>
  <c r="F778" i="16"/>
  <c r="G778" i="16"/>
  <c r="H778" i="16"/>
  <c r="I778" i="16"/>
  <c r="J778" i="16"/>
  <c r="K778" i="16"/>
  <c r="L778" i="16"/>
  <c r="M778" i="16"/>
  <c r="N778" i="16"/>
  <c r="O778" i="16"/>
  <c r="P778" i="16"/>
  <c r="Q778" i="16"/>
  <c r="R778" i="16"/>
  <c r="S778" i="16"/>
  <c r="T778" i="16"/>
  <c r="U778" i="16"/>
  <c r="V778" i="16"/>
  <c r="W778" i="16"/>
  <c r="X778" i="16"/>
  <c r="Y778" i="16"/>
  <c r="B779" i="16"/>
  <c r="C779" i="16"/>
  <c r="D779" i="16"/>
  <c r="E779" i="16"/>
  <c r="F779" i="16"/>
  <c r="G779" i="16"/>
  <c r="H779" i="16"/>
  <c r="I779" i="16"/>
  <c r="J779" i="16"/>
  <c r="K779" i="16"/>
  <c r="L779" i="16"/>
  <c r="M779" i="16"/>
  <c r="N779" i="16"/>
  <c r="O779" i="16"/>
  <c r="P779" i="16"/>
  <c r="Q779" i="16"/>
  <c r="R779" i="16"/>
  <c r="S779" i="16"/>
  <c r="T779" i="16"/>
  <c r="U779" i="16"/>
  <c r="V779" i="16"/>
  <c r="W779" i="16"/>
  <c r="X779" i="16"/>
  <c r="Y779" i="16"/>
  <c r="B780" i="16"/>
  <c r="C780" i="16"/>
  <c r="D780" i="16"/>
  <c r="E780" i="16"/>
  <c r="F780" i="16"/>
  <c r="G780" i="16"/>
  <c r="H780" i="16"/>
  <c r="I780" i="16"/>
  <c r="J780" i="16"/>
  <c r="K780" i="16"/>
  <c r="L780" i="16"/>
  <c r="M780" i="16"/>
  <c r="N780" i="16"/>
  <c r="O780" i="16"/>
  <c r="P780" i="16"/>
  <c r="Q780" i="16"/>
  <c r="R780" i="16"/>
  <c r="S780" i="16"/>
  <c r="T780" i="16"/>
  <c r="U780" i="16"/>
  <c r="V780" i="16"/>
  <c r="W780" i="16"/>
  <c r="X780" i="16"/>
  <c r="Y780" i="16"/>
  <c r="B781" i="16"/>
  <c r="C781" i="16"/>
  <c r="D781" i="16"/>
  <c r="E781" i="16"/>
  <c r="F781" i="16"/>
  <c r="G781" i="16"/>
  <c r="H781" i="16"/>
  <c r="I781" i="16"/>
  <c r="J781" i="16"/>
  <c r="K781" i="16"/>
  <c r="L781" i="16"/>
  <c r="M781" i="16"/>
  <c r="N781" i="16"/>
  <c r="O781" i="16"/>
  <c r="P781" i="16"/>
  <c r="Q781" i="16"/>
  <c r="R781" i="16"/>
  <c r="S781" i="16"/>
  <c r="T781" i="16"/>
  <c r="U781" i="16"/>
  <c r="V781" i="16"/>
  <c r="W781" i="16"/>
  <c r="X781" i="16"/>
  <c r="Y781" i="16"/>
  <c r="B782" i="16"/>
  <c r="C782" i="16"/>
  <c r="D782" i="16"/>
  <c r="E782" i="16"/>
  <c r="F782" i="16"/>
  <c r="G782" i="16"/>
  <c r="H782" i="16"/>
  <c r="I782" i="16"/>
  <c r="J782" i="16"/>
  <c r="K782" i="16"/>
  <c r="L782" i="16"/>
  <c r="M782" i="16"/>
  <c r="N782" i="16"/>
  <c r="O782" i="16"/>
  <c r="P782" i="16"/>
  <c r="Q782" i="16"/>
  <c r="R782" i="16"/>
  <c r="S782" i="16"/>
  <c r="T782" i="16"/>
  <c r="U782" i="16"/>
  <c r="V782" i="16"/>
  <c r="W782" i="16"/>
  <c r="X782" i="16"/>
  <c r="Y782" i="16"/>
  <c r="B783" i="16"/>
  <c r="C783" i="16"/>
  <c r="D783" i="16"/>
  <c r="E783" i="16"/>
  <c r="F783" i="16"/>
  <c r="G783" i="16"/>
  <c r="H783" i="16"/>
  <c r="I783" i="16"/>
  <c r="J783" i="16"/>
  <c r="K783" i="16"/>
  <c r="L783" i="16"/>
  <c r="M783" i="16"/>
  <c r="N783" i="16"/>
  <c r="O783" i="16"/>
  <c r="P783" i="16"/>
  <c r="Q783" i="16"/>
  <c r="R783" i="16"/>
  <c r="S783" i="16"/>
  <c r="T783" i="16"/>
  <c r="U783" i="16"/>
  <c r="V783" i="16"/>
  <c r="W783" i="16"/>
  <c r="X783" i="16"/>
  <c r="Y783" i="16"/>
  <c r="B784" i="16"/>
  <c r="C784" i="16"/>
  <c r="D784" i="16"/>
  <c r="E784" i="16"/>
  <c r="F784" i="16"/>
  <c r="G784" i="16"/>
  <c r="H784" i="16"/>
  <c r="I784" i="16"/>
  <c r="J784" i="16"/>
  <c r="K784" i="16"/>
  <c r="L784" i="16"/>
  <c r="M784" i="16"/>
  <c r="N784" i="16"/>
  <c r="O784" i="16"/>
  <c r="P784" i="16"/>
  <c r="Q784" i="16"/>
  <c r="R784" i="16"/>
  <c r="S784" i="16"/>
  <c r="T784" i="16"/>
  <c r="U784" i="16"/>
  <c r="V784" i="16"/>
  <c r="W784" i="16"/>
  <c r="X784" i="16"/>
  <c r="Y784" i="16"/>
  <c r="B785" i="16"/>
  <c r="C785" i="16"/>
  <c r="D785" i="16"/>
  <c r="E785" i="16"/>
  <c r="F785" i="16"/>
  <c r="G785" i="16"/>
  <c r="H785" i="16"/>
  <c r="I785" i="16"/>
  <c r="J785" i="16"/>
  <c r="K785" i="16"/>
  <c r="L785" i="16"/>
  <c r="M785" i="16"/>
  <c r="N785" i="16"/>
  <c r="O785" i="16"/>
  <c r="P785" i="16"/>
  <c r="Q785" i="16"/>
  <c r="R785" i="16"/>
  <c r="S785" i="16"/>
  <c r="T785" i="16"/>
  <c r="U785" i="16"/>
  <c r="V785" i="16"/>
  <c r="W785" i="16"/>
  <c r="X785" i="16"/>
  <c r="Y785" i="16"/>
  <c r="B786" i="16"/>
  <c r="C786" i="16"/>
  <c r="D786" i="16"/>
  <c r="E786" i="16"/>
  <c r="F786" i="16"/>
  <c r="G786" i="16"/>
  <c r="H786" i="16"/>
  <c r="I786" i="16"/>
  <c r="J786" i="16"/>
  <c r="K786" i="16"/>
  <c r="L786" i="16"/>
  <c r="M786" i="16"/>
  <c r="N786" i="16"/>
  <c r="O786" i="16"/>
  <c r="P786" i="16"/>
  <c r="Q786" i="16"/>
  <c r="R786" i="16"/>
  <c r="S786" i="16"/>
  <c r="T786" i="16"/>
  <c r="U786" i="16"/>
  <c r="V786" i="16"/>
  <c r="W786" i="16"/>
  <c r="X786" i="16"/>
  <c r="Y786" i="16"/>
  <c r="B787" i="16"/>
  <c r="C787" i="16"/>
  <c r="D787" i="16"/>
  <c r="E787" i="16"/>
  <c r="F787" i="16"/>
  <c r="G787" i="16"/>
  <c r="H787" i="16"/>
  <c r="I787" i="16"/>
  <c r="J787" i="16"/>
  <c r="K787" i="16"/>
  <c r="L787" i="16"/>
  <c r="M787" i="16"/>
  <c r="N787" i="16"/>
  <c r="O787" i="16"/>
  <c r="P787" i="16"/>
  <c r="Q787" i="16"/>
  <c r="R787" i="16"/>
  <c r="S787" i="16"/>
  <c r="T787" i="16"/>
  <c r="U787" i="16"/>
  <c r="V787" i="16"/>
  <c r="W787" i="16"/>
  <c r="X787" i="16"/>
  <c r="Y787" i="16"/>
  <c r="B788" i="16"/>
  <c r="C788" i="16"/>
  <c r="D788" i="16"/>
  <c r="E788" i="16"/>
  <c r="F788" i="16"/>
  <c r="G788" i="16"/>
  <c r="H788" i="16"/>
  <c r="I788" i="16"/>
  <c r="J788" i="16"/>
  <c r="K788" i="16"/>
  <c r="L788" i="16"/>
  <c r="M788" i="16"/>
  <c r="N788" i="16"/>
  <c r="O788" i="16"/>
  <c r="P788" i="16"/>
  <c r="Q788" i="16"/>
  <c r="R788" i="16"/>
  <c r="S788" i="16"/>
  <c r="T788" i="16"/>
  <c r="U788" i="16"/>
  <c r="V788" i="16"/>
  <c r="W788" i="16"/>
  <c r="X788" i="16"/>
  <c r="Y788" i="16"/>
  <c r="B789" i="16"/>
  <c r="C789" i="16"/>
  <c r="D789" i="16"/>
  <c r="E789" i="16"/>
  <c r="F789" i="16"/>
  <c r="G789" i="16"/>
  <c r="H789" i="16"/>
  <c r="I789" i="16"/>
  <c r="J789" i="16"/>
  <c r="K789" i="16"/>
  <c r="L789" i="16"/>
  <c r="M789" i="16"/>
  <c r="N789" i="16"/>
  <c r="O789" i="16"/>
  <c r="P789" i="16"/>
  <c r="Q789" i="16"/>
  <c r="R789" i="16"/>
  <c r="S789" i="16"/>
  <c r="T789" i="16"/>
  <c r="U789" i="16"/>
  <c r="V789" i="16"/>
  <c r="W789" i="16"/>
  <c r="X789" i="16"/>
  <c r="Y789" i="16"/>
  <c r="B790" i="16"/>
  <c r="C790" i="16"/>
  <c r="D790" i="16"/>
  <c r="E790" i="16"/>
  <c r="F790" i="16"/>
  <c r="G790" i="16"/>
  <c r="H790" i="16"/>
  <c r="I790" i="16"/>
  <c r="J790" i="16"/>
  <c r="K790" i="16"/>
  <c r="L790" i="16"/>
  <c r="M790" i="16"/>
  <c r="N790" i="16"/>
  <c r="O790" i="16"/>
  <c r="P790" i="16"/>
  <c r="Q790" i="16"/>
  <c r="R790" i="16"/>
  <c r="S790" i="16"/>
  <c r="T790" i="16"/>
  <c r="U790" i="16"/>
  <c r="V790" i="16"/>
  <c r="W790" i="16"/>
  <c r="X790" i="16"/>
  <c r="Y790" i="16"/>
  <c r="B791" i="16"/>
  <c r="C791" i="16"/>
  <c r="D791" i="16"/>
  <c r="E791" i="16"/>
  <c r="F791" i="16"/>
  <c r="G791" i="16"/>
  <c r="H791" i="16"/>
  <c r="I791" i="16"/>
  <c r="J791" i="16"/>
  <c r="K791" i="16"/>
  <c r="L791" i="16"/>
  <c r="M791" i="16"/>
  <c r="N791" i="16"/>
  <c r="O791" i="16"/>
  <c r="P791" i="16"/>
  <c r="Q791" i="16"/>
  <c r="R791" i="16"/>
  <c r="S791" i="16"/>
  <c r="T791" i="16"/>
  <c r="U791" i="16"/>
  <c r="V791" i="16"/>
  <c r="W791" i="16"/>
  <c r="X791" i="16"/>
  <c r="Y791" i="16"/>
  <c r="B792" i="16"/>
  <c r="C792" i="16"/>
  <c r="D792" i="16"/>
  <c r="E792" i="16"/>
  <c r="F792" i="16"/>
  <c r="G792" i="16"/>
  <c r="H792" i="16"/>
  <c r="I792" i="16"/>
  <c r="J792" i="16"/>
  <c r="K792" i="16"/>
  <c r="L792" i="16"/>
  <c r="M792" i="16"/>
  <c r="N792" i="16"/>
  <c r="O792" i="16"/>
  <c r="P792" i="16"/>
  <c r="Q792" i="16"/>
  <c r="R792" i="16"/>
  <c r="S792" i="16"/>
  <c r="T792" i="16"/>
  <c r="U792" i="16"/>
  <c r="V792" i="16"/>
  <c r="W792" i="16"/>
  <c r="X792" i="16"/>
  <c r="Y792" i="16"/>
  <c r="B793" i="16"/>
  <c r="C793" i="16"/>
  <c r="D793" i="16"/>
  <c r="E793" i="16"/>
  <c r="F793" i="16"/>
  <c r="G793" i="16"/>
  <c r="H793" i="16"/>
  <c r="I793" i="16"/>
  <c r="J793" i="16"/>
  <c r="K793" i="16"/>
  <c r="L793" i="16"/>
  <c r="M793" i="16"/>
  <c r="N793" i="16"/>
  <c r="O793" i="16"/>
  <c r="P793" i="16"/>
  <c r="Q793" i="16"/>
  <c r="R793" i="16"/>
  <c r="S793" i="16"/>
  <c r="T793" i="16"/>
  <c r="U793" i="16"/>
  <c r="V793" i="16"/>
  <c r="W793" i="16"/>
  <c r="X793" i="16"/>
  <c r="Y793" i="16"/>
  <c r="B794" i="16"/>
  <c r="C794" i="16"/>
  <c r="D794" i="16"/>
  <c r="E794" i="16"/>
  <c r="F794" i="16"/>
  <c r="G794" i="16"/>
  <c r="H794" i="16"/>
  <c r="I794" i="16"/>
  <c r="J794" i="16"/>
  <c r="K794" i="16"/>
  <c r="L794" i="16"/>
  <c r="M794" i="16"/>
  <c r="N794" i="16"/>
  <c r="O794" i="16"/>
  <c r="P794" i="16"/>
  <c r="Q794" i="16"/>
  <c r="R794" i="16"/>
  <c r="S794" i="16"/>
  <c r="T794" i="16"/>
  <c r="U794" i="16"/>
  <c r="V794" i="16"/>
  <c r="W794" i="16"/>
  <c r="X794" i="16"/>
  <c r="Y794" i="16"/>
  <c r="B795" i="16"/>
  <c r="C795" i="16"/>
  <c r="D795" i="16"/>
  <c r="E795" i="16"/>
  <c r="F795" i="16"/>
  <c r="G795" i="16"/>
  <c r="H795" i="16"/>
  <c r="I795" i="16"/>
  <c r="J795" i="16"/>
  <c r="K795" i="16"/>
  <c r="L795" i="16"/>
  <c r="M795" i="16"/>
  <c r="N795" i="16"/>
  <c r="O795" i="16"/>
  <c r="P795" i="16"/>
  <c r="Q795" i="16"/>
  <c r="R795" i="16"/>
  <c r="S795" i="16"/>
  <c r="T795" i="16"/>
  <c r="U795" i="16"/>
  <c r="V795" i="16"/>
  <c r="W795" i="16"/>
  <c r="X795" i="16"/>
  <c r="Y795" i="16"/>
  <c r="B796" i="16"/>
  <c r="C796" i="16"/>
  <c r="D796" i="16"/>
  <c r="E796" i="16"/>
  <c r="F796" i="16"/>
  <c r="G796" i="16"/>
  <c r="H796" i="16"/>
  <c r="I796" i="16"/>
  <c r="J796" i="16"/>
  <c r="K796" i="16"/>
  <c r="L796" i="16"/>
  <c r="M796" i="16"/>
  <c r="N796" i="16"/>
  <c r="O796" i="16"/>
  <c r="P796" i="16"/>
  <c r="Q796" i="16"/>
  <c r="R796" i="16"/>
  <c r="S796" i="16"/>
  <c r="T796" i="16"/>
  <c r="U796" i="16"/>
  <c r="V796" i="16"/>
  <c r="W796" i="16"/>
  <c r="X796" i="16"/>
  <c r="Y796" i="16"/>
  <c r="B797" i="16"/>
  <c r="C797" i="16"/>
  <c r="D797" i="16"/>
  <c r="E797" i="16"/>
  <c r="F797" i="16"/>
  <c r="G797" i="16"/>
  <c r="H797" i="16"/>
  <c r="I797" i="16"/>
  <c r="J797" i="16"/>
  <c r="K797" i="16"/>
  <c r="L797" i="16"/>
  <c r="M797" i="16"/>
  <c r="N797" i="16"/>
  <c r="O797" i="16"/>
  <c r="P797" i="16"/>
  <c r="Q797" i="16"/>
  <c r="R797" i="16"/>
  <c r="S797" i="16"/>
  <c r="T797" i="16"/>
  <c r="U797" i="16"/>
  <c r="V797" i="16"/>
  <c r="W797" i="16"/>
  <c r="X797" i="16"/>
  <c r="Y797" i="16"/>
  <c r="B798" i="16"/>
  <c r="C798" i="16"/>
  <c r="D798" i="16"/>
  <c r="E798" i="16"/>
  <c r="F798" i="16"/>
  <c r="G798" i="16"/>
  <c r="H798" i="16"/>
  <c r="I798" i="16"/>
  <c r="J798" i="16"/>
  <c r="K798" i="16"/>
  <c r="L798" i="16"/>
  <c r="M798" i="16"/>
  <c r="N798" i="16"/>
  <c r="O798" i="16"/>
  <c r="P798" i="16"/>
  <c r="Q798" i="16"/>
  <c r="R798" i="16"/>
  <c r="S798" i="16"/>
  <c r="T798" i="16"/>
  <c r="U798" i="16"/>
  <c r="V798" i="16"/>
  <c r="W798" i="16"/>
  <c r="X798" i="16"/>
  <c r="Y798" i="16"/>
  <c r="B799" i="16"/>
  <c r="C799" i="16"/>
  <c r="D799" i="16"/>
  <c r="E799" i="16"/>
  <c r="F799" i="16"/>
  <c r="G799" i="16"/>
  <c r="H799" i="16"/>
  <c r="I799" i="16"/>
  <c r="J799" i="16"/>
  <c r="K799" i="16"/>
  <c r="L799" i="16"/>
  <c r="M799" i="16"/>
  <c r="N799" i="16"/>
  <c r="O799" i="16"/>
  <c r="P799" i="16"/>
  <c r="Q799" i="16"/>
  <c r="R799" i="16"/>
  <c r="S799" i="16"/>
  <c r="T799" i="16"/>
  <c r="U799" i="16"/>
  <c r="V799" i="16"/>
  <c r="W799" i="16"/>
  <c r="X799" i="16"/>
  <c r="Y799" i="16"/>
  <c r="B800" i="16"/>
  <c r="C800" i="16"/>
  <c r="D800" i="16"/>
  <c r="E800" i="16"/>
  <c r="F800" i="16"/>
  <c r="G800" i="16"/>
  <c r="H800" i="16"/>
  <c r="I800" i="16"/>
  <c r="J800" i="16"/>
  <c r="K800" i="16"/>
  <c r="L800" i="16"/>
  <c r="M800" i="16"/>
  <c r="N800" i="16"/>
  <c r="O800" i="16"/>
  <c r="P800" i="16"/>
  <c r="Q800" i="16"/>
  <c r="R800" i="16"/>
  <c r="S800" i="16"/>
  <c r="T800" i="16"/>
  <c r="U800" i="16"/>
  <c r="V800" i="16"/>
  <c r="W800" i="16"/>
  <c r="X800" i="16"/>
  <c r="Y800" i="16"/>
  <c r="B801" i="16"/>
  <c r="C801" i="16"/>
  <c r="D801" i="16"/>
  <c r="E801" i="16"/>
  <c r="F801" i="16"/>
  <c r="G801" i="16"/>
  <c r="H801" i="16"/>
  <c r="I801" i="16"/>
  <c r="J801" i="16"/>
  <c r="K801" i="16"/>
  <c r="L801" i="16"/>
  <c r="M801" i="16"/>
  <c r="N801" i="16"/>
  <c r="O801" i="16"/>
  <c r="P801" i="16"/>
  <c r="Q801" i="16"/>
  <c r="R801" i="16"/>
  <c r="S801" i="16"/>
  <c r="T801" i="16"/>
  <c r="U801" i="16"/>
  <c r="V801" i="16"/>
  <c r="W801" i="16"/>
  <c r="X801" i="16"/>
  <c r="Y801" i="16"/>
  <c r="B802" i="16"/>
  <c r="C802" i="16"/>
  <c r="D802" i="16"/>
  <c r="E802" i="16"/>
  <c r="F802" i="16"/>
  <c r="G802" i="16"/>
  <c r="H802" i="16"/>
  <c r="I802" i="16"/>
  <c r="J802" i="16"/>
  <c r="K802" i="16"/>
  <c r="L802" i="16"/>
  <c r="M802" i="16"/>
  <c r="N802" i="16"/>
  <c r="O802" i="16"/>
  <c r="P802" i="16"/>
  <c r="Q802" i="16"/>
  <c r="R802" i="16"/>
  <c r="S802" i="16"/>
  <c r="T802" i="16"/>
  <c r="U802" i="16"/>
  <c r="V802" i="16"/>
  <c r="W802" i="16"/>
  <c r="X802" i="16"/>
  <c r="Y802" i="16"/>
  <c r="B803" i="16"/>
  <c r="C803" i="16"/>
  <c r="D803" i="16"/>
  <c r="E803" i="16"/>
  <c r="F803" i="16"/>
  <c r="G803" i="16"/>
  <c r="H803" i="16"/>
  <c r="I803" i="16"/>
  <c r="J803" i="16"/>
  <c r="K803" i="16"/>
  <c r="L803" i="16"/>
  <c r="M803" i="16"/>
  <c r="N803" i="16"/>
  <c r="O803" i="16"/>
  <c r="P803" i="16"/>
  <c r="Q803" i="16"/>
  <c r="R803" i="16"/>
  <c r="S803" i="16"/>
  <c r="T803" i="16"/>
  <c r="U803" i="16"/>
  <c r="V803" i="16"/>
  <c r="W803" i="16"/>
  <c r="X803" i="16"/>
  <c r="Y803" i="16"/>
  <c r="B804" i="16"/>
  <c r="C804" i="16"/>
  <c r="D804" i="16"/>
  <c r="E804" i="16"/>
  <c r="F804" i="16"/>
  <c r="G804" i="16"/>
  <c r="H804" i="16"/>
  <c r="I804" i="16"/>
  <c r="J804" i="16"/>
  <c r="K804" i="16"/>
  <c r="L804" i="16"/>
  <c r="M804" i="16"/>
  <c r="N804" i="16"/>
  <c r="O804" i="16"/>
  <c r="P804" i="16"/>
  <c r="Q804" i="16"/>
  <c r="R804" i="16"/>
  <c r="S804" i="16"/>
  <c r="T804" i="16"/>
  <c r="U804" i="16"/>
  <c r="V804" i="16"/>
  <c r="W804" i="16"/>
  <c r="X804" i="16"/>
  <c r="Y804" i="16"/>
  <c r="B805" i="16"/>
  <c r="C805" i="16"/>
  <c r="D805" i="16"/>
  <c r="E805" i="16"/>
  <c r="F805" i="16"/>
  <c r="G805" i="16"/>
  <c r="H805" i="16"/>
  <c r="I805" i="16"/>
  <c r="J805" i="16"/>
  <c r="K805" i="16"/>
  <c r="L805" i="16"/>
  <c r="M805" i="16"/>
  <c r="N805" i="16"/>
  <c r="O805" i="16"/>
  <c r="P805" i="16"/>
  <c r="Q805" i="16"/>
  <c r="R805" i="16"/>
  <c r="S805" i="16"/>
  <c r="T805" i="16"/>
  <c r="U805" i="16"/>
  <c r="V805" i="16"/>
  <c r="W805" i="16"/>
  <c r="X805" i="16"/>
  <c r="Y805" i="16"/>
  <c r="B806" i="16"/>
  <c r="C806" i="16"/>
  <c r="D806" i="16"/>
  <c r="E806" i="16"/>
  <c r="F806" i="16"/>
  <c r="G806" i="16"/>
  <c r="H806" i="16"/>
  <c r="I806" i="16"/>
  <c r="J806" i="16"/>
  <c r="K806" i="16"/>
  <c r="L806" i="16"/>
  <c r="M806" i="16"/>
  <c r="N806" i="16"/>
  <c r="O806" i="16"/>
  <c r="P806" i="16"/>
  <c r="Q806" i="16"/>
  <c r="R806" i="16"/>
  <c r="S806" i="16"/>
  <c r="T806" i="16"/>
  <c r="U806" i="16"/>
  <c r="V806" i="16"/>
  <c r="W806" i="16"/>
  <c r="X806" i="16"/>
  <c r="Y806" i="16"/>
  <c r="B807" i="16"/>
  <c r="C807" i="16"/>
  <c r="D807" i="16"/>
  <c r="E807" i="16"/>
  <c r="F807" i="16"/>
  <c r="G807" i="16"/>
  <c r="H807" i="16"/>
  <c r="I807" i="16"/>
  <c r="J807" i="16"/>
  <c r="K807" i="16"/>
  <c r="L807" i="16"/>
  <c r="M807" i="16"/>
  <c r="N807" i="16"/>
  <c r="O807" i="16"/>
  <c r="P807" i="16"/>
  <c r="Q807" i="16"/>
  <c r="R807" i="16"/>
  <c r="S807" i="16"/>
  <c r="T807" i="16"/>
  <c r="U807" i="16"/>
  <c r="V807" i="16"/>
  <c r="W807" i="16"/>
  <c r="X807" i="16"/>
  <c r="Y807" i="16"/>
  <c r="B808" i="16"/>
  <c r="C808" i="16"/>
  <c r="D808" i="16"/>
  <c r="E808" i="16"/>
  <c r="F808" i="16"/>
  <c r="G808" i="16"/>
  <c r="H808" i="16"/>
  <c r="I808" i="16"/>
  <c r="J808" i="16"/>
  <c r="K808" i="16"/>
  <c r="L808" i="16"/>
  <c r="M808" i="16"/>
  <c r="N808" i="16"/>
  <c r="O808" i="16"/>
  <c r="P808" i="16"/>
  <c r="Q808" i="16"/>
  <c r="R808" i="16"/>
  <c r="S808" i="16"/>
  <c r="T808" i="16"/>
  <c r="U808" i="16"/>
  <c r="V808" i="16"/>
  <c r="W808" i="16"/>
  <c r="X808" i="16"/>
  <c r="Y808" i="16"/>
  <c r="B809" i="16"/>
  <c r="C809" i="16"/>
  <c r="D809" i="16"/>
  <c r="E809" i="16"/>
  <c r="F809" i="16"/>
  <c r="G809" i="16"/>
  <c r="H809" i="16"/>
  <c r="I809" i="16"/>
  <c r="J809" i="16"/>
  <c r="K809" i="16"/>
  <c r="L809" i="16"/>
  <c r="M809" i="16"/>
  <c r="N809" i="16"/>
  <c r="O809" i="16"/>
  <c r="P809" i="16"/>
  <c r="Q809" i="16"/>
  <c r="R809" i="16"/>
  <c r="S809" i="16"/>
  <c r="T809" i="16"/>
  <c r="U809" i="16"/>
  <c r="V809" i="16"/>
  <c r="W809" i="16"/>
  <c r="X809" i="16"/>
  <c r="Y809" i="16"/>
  <c r="B810" i="16"/>
  <c r="C810" i="16"/>
  <c r="D810" i="16"/>
  <c r="E810" i="16"/>
  <c r="F810" i="16"/>
  <c r="G810" i="16"/>
  <c r="H810" i="16"/>
  <c r="I810" i="16"/>
  <c r="J810" i="16"/>
  <c r="K810" i="16"/>
  <c r="L810" i="16"/>
  <c r="M810" i="16"/>
  <c r="N810" i="16"/>
  <c r="O810" i="16"/>
  <c r="P810" i="16"/>
  <c r="Q810" i="16"/>
  <c r="R810" i="16"/>
  <c r="S810" i="16"/>
  <c r="T810" i="16"/>
  <c r="U810" i="16"/>
  <c r="V810" i="16"/>
  <c r="W810" i="16"/>
  <c r="X810" i="16"/>
  <c r="Y810" i="16"/>
  <c r="B811" i="16"/>
  <c r="C811" i="16"/>
  <c r="D811" i="16"/>
  <c r="E811" i="16"/>
  <c r="F811" i="16"/>
  <c r="G811" i="16"/>
  <c r="H811" i="16"/>
  <c r="I811" i="16"/>
  <c r="J811" i="16"/>
  <c r="K811" i="16"/>
  <c r="L811" i="16"/>
  <c r="M811" i="16"/>
  <c r="N811" i="16"/>
  <c r="O811" i="16"/>
  <c r="P811" i="16"/>
  <c r="Q811" i="16"/>
  <c r="R811" i="16"/>
  <c r="S811" i="16"/>
  <c r="T811" i="16"/>
  <c r="U811" i="16"/>
  <c r="V811" i="16"/>
  <c r="W811" i="16"/>
  <c r="X811" i="16"/>
  <c r="Y811" i="16"/>
  <c r="B812" i="16"/>
  <c r="C812" i="16"/>
  <c r="D812" i="16"/>
  <c r="E812" i="16"/>
  <c r="F812" i="16"/>
  <c r="G812" i="16"/>
  <c r="H812" i="16"/>
  <c r="I812" i="16"/>
  <c r="J812" i="16"/>
  <c r="K812" i="16"/>
  <c r="L812" i="16"/>
  <c r="M812" i="16"/>
  <c r="N812" i="16"/>
  <c r="O812" i="16"/>
  <c r="P812" i="16"/>
  <c r="Q812" i="16"/>
  <c r="R812" i="16"/>
  <c r="S812" i="16"/>
  <c r="T812" i="16"/>
  <c r="U812" i="16"/>
  <c r="V812" i="16"/>
  <c r="W812" i="16"/>
  <c r="X812" i="16"/>
  <c r="Y812" i="16"/>
  <c r="B813" i="16"/>
  <c r="C813" i="16"/>
  <c r="D813" i="16"/>
  <c r="E813" i="16"/>
  <c r="F813" i="16"/>
  <c r="G813" i="16"/>
  <c r="H813" i="16"/>
  <c r="I813" i="16"/>
  <c r="J813" i="16"/>
  <c r="K813" i="16"/>
  <c r="L813" i="16"/>
  <c r="M813" i="16"/>
  <c r="N813" i="16"/>
  <c r="O813" i="16"/>
  <c r="P813" i="16"/>
  <c r="Q813" i="16"/>
  <c r="R813" i="16"/>
  <c r="S813" i="16"/>
  <c r="T813" i="16"/>
  <c r="U813" i="16"/>
  <c r="V813" i="16"/>
  <c r="W813" i="16"/>
  <c r="X813" i="16"/>
  <c r="Y813" i="16"/>
  <c r="B814" i="16"/>
  <c r="C814" i="16"/>
  <c r="D814" i="16"/>
  <c r="E814" i="16"/>
  <c r="F814" i="16"/>
  <c r="G814" i="16"/>
  <c r="H814" i="16"/>
  <c r="I814" i="16"/>
  <c r="J814" i="16"/>
  <c r="K814" i="16"/>
  <c r="L814" i="16"/>
  <c r="M814" i="16"/>
  <c r="N814" i="16"/>
  <c r="O814" i="16"/>
  <c r="P814" i="16"/>
  <c r="Q814" i="16"/>
  <c r="R814" i="16"/>
  <c r="S814" i="16"/>
  <c r="T814" i="16"/>
  <c r="U814" i="16"/>
  <c r="V814" i="16"/>
  <c r="W814" i="16"/>
  <c r="X814" i="16"/>
  <c r="Y814" i="16"/>
  <c r="B815" i="16"/>
  <c r="C815" i="16"/>
  <c r="D815" i="16"/>
  <c r="E815" i="16"/>
  <c r="F815" i="16"/>
  <c r="G815" i="16"/>
  <c r="H815" i="16"/>
  <c r="I815" i="16"/>
  <c r="J815" i="16"/>
  <c r="K815" i="16"/>
  <c r="L815" i="16"/>
  <c r="M815" i="16"/>
  <c r="N815" i="16"/>
  <c r="O815" i="16"/>
  <c r="P815" i="16"/>
  <c r="Q815" i="16"/>
  <c r="R815" i="16"/>
  <c r="S815" i="16"/>
  <c r="T815" i="16"/>
  <c r="U815" i="16"/>
  <c r="V815" i="16"/>
  <c r="W815" i="16"/>
  <c r="X815" i="16"/>
  <c r="Y815" i="16"/>
  <c r="B816" i="16"/>
  <c r="C816" i="16"/>
  <c r="D816" i="16"/>
  <c r="E816" i="16"/>
  <c r="F816" i="16"/>
  <c r="G816" i="16"/>
  <c r="H816" i="16"/>
  <c r="I816" i="16"/>
  <c r="J816" i="16"/>
  <c r="K816" i="16"/>
  <c r="L816" i="16"/>
  <c r="M816" i="16"/>
  <c r="N816" i="16"/>
  <c r="O816" i="16"/>
  <c r="P816" i="16"/>
  <c r="Q816" i="16"/>
  <c r="R816" i="16"/>
  <c r="S816" i="16"/>
  <c r="T816" i="16"/>
  <c r="U816" i="16"/>
  <c r="V816" i="16"/>
  <c r="W816" i="16"/>
  <c r="X816" i="16"/>
  <c r="Y816" i="16"/>
  <c r="B817" i="16"/>
  <c r="C817" i="16"/>
  <c r="D817" i="16"/>
  <c r="E817" i="16"/>
  <c r="F817" i="16"/>
  <c r="G817" i="16"/>
  <c r="H817" i="16"/>
  <c r="I817" i="16"/>
  <c r="J817" i="16"/>
  <c r="K817" i="16"/>
  <c r="L817" i="16"/>
  <c r="M817" i="16"/>
  <c r="N817" i="16"/>
  <c r="O817" i="16"/>
  <c r="P817" i="16"/>
  <c r="Q817" i="16"/>
  <c r="R817" i="16"/>
  <c r="S817" i="16"/>
  <c r="T817" i="16"/>
  <c r="U817" i="16"/>
  <c r="V817" i="16"/>
  <c r="W817" i="16"/>
  <c r="X817" i="16"/>
  <c r="Y817" i="16"/>
  <c r="B818" i="16"/>
  <c r="C818" i="16"/>
  <c r="D818" i="16"/>
  <c r="E818" i="16"/>
  <c r="F818" i="16"/>
  <c r="G818" i="16"/>
  <c r="H818" i="16"/>
  <c r="I818" i="16"/>
  <c r="J818" i="16"/>
  <c r="K818" i="16"/>
  <c r="L818" i="16"/>
  <c r="M818" i="16"/>
  <c r="N818" i="16"/>
  <c r="O818" i="16"/>
  <c r="P818" i="16"/>
  <c r="Q818" i="16"/>
  <c r="R818" i="16"/>
  <c r="S818" i="16"/>
  <c r="T818" i="16"/>
  <c r="U818" i="16"/>
  <c r="V818" i="16"/>
  <c r="W818" i="16"/>
  <c r="X818" i="16"/>
  <c r="Y818" i="16"/>
  <c r="B819" i="16"/>
  <c r="C819" i="16"/>
  <c r="D819" i="16"/>
  <c r="E819" i="16"/>
  <c r="F819" i="16"/>
  <c r="G819" i="16"/>
  <c r="H819" i="16"/>
  <c r="I819" i="16"/>
  <c r="J819" i="16"/>
  <c r="K819" i="16"/>
  <c r="L819" i="16"/>
  <c r="M819" i="16"/>
  <c r="N819" i="16"/>
  <c r="O819" i="16"/>
  <c r="P819" i="16"/>
  <c r="Q819" i="16"/>
  <c r="R819" i="16"/>
  <c r="S819" i="16"/>
  <c r="T819" i="16"/>
  <c r="U819" i="16"/>
  <c r="V819" i="16"/>
  <c r="W819" i="16"/>
  <c r="X819" i="16"/>
  <c r="Y819" i="16"/>
  <c r="B820" i="16"/>
  <c r="C820" i="16"/>
  <c r="D820" i="16"/>
  <c r="E820" i="16"/>
  <c r="F820" i="16"/>
  <c r="G820" i="16"/>
  <c r="H820" i="16"/>
  <c r="I820" i="16"/>
  <c r="J820" i="16"/>
  <c r="K820" i="16"/>
  <c r="L820" i="16"/>
  <c r="M820" i="16"/>
  <c r="N820" i="16"/>
  <c r="O820" i="16"/>
  <c r="P820" i="16"/>
  <c r="Q820" i="16"/>
  <c r="R820" i="16"/>
  <c r="S820" i="16"/>
  <c r="T820" i="16"/>
  <c r="U820" i="16"/>
  <c r="V820" i="16"/>
  <c r="W820" i="16"/>
  <c r="X820" i="16"/>
  <c r="Y820" i="16"/>
  <c r="B821" i="16"/>
  <c r="C821" i="16"/>
  <c r="D821" i="16"/>
  <c r="E821" i="16"/>
  <c r="F821" i="16"/>
  <c r="G821" i="16"/>
  <c r="H821" i="16"/>
  <c r="I821" i="16"/>
  <c r="J821" i="16"/>
  <c r="K821" i="16"/>
  <c r="L821" i="16"/>
  <c r="M821" i="16"/>
  <c r="N821" i="16"/>
  <c r="O821" i="16"/>
  <c r="P821" i="16"/>
  <c r="Q821" i="16"/>
  <c r="R821" i="16"/>
  <c r="S821" i="16"/>
  <c r="T821" i="16"/>
  <c r="U821" i="16"/>
  <c r="V821" i="16"/>
  <c r="W821" i="16"/>
  <c r="X821" i="16"/>
  <c r="Y821" i="16"/>
  <c r="B822" i="16"/>
  <c r="C822" i="16"/>
  <c r="D822" i="16"/>
  <c r="E822" i="16"/>
  <c r="F822" i="16"/>
  <c r="G822" i="16"/>
  <c r="H822" i="16"/>
  <c r="I822" i="16"/>
  <c r="J822" i="16"/>
  <c r="K822" i="16"/>
  <c r="L822" i="16"/>
  <c r="M822" i="16"/>
  <c r="N822" i="16"/>
  <c r="O822" i="16"/>
  <c r="P822" i="16"/>
  <c r="Q822" i="16"/>
  <c r="R822" i="16"/>
  <c r="S822" i="16"/>
  <c r="T822" i="16"/>
  <c r="U822" i="16"/>
  <c r="V822" i="16"/>
  <c r="W822" i="16"/>
  <c r="X822" i="16"/>
  <c r="Y822" i="16"/>
  <c r="B823" i="16"/>
  <c r="C823" i="16"/>
  <c r="D823" i="16"/>
  <c r="E823" i="16"/>
  <c r="F823" i="16"/>
  <c r="G823" i="16"/>
  <c r="H823" i="16"/>
  <c r="I823" i="16"/>
  <c r="J823" i="16"/>
  <c r="K823" i="16"/>
  <c r="L823" i="16"/>
  <c r="M823" i="16"/>
  <c r="N823" i="16"/>
  <c r="O823" i="16"/>
  <c r="P823" i="16"/>
  <c r="Q823" i="16"/>
  <c r="R823" i="16"/>
  <c r="S823" i="16"/>
  <c r="T823" i="16"/>
  <c r="U823" i="16"/>
  <c r="V823" i="16"/>
  <c r="W823" i="16"/>
  <c r="X823" i="16"/>
  <c r="Y823" i="16"/>
  <c r="B824" i="16"/>
  <c r="C824" i="16"/>
  <c r="D824" i="16"/>
  <c r="E824" i="16"/>
  <c r="F824" i="16"/>
  <c r="G824" i="16"/>
  <c r="H824" i="16"/>
  <c r="I824" i="16"/>
  <c r="J824" i="16"/>
  <c r="K824" i="16"/>
  <c r="L824" i="16"/>
  <c r="M824" i="16"/>
  <c r="N824" i="16"/>
  <c r="O824" i="16"/>
  <c r="P824" i="16"/>
  <c r="Q824" i="16"/>
  <c r="R824" i="16"/>
  <c r="S824" i="16"/>
  <c r="T824" i="16"/>
  <c r="U824" i="16"/>
  <c r="V824" i="16"/>
  <c r="W824" i="16"/>
  <c r="X824" i="16"/>
  <c r="Y824" i="16"/>
  <c r="B825" i="16"/>
  <c r="C825" i="16"/>
  <c r="D825" i="16"/>
  <c r="E825" i="16"/>
  <c r="F825" i="16"/>
  <c r="G825" i="16"/>
  <c r="H825" i="16"/>
  <c r="I825" i="16"/>
  <c r="J825" i="16"/>
  <c r="K825" i="16"/>
  <c r="L825" i="16"/>
  <c r="M825" i="16"/>
  <c r="N825" i="16"/>
  <c r="O825" i="16"/>
  <c r="P825" i="16"/>
  <c r="Q825" i="16"/>
  <c r="R825" i="16"/>
  <c r="S825" i="16"/>
  <c r="T825" i="16"/>
  <c r="U825" i="16"/>
  <c r="V825" i="16"/>
  <c r="W825" i="16"/>
  <c r="X825" i="16"/>
  <c r="Y825" i="16"/>
  <c r="B826" i="16"/>
  <c r="C826" i="16"/>
  <c r="D826" i="16"/>
  <c r="E826" i="16"/>
  <c r="F826" i="16"/>
  <c r="G826" i="16"/>
  <c r="H826" i="16"/>
  <c r="I826" i="16"/>
  <c r="J826" i="16"/>
  <c r="K826" i="16"/>
  <c r="L826" i="16"/>
  <c r="M826" i="16"/>
  <c r="N826" i="16"/>
  <c r="O826" i="16"/>
  <c r="P826" i="16"/>
  <c r="Q826" i="16"/>
  <c r="R826" i="16"/>
  <c r="S826" i="16"/>
  <c r="T826" i="16"/>
  <c r="U826" i="16"/>
  <c r="V826" i="16"/>
  <c r="W826" i="16"/>
  <c r="X826" i="16"/>
  <c r="Y826" i="16"/>
  <c r="B827" i="16"/>
  <c r="C827" i="16"/>
  <c r="D827" i="16"/>
  <c r="E827" i="16"/>
  <c r="F827" i="16"/>
  <c r="G827" i="16"/>
  <c r="H827" i="16"/>
  <c r="I827" i="16"/>
  <c r="J827" i="16"/>
  <c r="K827" i="16"/>
  <c r="L827" i="16"/>
  <c r="M827" i="16"/>
  <c r="N827" i="16"/>
  <c r="O827" i="16"/>
  <c r="P827" i="16"/>
  <c r="Q827" i="16"/>
  <c r="R827" i="16"/>
  <c r="S827" i="16"/>
  <c r="T827" i="16"/>
  <c r="U827" i="16"/>
  <c r="V827" i="16"/>
  <c r="W827" i="16"/>
  <c r="X827" i="16"/>
  <c r="Y827" i="16"/>
  <c r="B828" i="16"/>
  <c r="C828" i="16"/>
  <c r="D828" i="16"/>
  <c r="E828" i="16"/>
  <c r="F828" i="16"/>
  <c r="G828" i="16"/>
  <c r="H828" i="16"/>
  <c r="I828" i="16"/>
  <c r="J828" i="16"/>
  <c r="K828" i="16"/>
  <c r="L828" i="16"/>
  <c r="M828" i="16"/>
  <c r="N828" i="16"/>
  <c r="O828" i="16"/>
  <c r="P828" i="16"/>
  <c r="Q828" i="16"/>
  <c r="R828" i="16"/>
  <c r="S828" i="16"/>
  <c r="T828" i="16"/>
  <c r="U828" i="16"/>
  <c r="V828" i="16"/>
  <c r="W828" i="16"/>
  <c r="X828" i="16"/>
  <c r="Y828" i="16"/>
  <c r="B829" i="16"/>
  <c r="C829" i="16"/>
  <c r="D829" i="16"/>
  <c r="E829" i="16"/>
  <c r="F829" i="16"/>
  <c r="G829" i="16"/>
  <c r="H829" i="16"/>
  <c r="I829" i="16"/>
  <c r="J829" i="16"/>
  <c r="K829" i="16"/>
  <c r="L829" i="16"/>
  <c r="M829" i="16"/>
  <c r="N829" i="16"/>
  <c r="O829" i="16"/>
  <c r="P829" i="16"/>
  <c r="Q829" i="16"/>
  <c r="R829" i="16"/>
  <c r="S829" i="16"/>
  <c r="T829" i="16"/>
  <c r="U829" i="16"/>
  <c r="V829" i="16"/>
  <c r="W829" i="16"/>
  <c r="X829" i="16"/>
  <c r="Y829" i="16"/>
  <c r="B830" i="16"/>
  <c r="C830" i="16"/>
  <c r="D830" i="16"/>
  <c r="E830" i="16"/>
  <c r="F830" i="16"/>
  <c r="G830" i="16"/>
  <c r="H830" i="16"/>
  <c r="I830" i="16"/>
  <c r="J830" i="16"/>
  <c r="K830" i="16"/>
  <c r="L830" i="16"/>
  <c r="M830" i="16"/>
  <c r="N830" i="16"/>
  <c r="O830" i="16"/>
  <c r="P830" i="16"/>
  <c r="Q830" i="16"/>
  <c r="R830" i="16"/>
  <c r="S830" i="16"/>
  <c r="T830" i="16"/>
  <c r="U830" i="16"/>
  <c r="V830" i="16"/>
  <c r="W830" i="16"/>
  <c r="X830" i="16"/>
  <c r="Y830" i="16"/>
  <c r="B831" i="16"/>
  <c r="C831" i="16"/>
  <c r="D831" i="16"/>
  <c r="E831" i="16"/>
  <c r="F831" i="16"/>
  <c r="G831" i="16"/>
  <c r="H831" i="16"/>
  <c r="I831" i="16"/>
  <c r="J831" i="16"/>
  <c r="K831" i="16"/>
  <c r="L831" i="16"/>
  <c r="M831" i="16"/>
  <c r="N831" i="16"/>
  <c r="O831" i="16"/>
  <c r="P831" i="16"/>
  <c r="Q831" i="16"/>
  <c r="R831" i="16"/>
  <c r="S831" i="16"/>
  <c r="T831" i="16"/>
  <c r="U831" i="16"/>
  <c r="V831" i="16"/>
  <c r="W831" i="16"/>
  <c r="X831" i="16"/>
  <c r="Y831" i="16"/>
  <c r="B832" i="16"/>
  <c r="C832" i="16"/>
  <c r="D832" i="16"/>
  <c r="E832" i="16"/>
  <c r="F832" i="16"/>
  <c r="G832" i="16"/>
  <c r="H832" i="16"/>
  <c r="I832" i="16"/>
  <c r="J832" i="16"/>
  <c r="K832" i="16"/>
  <c r="L832" i="16"/>
  <c r="M832" i="16"/>
  <c r="N832" i="16"/>
  <c r="O832" i="16"/>
  <c r="P832" i="16"/>
  <c r="Q832" i="16"/>
  <c r="R832" i="16"/>
  <c r="S832" i="16"/>
  <c r="T832" i="16"/>
  <c r="U832" i="16"/>
  <c r="V832" i="16"/>
  <c r="W832" i="16"/>
  <c r="X832" i="16"/>
  <c r="Y832" i="16"/>
  <c r="B833" i="16"/>
  <c r="C833" i="16"/>
  <c r="D833" i="16"/>
  <c r="E833" i="16"/>
  <c r="F833" i="16"/>
  <c r="G833" i="16"/>
  <c r="H833" i="16"/>
  <c r="I833" i="16"/>
  <c r="J833" i="16"/>
  <c r="K833" i="16"/>
  <c r="L833" i="16"/>
  <c r="M833" i="16"/>
  <c r="N833" i="16"/>
  <c r="O833" i="16"/>
  <c r="P833" i="16"/>
  <c r="Q833" i="16"/>
  <c r="R833" i="16"/>
  <c r="S833" i="16"/>
  <c r="T833" i="16"/>
  <c r="U833" i="16"/>
  <c r="V833" i="16"/>
  <c r="W833" i="16"/>
  <c r="X833" i="16"/>
  <c r="Y833" i="16"/>
  <c r="B834" i="16"/>
  <c r="C834" i="16"/>
  <c r="D834" i="16"/>
  <c r="E834" i="16"/>
  <c r="F834" i="16"/>
  <c r="G834" i="16"/>
  <c r="H834" i="16"/>
  <c r="I834" i="16"/>
  <c r="J834" i="16"/>
  <c r="K834" i="16"/>
  <c r="L834" i="16"/>
  <c r="M834" i="16"/>
  <c r="N834" i="16"/>
  <c r="O834" i="16"/>
  <c r="P834" i="16"/>
  <c r="Q834" i="16"/>
  <c r="R834" i="16"/>
  <c r="S834" i="16"/>
  <c r="T834" i="16"/>
  <c r="U834" i="16"/>
  <c r="V834" i="16"/>
  <c r="W834" i="16"/>
  <c r="X834" i="16"/>
  <c r="Y834" i="16"/>
  <c r="B835" i="16"/>
  <c r="C835" i="16"/>
  <c r="D835" i="16"/>
  <c r="E835" i="16"/>
  <c r="F835" i="16"/>
  <c r="G835" i="16"/>
  <c r="H835" i="16"/>
  <c r="I835" i="16"/>
  <c r="J835" i="16"/>
  <c r="K835" i="16"/>
  <c r="L835" i="16"/>
  <c r="M835" i="16"/>
  <c r="N835" i="16"/>
  <c r="O835" i="16"/>
  <c r="P835" i="16"/>
  <c r="Q835" i="16"/>
  <c r="R835" i="16"/>
  <c r="S835" i="16"/>
  <c r="T835" i="16"/>
  <c r="U835" i="16"/>
  <c r="V835" i="16"/>
  <c r="W835" i="16"/>
  <c r="X835" i="16"/>
  <c r="Y835" i="16"/>
  <c r="B836" i="16"/>
  <c r="C836" i="16"/>
  <c r="D836" i="16"/>
  <c r="E836" i="16"/>
  <c r="F836" i="16"/>
  <c r="G836" i="16"/>
  <c r="H836" i="16"/>
  <c r="I836" i="16"/>
  <c r="J836" i="16"/>
  <c r="K836" i="16"/>
  <c r="L836" i="16"/>
  <c r="M836" i="16"/>
  <c r="N836" i="16"/>
  <c r="O836" i="16"/>
  <c r="P836" i="16"/>
  <c r="Q836" i="16"/>
  <c r="R836" i="16"/>
  <c r="S836" i="16"/>
  <c r="T836" i="16"/>
  <c r="U836" i="16"/>
  <c r="V836" i="16"/>
  <c r="W836" i="16"/>
  <c r="X836" i="16"/>
  <c r="Y836" i="16"/>
  <c r="B837" i="16"/>
  <c r="C837" i="16"/>
  <c r="D837" i="16"/>
  <c r="E837" i="16"/>
  <c r="F837" i="16"/>
  <c r="G837" i="16"/>
  <c r="H837" i="16"/>
  <c r="I837" i="16"/>
  <c r="J837" i="16"/>
  <c r="K837" i="16"/>
  <c r="L837" i="16"/>
  <c r="M837" i="16"/>
  <c r="N837" i="16"/>
  <c r="O837" i="16"/>
  <c r="P837" i="16"/>
  <c r="Q837" i="16"/>
  <c r="R837" i="16"/>
  <c r="S837" i="16"/>
  <c r="T837" i="16"/>
  <c r="U837" i="16"/>
  <c r="V837" i="16"/>
  <c r="W837" i="16"/>
  <c r="X837" i="16"/>
  <c r="Y837" i="16"/>
  <c r="B838" i="16"/>
  <c r="C838" i="16"/>
  <c r="D838" i="16"/>
  <c r="E838" i="16"/>
  <c r="F838" i="16"/>
  <c r="G838" i="16"/>
  <c r="H838" i="16"/>
  <c r="I838" i="16"/>
  <c r="J838" i="16"/>
  <c r="K838" i="16"/>
  <c r="L838" i="16"/>
  <c r="M838" i="16"/>
  <c r="N838" i="16"/>
  <c r="O838" i="16"/>
  <c r="P838" i="16"/>
  <c r="Q838" i="16"/>
  <c r="R838" i="16"/>
  <c r="S838" i="16"/>
  <c r="T838" i="16"/>
  <c r="U838" i="16"/>
  <c r="V838" i="16"/>
  <c r="W838" i="16"/>
  <c r="X838" i="16"/>
  <c r="Y838" i="16"/>
  <c r="B839" i="16"/>
  <c r="C839" i="16"/>
  <c r="D839" i="16"/>
  <c r="E839" i="16"/>
  <c r="F839" i="16"/>
  <c r="G839" i="16"/>
  <c r="H839" i="16"/>
  <c r="I839" i="16"/>
  <c r="J839" i="16"/>
  <c r="K839" i="16"/>
  <c r="L839" i="16"/>
  <c r="M839" i="16"/>
  <c r="N839" i="16"/>
  <c r="O839" i="16"/>
  <c r="P839" i="16"/>
  <c r="Q839" i="16"/>
  <c r="R839" i="16"/>
  <c r="S839" i="16"/>
  <c r="T839" i="16"/>
  <c r="U839" i="16"/>
  <c r="V839" i="16"/>
  <c r="W839" i="16"/>
  <c r="X839" i="16"/>
  <c r="Y839" i="16"/>
  <c r="B840" i="16"/>
  <c r="C840" i="16"/>
  <c r="D840" i="16"/>
  <c r="E840" i="16"/>
  <c r="F840" i="16"/>
  <c r="G840" i="16"/>
  <c r="H840" i="16"/>
  <c r="I840" i="16"/>
  <c r="J840" i="16"/>
  <c r="K840" i="16"/>
  <c r="L840" i="16"/>
  <c r="M840" i="16"/>
  <c r="N840" i="16"/>
  <c r="O840" i="16"/>
  <c r="P840" i="16"/>
  <c r="Q840" i="16"/>
  <c r="R840" i="16"/>
  <c r="S840" i="16"/>
  <c r="T840" i="16"/>
  <c r="U840" i="16"/>
  <c r="V840" i="16"/>
  <c r="W840" i="16"/>
  <c r="X840" i="16"/>
  <c r="Y840" i="16"/>
  <c r="B841" i="16"/>
  <c r="C841" i="16"/>
  <c r="D841" i="16"/>
  <c r="E841" i="16"/>
  <c r="F841" i="16"/>
  <c r="G841" i="16"/>
  <c r="H841" i="16"/>
  <c r="I841" i="16"/>
  <c r="J841" i="16"/>
  <c r="K841" i="16"/>
  <c r="L841" i="16"/>
  <c r="M841" i="16"/>
  <c r="N841" i="16"/>
  <c r="O841" i="16"/>
  <c r="P841" i="16"/>
  <c r="Q841" i="16"/>
  <c r="R841" i="16"/>
  <c r="S841" i="16"/>
  <c r="T841" i="16"/>
  <c r="U841" i="16"/>
  <c r="V841" i="16"/>
  <c r="W841" i="16"/>
  <c r="X841" i="16"/>
  <c r="Y841" i="16"/>
  <c r="B842" i="16"/>
  <c r="C842" i="16"/>
  <c r="D842" i="16"/>
  <c r="E842" i="16"/>
  <c r="F842" i="16"/>
  <c r="G842" i="16"/>
  <c r="H842" i="16"/>
  <c r="I842" i="16"/>
  <c r="J842" i="16"/>
  <c r="K842" i="16"/>
  <c r="L842" i="16"/>
  <c r="M842" i="16"/>
  <c r="N842" i="16"/>
  <c r="O842" i="16"/>
  <c r="P842" i="16"/>
  <c r="Q842" i="16"/>
  <c r="R842" i="16"/>
  <c r="S842" i="16"/>
  <c r="T842" i="16"/>
  <c r="U842" i="16"/>
  <c r="V842" i="16"/>
  <c r="W842" i="16"/>
  <c r="X842" i="16"/>
  <c r="Y842" i="16"/>
  <c r="B843" i="16"/>
  <c r="C843" i="16"/>
  <c r="D843" i="16"/>
  <c r="E843" i="16"/>
  <c r="F843" i="16"/>
  <c r="G843" i="16"/>
  <c r="H843" i="16"/>
  <c r="I843" i="16"/>
  <c r="J843" i="16"/>
  <c r="K843" i="16"/>
  <c r="L843" i="16"/>
  <c r="M843" i="16"/>
  <c r="N843" i="16"/>
  <c r="O843" i="16"/>
  <c r="P843" i="16"/>
  <c r="Q843" i="16"/>
  <c r="R843" i="16"/>
  <c r="S843" i="16"/>
  <c r="T843" i="16"/>
  <c r="U843" i="16"/>
  <c r="V843" i="16"/>
  <c r="W843" i="16"/>
  <c r="X843" i="16"/>
  <c r="Y843" i="16"/>
  <c r="B844" i="16"/>
  <c r="C844" i="16"/>
  <c r="D844" i="16"/>
  <c r="E844" i="16"/>
  <c r="F844" i="16"/>
  <c r="G844" i="16"/>
  <c r="H844" i="16"/>
  <c r="I844" i="16"/>
  <c r="J844" i="16"/>
  <c r="K844" i="16"/>
  <c r="L844" i="16"/>
  <c r="M844" i="16"/>
  <c r="N844" i="16"/>
  <c r="O844" i="16"/>
  <c r="P844" i="16"/>
  <c r="Q844" i="16"/>
  <c r="R844" i="16"/>
  <c r="S844" i="16"/>
  <c r="T844" i="16"/>
  <c r="U844" i="16"/>
  <c r="V844" i="16"/>
  <c r="W844" i="16"/>
  <c r="X844" i="16"/>
  <c r="Y844" i="16"/>
  <c r="B845" i="16"/>
  <c r="C845" i="16"/>
  <c r="D845" i="16"/>
  <c r="E845" i="16"/>
  <c r="F845" i="16"/>
  <c r="G845" i="16"/>
  <c r="H845" i="16"/>
  <c r="I845" i="16"/>
  <c r="J845" i="16"/>
  <c r="K845" i="16"/>
  <c r="L845" i="16"/>
  <c r="M845" i="16"/>
  <c r="N845" i="16"/>
  <c r="O845" i="16"/>
  <c r="P845" i="16"/>
  <c r="Q845" i="16"/>
  <c r="R845" i="16"/>
  <c r="S845" i="16"/>
  <c r="T845" i="16"/>
  <c r="U845" i="16"/>
  <c r="V845" i="16"/>
  <c r="W845" i="16"/>
  <c r="X845" i="16"/>
  <c r="Y845" i="16"/>
  <c r="B846" i="16"/>
  <c r="C846" i="16"/>
  <c r="D846" i="16"/>
  <c r="E846" i="16"/>
  <c r="F846" i="16"/>
  <c r="G846" i="16"/>
  <c r="H846" i="16"/>
  <c r="I846" i="16"/>
  <c r="J846" i="16"/>
  <c r="K846" i="16"/>
  <c r="L846" i="16"/>
  <c r="M846" i="16"/>
  <c r="N846" i="16"/>
  <c r="O846" i="16"/>
  <c r="P846" i="16"/>
  <c r="Q846" i="16"/>
  <c r="R846" i="16"/>
  <c r="S846" i="16"/>
  <c r="T846" i="16"/>
  <c r="U846" i="16"/>
  <c r="V846" i="16"/>
  <c r="W846" i="16"/>
  <c r="X846" i="16"/>
  <c r="Y846" i="16"/>
  <c r="B847" i="16"/>
  <c r="C847" i="16"/>
  <c r="D847" i="16"/>
  <c r="E847" i="16"/>
  <c r="F847" i="16"/>
  <c r="G847" i="16"/>
  <c r="H847" i="16"/>
  <c r="I847" i="16"/>
  <c r="J847" i="16"/>
  <c r="K847" i="16"/>
  <c r="L847" i="16"/>
  <c r="M847" i="16"/>
  <c r="N847" i="16"/>
  <c r="O847" i="16"/>
  <c r="P847" i="16"/>
  <c r="Q847" i="16"/>
  <c r="R847" i="16"/>
  <c r="S847" i="16"/>
  <c r="T847" i="16"/>
  <c r="U847" i="16"/>
  <c r="V847" i="16"/>
  <c r="W847" i="16"/>
  <c r="X847" i="16"/>
  <c r="Y847" i="16"/>
  <c r="B848" i="16"/>
  <c r="C848" i="16"/>
  <c r="D848" i="16"/>
  <c r="E848" i="16"/>
  <c r="F848" i="16"/>
  <c r="G848" i="16"/>
  <c r="H848" i="16"/>
  <c r="I848" i="16"/>
  <c r="J848" i="16"/>
  <c r="K848" i="16"/>
  <c r="L848" i="16"/>
  <c r="M848" i="16"/>
  <c r="N848" i="16"/>
  <c r="O848" i="16"/>
  <c r="P848" i="16"/>
  <c r="Q848" i="16"/>
  <c r="R848" i="16"/>
  <c r="S848" i="16"/>
  <c r="T848" i="16"/>
  <c r="U848" i="16"/>
  <c r="V848" i="16"/>
  <c r="W848" i="16"/>
  <c r="X848" i="16"/>
  <c r="Y848" i="16"/>
  <c r="B849" i="16"/>
  <c r="C849" i="16"/>
  <c r="D849" i="16"/>
  <c r="E849" i="16"/>
  <c r="F849" i="16"/>
  <c r="G849" i="16"/>
  <c r="H849" i="16"/>
  <c r="I849" i="16"/>
  <c r="J849" i="16"/>
  <c r="K849" i="16"/>
  <c r="L849" i="16"/>
  <c r="M849" i="16"/>
  <c r="N849" i="16"/>
  <c r="O849" i="16"/>
  <c r="P849" i="16"/>
  <c r="Q849" i="16"/>
  <c r="R849" i="16"/>
  <c r="S849" i="16"/>
  <c r="T849" i="16"/>
  <c r="U849" i="16"/>
  <c r="V849" i="16"/>
  <c r="W849" i="16"/>
  <c r="X849" i="16"/>
  <c r="Y849" i="16"/>
  <c r="B850" i="16"/>
  <c r="C850" i="16"/>
  <c r="D850" i="16"/>
  <c r="E850" i="16"/>
  <c r="F850" i="16"/>
  <c r="G850" i="16"/>
  <c r="H850" i="16"/>
  <c r="I850" i="16"/>
  <c r="J850" i="16"/>
  <c r="K850" i="16"/>
  <c r="L850" i="16"/>
  <c r="M850" i="16"/>
  <c r="N850" i="16"/>
  <c r="O850" i="16"/>
  <c r="P850" i="16"/>
  <c r="Q850" i="16"/>
  <c r="R850" i="16"/>
  <c r="S850" i="16"/>
  <c r="T850" i="16"/>
  <c r="U850" i="16"/>
  <c r="V850" i="16"/>
  <c r="W850" i="16"/>
  <c r="X850" i="16"/>
  <c r="Y850" i="16"/>
  <c r="B851" i="16"/>
  <c r="C851" i="16"/>
  <c r="D851" i="16"/>
  <c r="E851" i="16"/>
  <c r="F851" i="16"/>
  <c r="G851" i="16"/>
  <c r="H851" i="16"/>
  <c r="I851" i="16"/>
  <c r="J851" i="16"/>
  <c r="K851" i="16"/>
  <c r="L851" i="16"/>
  <c r="M851" i="16"/>
  <c r="N851" i="16"/>
  <c r="O851" i="16"/>
  <c r="P851" i="16"/>
  <c r="Q851" i="16"/>
  <c r="R851" i="16"/>
  <c r="S851" i="16"/>
  <c r="T851" i="16"/>
  <c r="U851" i="16"/>
  <c r="V851" i="16"/>
  <c r="W851" i="16"/>
  <c r="X851" i="16"/>
  <c r="Y851" i="16"/>
  <c r="B852" i="16"/>
  <c r="C852" i="16"/>
  <c r="D852" i="16"/>
  <c r="E852" i="16"/>
  <c r="F852" i="16"/>
  <c r="G852" i="16"/>
  <c r="H852" i="16"/>
  <c r="I852" i="16"/>
  <c r="J852" i="16"/>
  <c r="K852" i="16"/>
  <c r="L852" i="16"/>
  <c r="M852" i="16"/>
  <c r="N852" i="16"/>
  <c r="O852" i="16"/>
  <c r="P852" i="16"/>
  <c r="Q852" i="16"/>
  <c r="R852" i="16"/>
  <c r="S852" i="16"/>
  <c r="T852" i="16"/>
  <c r="U852" i="16"/>
  <c r="V852" i="16"/>
  <c r="W852" i="16"/>
  <c r="X852" i="16"/>
  <c r="Y852" i="16"/>
  <c r="B853" i="16"/>
  <c r="C853" i="16"/>
  <c r="D853" i="16"/>
  <c r="E853" i="16"/>
  <c r="F853" i="16"/>
  <c r="G853" i="16"/>
  <c r="H853" i="16"/>
  <c r="I853" i="16"/>
  <c r="J853" i="16"/>
  <c r="K853" i="16"/>
  <c r="L853" i="16"/>
  <c r="M853" i="16"/>
  <c r="N853" i="16"/>
  <c r="O853" i="16"/>
  <c r="P853" i="16"/>
  <c r="Q853" i="16"/>
  <c r="R853" i="16"/>
  <c r="S853" i="16"/>
  <c r="T853" i="16"/>
  <c r="U853" i="16"/>
  <c r="V853" i="16"/>
  <c r="W853" i="16"/>
  <c r="X853" i="16"/>
  <c r="Y853" i="16"/>
  <c r="B854" i="16"/>
  <c r="C854" i="16"/>
  <c r="D854" i="16"/>
  <c r="E854" i="16"/>
  <c r="F854" i="16"/>
  <c r="G854" i="16"/>
  <c r="H854" i="16"/>
  <c r="I854" i="16"/>
  <c r="J854" i="16"/>
  <c r="K854" i="16"/>
  <c r="L854" i="16"/>
  <c r="M854" i="16"/>
  <c r="N854" i="16"/>
  <c r="O854" i="16"/>
  <c r="P854" i="16"/>
  <c r="Q854" i="16"/>
  <c r="R854" i="16"/>
  <c r="S854" i="16"/>
  <c r="T854" i="16"/>
  <c r="U854" i="16"/>
  <c r="V854" i="16"/>
  <c r="W854" i="16"/>
  <c r="X854" i="16"/>
  <c r="Y854" i="16"/>
  <c r="B855" i="16"/>
  <c r="C855" i="16"/>
  <c r="D855" i="16"/>
  <c r="E855" i="16"/>
  <c r="F855" i="16"/>
  <c r="G855" i="16"/>
  <c r="H855" i="16"/>
  <c r="I855" i="16"/>
  <c r="J855" i="16"/>
  <c r="K855" i="16"/>
  <c r="L855" i="16"/>
  <c r="M855" i="16"/>
  <c r="N855" i="16"/>
  <c r="O855" i="16"/>
  <c r="P855" i="16"/>
  <c r="Q855" i="16"/>
  <c r="R855" i="16"/>
  <c r="S855" i="16"/>
  <c r="T855" i="16"/>
  <c r="U855" i="16"/>
  <c r="V855" i="16"/>
  <c r="W855" i="16"/>
  <c r="X855" i="16"/>
  <c r="Y855" i="16"/>
  <c r="B856" i="16"/>
  <c r="C856" i="16"/>
  <c r="D856" i="16"/>
  <c r="E856" i="16"/>
  <c r="F856" i="16"/>
  <c r="G856" i="16"/>
  <c r="H856" i="16"/>
  <c r="I856" i="16"/>
  <c r="J856" i="16"/>
  <c r="K856" i="16"/>
  <c r="L856" i="16"/>
  <c r="M856" i="16"/>
  <c r="N856" i="16"/>
  <c r="O856" i="16"/>
  <c r="P856" i="16"/>
  <c r="Q856" i="16"/>
  <c r="R856" i="16"/>
  <c r="S856" i="16"/>
  <c r="T856" i="16"/>
  <c r="U856" i="16"/>
  <c r="V856" i="16"/>
  <c r="W856" i="16"/>
  <c r="X856" i="16"/>
  <c r="Y856" i="16"/>
  <c r="B857" i="16"/>
  <c r="C857" i="16"/>
  <c r="D857" i="16"/>
  <c r="E857" i="16"/>
  <c r="F857" i="16"/>
  <c r="G857" i="16"/>
  <c r="H857" i="16"/>
  <c r="I857" i="16"/>
  <c r="J857" i="16"/>
  <c r="K857" i="16"/>
  <c r="L857" i="16"/>
  <c r="M857" i="16"/>
  <c r="N857" i="16"/>
  <c r="O857" i="16"/>
  <c r="P857" i="16"/>
  <c r="Q857" i="16"/>
  <c r="R857" i="16"/>
  <c r="S857" i="16"/>
  <c r="T857" i="16"/>
  <c r="U857" i="16"/>
  <c r="V857" i="16"/>
  <c r="W857" i="16"/>
  <c r="X857" i="16"/>
  <c r="Y857" i="16"/>
  <c r="B858" i="16"/>
  <c r="C858" i="16"/>
  <c r="D858" i="16"/>
  <c r="E858" i="16"/>
  <c r="F858" i="16"/>
  <c r="G858" i="16"/>
  <c r="H858" i="16"/>
  <c r="I858" i="16"/>
  <c r="J858" i="16"/>
  <c r="K858" i="16"/>
  <c r="L858" i="16"/>
  <c r="M858" i="16"/>
  <c r="N858" i="16"/>
  <c r="O858" i="16"/>
  <c r="P858" i="16"/>
  <c r="Q858" i="16"/>
  <c r="R858" i="16"/>
  <c r="S858" i="16"/>
  <c r="T858" i="16"/>
  <c r="U858" i="16"/>
  <c r="V858" i="16"/>
  <c r="W858" i="16"/>
  <c r="X858" i="16"/>
  <c r="Y858" i="16"/>
  <c r="B859" i="16"/>
  <c r="C859" i="16"/>
  <c r="D859" i="16"/>
  <c r="E859" i="16"/>
  <c r="F859" i="16"/>
  <c r="G859" i="16"/>
  <c r="H859" i="16"/>
  <c r="I859" i="16"/>
  <c r="J859" i="16"/>
  <c r="K859" i="16"/>
  <c r="L859" i="16"/>
  <c r="M859" i="16"/>
  <c r="N859" i="16"/>
  <c r="O859" i="16"/>
  <c r="P859" i="16"/>
  <c r="Q859" i="16"/>
  <c r="R859" i="16"/>
  <c r="S859" i="16"/>
  <c r="T859" i="16"/>
  <c r="U859" i="16"/>
  <c r="V859" i="16"/>
  <c r="W859" i="16"/>
  <c r="X859" i="16"/>
  <c r="Y859" i="16"/>
  <c r="B860" i="16"/>
  <c r="C860" i="16"/>
  <c r="D860" i="16"/>
  <c r="E860" i="16"/>
  <c r="F860" i="16"/>
  <c r="G860" i="16"/>
  <c r="H860" i="16"/>
  <c r="I860" i="16"/>
  <c r="J860" i="16"/>
  <c r="K860" i="16"/>
  <c r="L860" i="16"/>
  <c r="M860" i="16"/>
  <c r="N860" i="16"/>
  <c r="O860" i="16"/>
  <c r="P860" i="16"/>
  <c r="Q860" i="16"/>
  <c r="R860" i="16"/>
  <c r="S860" i="16"/>
  <c r="T860" i="16"/>
  <c r="U860" i="16"/>
  <c r="V860" i="16"/>
  <c r="W860" i="16"/>
  <c r="X860" i="16"/>
  <c r="Y860" i="16"/>
  <c r="B861" i="16"/>
  <c r="C861" i="16"/>
  <c r="D861" i="16"/>
  <c r="E861" i="16"/>
  <c r="F861" i="16"/>
  <c r="G861" i="16"/>
  <c r="H861" i="16"/>
  <c r="I861" i="16"/>
  <c r="J861" i="16"/>
  <c r="K861" i="16"/>
  <c r="L861" i="16"/>
  <c r="M861" i="16"/>
  <c r="N861" i="16"/>
  <c r="O861" i="16"/>
  <c r="P861" i="16"/>
  <c r="Q861" i="16"/>
  <c r="R861" i="16"/>
  <c r="S861" i="16"/>
  <c r="T861" i="16"/>
  <c r="U861" i="16"/>
  <c r="V861" i="16"/>
  <c r="W861" i="16"/>
  <c r="X861" i="16"/>
  <c r="Y861" i="16"/>
  <c r="B862" i="16"/>
  <c r="C862" i="16"/>
  <c r="D862" i="16"/>
  <c r="E862" i="16"/>
  <c r="F862" i="16"/>
  <c r="G862" i="16"/>
  <c r="H862" i="16"/>
  <c r="I862" i="16"/>
  <c r="J862" i="16"/>
  <c r="K862" i="16"/>
  <c r="L862" i="16"/>
  <c r="M862" i="16"/>
  <c r="N862" i="16"/>
  <c r="O862" i="16"/>
  <c r="P862" i="16"/>
  <c r="Q862" i="16"/>
  <c r="R862" i="16"/>
  <c r="S862" i="16"/>
  <c r="T862" i="16"/>
  <c r="U862" i="16"/>
  <c r="V862" i="16"/>
  <c r="W862" i="16"/>
  <c r="X862" i="16"/>
  <c r="Y862" i="16"/>
  <c r="B863" i="16"/>
  <c r="C863" i="16"/>
  <c r="D863" i="16"/>
  <c r="E863" i="16"/>
  <c r="F863" i="16"/>
  <c r="G863" i="16"/>
  <c r="H863" i="16"/>
  <c r="I863" i="16"/>
  <c r="J863" i="16"/>
  <c r="K863" i="16"/>
  <c r="L863" i="16"/>
  <c r="M863" i="16"/>
  <c r="N863" i="16"/>
  <c r="O863" i="16"/>
  <c r="P863" i="16"/>
  <c r="Q863" i="16"/>
  <c r="R863" i="16"/>
  <c r="S863" i="16"/>
  <c r="T863" i="16"/>
  <c r="U863" i="16"/>
  <c r="V863" i="16"/>
  <c r="W863" i="16"/>
  <c r="X863" i="16"/>
  <c r="Y863" i="16"/>
  <c r="B864" i="16"/>
  <c r="C864" i="16"/>
  <c r="D864" i="16"/>
  <c r="E864" i="16"/>
  <c r="F864" i="16"/>
  <c r="G864" i="16"/>
  <c r="H864" i="16"/>
  <c r="I864" i="16"/>
  <c r="J864" i="16"/>
  <c r="K864" i="16"/>
  <c r="L864" i="16"/>
  <c r="M864" i="16"/>
  <c r="N864" i="16"/>
  <c r="O864" i="16"/>
  <c r="P864" i="16"/>
  <c r="Q864" i="16"/>
  <c r="R864" i="16"/>
  <c r="S864" i="16"/>
  <c r="T864" i="16"/>
  <c r="U864" i="16"/>
  <c r="V864" i="16"/>
  <c r="W864" i="16"/>
  <c r="X864" i="16"/>
  <c r="Y864" i="16"/>
  <c r="B865" i="16"/>
  <c r="C865" i="16"/>
  <c r="D865" i="16"/>
  <c r="E865" i="16"/>
  <c r="F865" i="16"/>
  <c r="G865" i="16"/>
  <c r="H865" i="16"/>
  <c r="I865" i="16"/>
  <c r="J865" i="16"/>
  <c r="K865" i="16"/>
  <c r="L865" i="16"/>
  <c r="M865" i="16"/>
  <c r="N865" i="16"/>
  <c r="O865" i="16"/>
  <c r="P865" i="16"/>
  <c r="Q865" i="16"/>
  <c r="R865" i="16"/>
  <c r="S865" i="16"/>
  <c r="T865" i="16"/>
  <c r="U865" i="16"/>
  <c r="V865" i="16"/>
  <c r="W865" i="16"/>
  <c r="X865" i="16"/>
  <c r="Y865" i="16"/>
  <c r="B866" i="16"/>
  <c r="C866" i="16"/>
  <c r="D866" i="16"/>
  <c r="E866" i="16"/>
  <c r="F866" i="16"/>
  <c r="G866" i="16"/>
  <c r="H866" i="16"/>
  <c r="I866" i="16"/>
  <c r="J866" i="16"/>
  <c r="K866" i="16"/>
  <c r="L866" i="16"/>
  <c r="M866" i="16"/>
  <c r="N866" i="16"/>
  <c r="O866" i="16"/>
  <c r="P866" i="16"/>
  <c r="Q866" i="16"/>
  <c r="R866" i="16"/>
  <c r="S866" i="16"/>
  <c r="T866" i="16"/>
  <c r="U866" i="16"/>
  <c r="V866" i="16"/>
  <c r="W866" i="16"/>
  <c r="X866" i="16"/>
  <c r="Y866" i="16"/>
  <c r="B867" i="16"/>
  <c r="C867" i="16"/>
  <c r="D867" i="16"/>
  <c r="E867" i="16"/>
  <c r="F867" i="16"/>
  <c r="G867" i="16"/>
  <c r="H867" i="16"/>
  <c r="I867" i="16"/>
  <c r="J867" i="16"/>
  <c r="K867" i="16"/>
  <c r="L867" i="16"/>
  <c r="M867" i="16"/>
  <c r="N867" i="16"/>
  <c r="O867" i="16"/>
  <c r="P867" i="16"/>
  <c r="Q867" i="16"/>
  <c r="R867" i="16"/>
  <c r="S867" i="16"/>
  <c r="T867" i="16"/>
  <c r="U867" i="16"/>
  <c r="V867" i="16"/>
  <c r="W867" i="16"/>
  <c r="X867" i="16"/>
  <c r="Y867" i="16"/>
  <c r="B868" i="16"/>
  <c r="C868" i="16"/>
  <c r="D868" i="16"/>
  <c r="E868" i="16"/>
  <c r="F868" i="16"/>
  <c r="G868" i="16"/>
  <c r="H868" i="16"/>
  <c r="I868" i="16"/>
  <c r="J868" i="16"/>
  <c r="K868" i="16"/>
  <c r="L868" i="16"/>
  <c r="M868" i="16"/>
  <c r="N868" i="16"/>
  <c r="O868" i="16"/>
  <c r="P868" i="16"/>
  <c r="Q868" i="16"/>
  <c r="R868" i="16"/>
  <c r="S868" i="16"/>
  <c r="T868" i="16"/>
  <c r="U868" i="16"/>
  <c r="V868" i="16"/>
  <c r="W868" i="16"/>
  <c r="X868" i="16"/>
  <c r="Y868" i="16"/>
  <c r="B869" i="16"/>
  <c r="C869" i="16"/>
  <c r="D869" i="16"/>
  <c r="E869" i="16"/>
  <c r="F869" i="16"/>
  <c r="G869" i="16"/>
  <c r="H869" i="16"/>
  <c r="I869" i="16"/>
  <c r="J869" i="16"/>
  <c r="K869" i="16"/>
  <c r="L869" i="16"/>
  <c r="M869" i="16"/>
  <c r="N869" i="16"/>
  <c r="O869" i="16"/>
  <c r="P869" i="16"/>
  <c r="Q869" i="16"/>
  <c r="R869" i="16"/>
  <c r="S869" i="16"/>
  <c r="T869" i="16"/>
  <c r="U869" i="16"/>
  <c r="V869" i="16"/>
  <c r="W869" i="16"/>
  <c r="X869" i="16"/>
  <c r="Y869" i="16"/>
  <c r="B870" i="16"/>
  <c r="C870" i="16"/>
  <c r="D870" i="16"/>
  <c r="E870" i="16"/>
  <c r="F870" i="16"/>
  <c r="G870" i="16"/>
  <c r="H870" i="16"/>
  <c r="I870" i="16"/>
  <c r="J870" i="16"/>
  <c r="K870" i="16"/>
  <c r="L870" i="16"/>
  <c r="M870" i="16"/>
  <c r="N870" i="16"/>
  <c r="O870" i="16"/>
  <c r="P870" i="16"/>
  <c r="Q870" i="16"/>
  <c r="R870" i="16"/>
  <c r="S870" i="16"/>
  <c r="T870" i="16"/>
  <c r="U870" i="16"/>
  <c r="V870" i="16"/>
  <c r="W870" i="16"/>
  <c r="X870" i="16"/>
  <c r="Y870" i="16"/>
  <c r="B871" i="16"/>
  <c r="C871" i="16"/>
  <c r="D871" i="16"/>
  <c r="E871" i="16"/>
  <c r="F871" i="16"/>
  <c r="G871" i="16"/>
  <c r="H871" i="16"/>
  <c r="I871" i="16"/>
  <c r="J871" i="16"/>
  <c r="K871" i="16"/>
  <c r="L871" i="16"/>
  <c r="M871" i="16"/>
  <c r="N871" i="16"/>
  <c r="O871" i="16"/>
  <c r="P871" i="16"/>
  <c r="Q871" i="16"/>
  <c r="R871" i="16"/>
  <c r="S871" i="16"/>
  <c r="T871" i="16"/>
  <c r="U871" i="16"/>
  <c r="V871" i="16"/>
  <c r="W871" i="16"/>
  <c r="X871" i="16"/>
  <c r="Y871" i="16"/>
  <c r="B872" i="16"/>
  <c r="C872" i="16"/>
  <c r="D872" i="16"/>
  <c r="E872" i="16"/>
  <c r="F872" i="16"/>
  <c r="G872" i="16"/>
  <c r="H872" i="16"/>
  <c r="I872" i="16"/>
  <c r="J872" i="16"/>
  <c r="K872" i="16"/>
  <c r="L872" i="16"/>
  <c r="M872" i="16"/>
  <c r="N872" i="16"/>
  <c r="O872" i="16"/>
  <c r="P872" i="16"/>
  <c r="Q872" i="16"/>
  <c r="R872" i="16"/>
  <c r="S872" i="16"/>
  <c r="T872" i="16"/>
  <c r="U872" i="16"/>
  <c r="V872" i="16"/>
  <c r="W872" i="16"/>
  <c r="X872" i="16"/>
  <c r="Y872" i="16"/>
  <c r="B873" i="16"/>
  <c r="C873" i="16"/>
  <c r="D873" i="16"/>
  <c r="E873" i="16"/>
  <c r="F873" i="16"/>
  <c r="G873" i="16"/>
  <c r="H873" i="16"/>
  <c r="I873" i="16"/>
  <c r="J873" i="16"/>
  <c r="K873" i="16"/>
  <c r="L873" i="16"/>
  <c r="M873" i="16"/>
  <c r="N873" i="16"/>
  <c r="O873" i="16"/>
  <c r="P873" i="16"/>
  <c r="Q873" i="16"/>
  <c r="R873" i="16"/>
  <c r="S873" i="16"/>
  <c r="T873" i="16"/>
  <c r="U873" i="16"/>
  <c r="V873" i="16"/>
  <c r="W873" i="16"/>
  <c r="X873" i="16"/>
  <c r="Y873" i="16"/>
  <c r="B874" i="16"/>
  <c r="C874" i="16"/>
  <c r="D874" i="16"/>
  <c r="E874" i="16"/>
  <c r="F874" i="16"/>
  <c r="G874" i="16"/>
  <c r="H874" i="16"/>
  <c r="I874" i="16"/>
  <c r="J874" i="16"/>
  <c r="K874" i="16"/>
  <c r="L874" i="16"/>
  <c r="M874" i="16"/>
  <c r="N874" i="16"/>
  <c r="O874" i="16"/>
  <c r="P874" i="16"/>
  <c r="Q874" i="16"/>
  <c r="R874" i="16"/>
  <c r="S874" i="16"/>
  <c r="T874" i="16"/>
  <c r="U874" i="16"/>
  <c r="V874" i="16"/>
  <c r="W874" i="16"/>
  <c r="X874" i="16"/>
  <c r="Y874" i="16"/>
  <c r="B875" i="16"/>
  <c r="C875" i="16"/>
  <c r="D875" i="16"/>
  <c r="E875" i="16"/>
  <c r="F875" i="16"/>
  <c r="G875" i="16"/>
  <c r="H875" i="16"/>
  <c r="I875" i="16"/>
  <c r="J875" i="16"/>
  <c r="K875" i="16"/>
  <c r="L875" i="16"/>
  <c r="M875" i="16"/>
  <c r="N875" i="16"/>
  <c r="O875" i="16"/>
  <c r="P875" i="16"/>
  <c r="Q875" i="16"/>
  <c r="R875" i="16"/>
  <c r="S875" i="16"/>
  <c r="T875" i="16"/>
  <c r="U875" i="16"/>
  <c r="V875" i="16"/>
  <c r="W875" i="16"/>
  <c r="X875" i="16"/>
  <c r="Y875" i="16"/>
  <c r="B876" i="16"/>
  <c r="C876" i="16"/>
  <c r="D876" i="16"/>
  <c r="E876" i="16"/>
  <c r="F876" i="16"/>
  <c r="G876" i="16"/>
  <c r="H876" i="16"/>
  <c r="I876" i="16"/>
  <c r="J876" i="16"/>
  <c r="K876" i="16"/>
  <c r="L876" i="16"/>
  <c r="M876" i="16"/>
  <c r="N876" i="16"/>
  <c r="O876" i="16"/>
  <c r="P876" i="16"/>
  <c r="Q876" i="16"/>
  <c r="R876" i="16"/>
  <c r="S876" i="16"/>
  <c r="T876" i="16"/>
  <c r="U876" i="16"/>
  <c r="V876" i="16"/>
  <c r="W876" i="16"/>
  <c r="X876" i="16"/>
  <c r="Y876" i="16"/>
  <c r="B877" i="16"/>
  <c r="C877" i="16"/>
  <c r="D877" i="16"/>
  <c r="E877" i="16"/>
  <c r="F877" i="16"/>
  <c r="G877" i="16"/>
  <c r="H877" i="16"/>
  <c r="I877" i="16"/>
  <c r="J877" i="16"/>
  <c r="K877" i="16"/>
  <c r="L877" i="16"/>
  <c r="M877" i="16"/>
  <c r="N877" i="16"/>
  <c r="O877" i="16"/>
  <c r="P877" i="16"/>
  <c r="Q877" i="16"/>
  <c r="R877" i="16"/>
  <c r="S877" i="16"/>
  <c r="T877" i="16"/>
  <c r="U877" i="16"/>
  <c r="V877" i="16"/>
  <c r="W877" i="16"/>
  <c r="X877" i="16"/>
  <c r="Y877" i="16"/>
  <c r="B878" i="16"/>
  <c r="C878" i="16"/>
  <c r="D878" i="16"/>
  <c r="E878" i="16"/>
  <c r="F878" i="16"/>
  <c r="G878" i="16"/>
  <c r="H878" i="16"/>
  <c r="I878" i="16"/>
  <c r="J878" i="16"/>
  <c r="K878" i="16"/>
  <c r="L878" i="16"/>
  <c r="M878" i="16"/>
  <c r="N878" i="16"/>
  <c r="O878" i="16"/>
  <c r="P878" i="16"/>
  <c r="Q878" i="16"/>
  <c r="R878" i="16"/>
  <c r="S878" i="16"/>
  <c r="T878" i="16"/>
  <c r="U878" i="16"/>
  <c r="V878" i="16"/>
  <c r="W878" i="16"/>
  <c r="X878" i="16"/>
  <c r="Y878" i="16"/>
  <c r="B879" i="16"/>
  <c r="C879" i="16"/>
  <c r="D879" i="16"/>
  <c r="E879" i="16"/>
  <c r="F879" i="16"/>
  <c r="G879" i="16"/>
  <c r="H879" i="16"/>
  <c r="I879" i="16"/>
  <c r="J879" i="16"/>
  <c r="K879" i="16"/>
  <c r="L879" i="16"/>
  <c r="M879" i="16"/>
  <c r="N879" i="16"/>
  <c r="O879" i="16"/>
  <c r="P879" i="16"/>
  <c r="Q879" i="16"/>
  <c r="R879" i="16"/>
  <c r="S879" i="16"/>
  <c r="T879" i="16"/>
  <c r="U879" i="16"/>
  <c r="V879" i="16"/>
  <c r="W879" i="16"/>
  <c r="X879" i="16"/>
  <c r="Y879" i="16"/>
  <c r="B880" i="16"/>
  <c r="C880" i="16"/>
  <c r="D880" i="16"/>
  <c r="E880" i="16"/>
  <c r="F880" i="16"/>
  <c r="G880" i="16"/>
  <c r="H880" i="16"/>
  <c r="I880" i="16"/>
  <c r="J880" i="16"/>
  <c r="K880" i="16"/>
  <c r="L880" i="16"/>
  <c r="M880" i="16"/>
  <c r="N880" i="16"/>
  <c r="O880" i="16"/>
  <c r="P880" i="16"/>
  <c r="Q880" i="16"/>
  <c r="R880" i="16"/>
  <c r="S880" i="16"/>
  <c r="T880" i="16"/>
  <c r="U880" i="16"/>
  <c r="V880" i="16"/>
  <c r="W880" i="16"/>
  <c r="X880" i="16"/>
  <c r="Y880" i="16"/>
  <c r="B881" i="16"/>
  <c r="C881" i="16"/>
  <c r="D881" i="16"/>
  <c r="E881" i="16"/>
  <c r="F881" i="16"/>
  <c r="G881" i="16"/>
  <c r="H881" i="16"/>
  <c r="I881" i="16"/>
  <c r="J881" i="16"/>
  <c r="K881" i="16"/>
  <c r="L881" i="16"/>
  <c r="M881" i="16"/>
  <c r="N881" i="16"/>
  <c r="O881" i="16"/>
  <c r="P881" i="16"/>
  <c r="Q881" i="16"/>
  <c r="R881" i="16"/>
  <c r="S881" i="16"/>
  <c r="T881" i="16"/>
  <c r="U881" i="16"/>
  <c r="V881" i="16"/>
  <c r="W881" i="16"/>
  <c r="X881" i="16"/>
  <c r="Y881" i="16"/>
  <c r="B882" i="16"/>
  <c r="C882" i="16"/>
  <c r="D882" i="16"/>
  <c r="E882" i="16"/>
  <c r="F882" i="16"/>
  <c r="G882" i="16"/>
  <c r="H882" i="16"/>
  <c r="I882" i="16"/>
  <c r="J882" i="16"/>
  <c r="K882" i="16"/>
  <c r="L882" i="16"/>
  <c r="M882" i="16"/>
  <c r="N882" i="16"/>
  <c r="O882" i="16"/>
  <c r="P882" i="16"/>
  <c r="Q882" i="16"/>
  <c r="R882" i="16"/>
  <c r="S882" i="16"/>
  <c r="T882" i="16"/>
  <c r="U882" i="16"/>
  <c r="V882" i="16"/>
  <c r="W882" i="16"/>
  <c r="X882" i="16"/>
  <c r="Y882" i="16"/>
  <c r="B883" i="16"/>
  <c r="C883" i="16"/>
  <c r="D883" i="16"/>
  <c r="E883" i="16"/>
  <c r="F883" i="16"/>
  <c r="G883" i="16"/>
  <c r="H883" i="16"/>
  <c r="I883" i="16"/>
  <c r="J883" i="16"/>
  <c r="K883" i="16"/>
  <c r="L883" i="16"/>
  <c r="M883" i="16"/>
  <c r="N883" i="16"/>
  <c r="O883" i="16"/>
  <c r="P883" i="16"/>
  <c r="Q883" i="16"/>
  <c r="R883" i="16"/>
  <c r="S883" i="16"/>
  <c r="T883" i="16"/>
  <c r="U883" i="16"/>
  <c r="V883" i="16"/>
  <c r="W883" i="16"/>
  <c r="X883" i="16"/>
  <c r="Y883" i="16"/>
  <c r="B884" i="16"/>
  <c r="C884" i="16"/>
  <c r="D884" i="16"/>
  <c r="E884" i="16"/>
  <c r="F884" i="16"/>
  <c r="G884" i="16"/>
  <c r="H884" i="16"/>
  <c r="I884" i="16"/>
  <c r="J884" i="16"/>
  <c r="K884" i="16"/>
  <c r="L884" i="16"/>
  <c r="M884" i="16"/>
  <c r="N884" i="16"/>
  <c r="O884" i="16"/>
  <c r="P884" i="16"/>
  <c r="Q884" i="16"/>
  <c r="R884" i="16"/>
  <c r="S884" i="16"/>
  <c r="T884" i="16"/>
  <c r="U884" i="16"/>
  <c r="V884" i="16"/>
  <c r="W884" i="16"/>
  <c r="X884" i="16"/>
  <c r="Y884" i="16"/>
  <c r="B885" i="16"/>
  <c r="C885" i="16"/>
  <c r="D885" i="16"/>
  <c r="E885" i="16"/>
  <c r="F885" i="16"/>
  <c r="G885" i="16"/>
  <c r="H885" i="16"/>
  <c r="I885" i="16"/>
  <c r="J885" i="16"/>
  <c r="K885" i="16"/>
  <c r="L885" i="16"/>
  <c r="M885" i="16"/>
  <c r="N885" i="16"/>
  <c r="O885" i="16"/>
  <c r="P885" i="16"/>
  <c r="Q885" i="16"/>
  <c r="R885" i="16"/>
  <c r="S885" i="16"/>
  <c r="T885" i="16"/>
  <c r="U885" i="16"/>
  <c r="V885" i="16"/>
  <c r="W885" i="16"/>
  <c r="X885" i="16"/>
  <c r="Y885" i="16"/>
  <c r="B886" i="16"/>
  <c r="C886" i="16"/>
  <c r="D886" i="16"/>
  <c r="E886" i="16"/>
  <c r="F886" i="16"/>
  <c r="G886" i="16"/>
  <c r="H886" i="16"/>
  <c r="I886" i="16"/>
  <c r="J886" i="16"/>
  <c r="K886" i="16"/>
  <c r="L886" i="16"/>
  <c r="M886" i="16"/>
  <c r="N886" i="16"/>
  <c r="O886" i="16"/>
  <c r="P886" i="16"/>
  <c r="Q886" i="16"/>
  <c r="R886" i="16"/>
  <c r="S886" i="16"/>
  <c r="T886" i="16"/>
  <c r="U886" i="16"/>
  <c r="V886" i="16"/>
  <c r="W886" i="16"/>
  <c r="X886" i="16"/>
  <c r="Y886" i="16"/>
  <c r="B887" i="16"/>
  <c r="C887" i="16"/>
  <c r="D887" i="16"/>
  <c r="E887" i="16"/>
  <c r="F887" i="16"/>
  <c r="G887" i="16"/>
  <c r="H887" i="16"/>
  <c r="I887" i="16"/>
  <c r="J887" i="16"/>
  <c r="K887" i="16"/>
  <c r="L887" i="16"/>
  <c r="M887" i="16"/>
  <c r="N887" i="16"/>
  <c r="O887" i="16"/>
  <c r="P887" i="16"/>
  <c r="Q887" i="16"/>
  <c r="R887" i="16"/>
  <c r="S887" i="16"/>
  <c r="T887" i="16"/>
  <c r="U887" i="16"/>
  <c r="V887" i="16"/>
  <c r="W887" i="16"/>
  <c r="X887" i="16"/>
  <c r="Y887" i="16"/>
  <c r="B888" i="16"/>
  <c r="C888" i="16"/>
  <c r="D888" i="16"/>
  <c r="E888" i="16"/>
  <c r="F888" i="16"/>
  <c r="G888" i="16"/>
  <c r="H888" i="16"/>
  <c r="I888" i="16"/>
  <c r="J888" i="16"/>
  <c r="K888" i="16"/>
  <c r="L888" i="16"/>
  <c r="M888" i="16"/>
  <c r="N888" i="16"/>
  <c r="O888" i="16"/>
  <c r="P888" i="16"/>
  <c r="Q888" i="16"/>
  <c r="R888" i="16"/>
  <c r="S888" i="16"/>
  <c r="T888" i="16"/>
  <c r="U888" i="16"/>
  <c r="V888" i="16"/>
  <c r="W888" i="16"/>
  <c r="X888" i="16"/>
  <c r="Y888" i="16"/>
  <c r="B889" i="16"/>
  <c r="C889" i="16"/>
  <c r="D889" i="16"/>
  <c r="E889" i="16"/>
  <c r="F889" i="16"/>
  <c r="G889" i="16"/>
  <c r="H889" i="16"/>
  <c r="I889" i="16"/>
  <c r="J889" i="16"/>
  <c r="K889" i="16"/>
  <c r="L889" i="16"/>
  <c r="M889" i="16"/>
  <c r="N889" i="16"/>
  <c r="O889" i="16"/>
  <c r="P889" i="16"/>
  <c r="Q889" i="16"/>
  <c r="R889" i="16"/>
  <c r="S889" i="16"/>
  <c r="T889" i="16"/>
  <c r="U889" i="16"/>
  <c r="V889" i="16"/>
  <c r="W889" i="16"/>
  <c r="X889" i="16"/>
  <c r="Y889" i="16"/>
  <c r="B890" i="16"/>
  <c r="C890" i="16"/>
  <c r="D890" i="16"/>
  <c r="E890" i="16"/>
  <c r="F890" i="16"/>
  <c r="G890" i="16"/>
  <c r="H890" i="16"/>
  <c r="I890" i="16"/>
  <c r="J890" i="16"/>
  <c r="K890" i="16"/>
  <c r="L890" i="16"/>
  <c r="M890" i="16"/>
  <c r="N890" i="16"/>
  <c r="O890" i="16"/>
  <c r="P890" i="16"/>
  <c r="Q890" i="16"/>
  <c r="R890" i="16"/>
  <c r="S890" i="16"/>
  <c r="T890" i="16"/>
  <c r="U890" i="16"/>
  <c r="V890" i="16"/>
  <c r="W890" i="16"/>
  <c r="X890" i="16"/>
  <c r="Y890" i="16"/>
  <c r="B891" i="16"/>
  <c r="C891" i="16"/>
  <c r="D891" i="16"/>
  <c r="E891" i="16"/>
  <c r="F891" i="16"/>
  <c r="G891" i="16"/>
  <c r="H891" i="16"/>
  <c r="I891" i="16"/>
  <c r="J891" i="16"/>
  <c r="K891" i="16"/>
  <c r="L891" i="16"/>
  <c r="M891" i="16"/>
  <c r="N891" i="16"/>
  <c r="O891" i="16"/>
  <c r="P891" i="16"/>
  <c r="Q891" i="16"/>
  <c r="R891" i="16"/>
  <c r="S891" i="16"/>
  <c r="T891" i="16"/>
  <c r="U891" i="16"/>
  <c r="V891" i="16"/>
  <c r="W891" i="16"/>
  <c r="X891" i="16"/>
  <c r="Y891" i="16"/>
  <c r="B892" i="16"/>
  <c r="C892" i="16"/>
  <c r="D892" i="16"/>
  <c r="E892" i="16"/>
  <c r="F892" i="16"/>
  <c r="G892" i="16"/>
  <c r="H892" i="16"/>
  <c r="I892" i="16"/>
  <c r="J892" i="16"/>
  <c r="K892" i="16"/>
  <c r="L892" i="16"/>
  <c r="M892" i="16"/>
  <c r="N892" i="16"/>
  <c r="O892" i="16"/>
  <c r="P892" i="16"/>
  <c r="Q892" i="16"/>
  <c r="R892" i="16"/>
  <c r="S892" i="16"/>
  <c r="T892" i="16"/>
  <c r="U892" i="16"/>
  <c r="V892" i="16"/>
  <c r="W892" i="16"/>
  <c r="X892" i="16"/>
  <c r="Y892" i="16"/>
  <c r="B893" i="16"/>
  <c r="C893" i="16"/>
  <c r="D893" i="16"/>
  <c r="E893" i="16"/>
  <c r="F893" i="16"/>
  <c r="G893" i="16"/>
  <c r="H893" i="16"/>
  <c r="I893" i="16"/>
  <c r="J893" i="16"/>
  <c r="K893" i="16"/>
  <c r="L893" i="16"/>
  <c r="M893" i="16"/>
  <c r="N893" i="16"/>
  <c r="O893" i="16"/>
  <c r="P893" i="16"/>
  <c r="Q893" i="16"/>
  <c r="R893" i="16"/>
  <c r="S893" i="16"/>
  <c r="T893" i="16"/>
  <c r="U893" i="16"/>
  <c r="V893" i="16"/>
  <c r="W893" i="16"/>
  <c r="X893" i="16"/>
  <c r="Y893" i="16"/>
  <c r="B894" i="16"/>
  <c r="C894" i="16"/>
  <c r="D894" i="16"/>
  <c r="E894" i="16"/>
  <c r="F894" i="16"/>
  <c r="G894" i="16"/>
  <c r="H894" i="16"/>
  <c r="I894" i="16"/>
  <c r="J894" i="16"/>
  <c r="K894" i="16"/>
  <c r="L894" i="16"/>
  <c r="M894" i="16"/>
  <c r="N894" i="16"/>
  <c r="O894" i="16"/>
  <c r="P894" i="16"/>
  <c r="Q894" i="16"/>
  <c r="R894" i="16"/>
  <c r="S894" i="16"/>
  <c r="T894" i="16"/>
  <c r="U894" i="16"/>
  <c r="V894" i="16"/>
  <c r="W894" i="16"/>
  <c r="X894" i="16"/>
  <c r="Y894" i="16"/>
  <c r="B895" i="16"/>
  <c r="C895" i="16"/>
  <c r="D895" i="16"/>
  <c r="E895" i="16"/>
  <c r="F895" i="16"/>
  <c r="G895" i="16"/>
  <c r="H895" i="16"/>
  <c r="I895" i="16"/>
  <c r="J895" i="16"/>
  <c r="K895" i="16"/>
  <c r="L895" i="16"/>
  <c r="M895" i="16"/>
  <c r="N895" i="16"/>
  <c r="O895" i="16"/>
  <c r="P895" i="16"/>
  <c r="Q895" i="16"/>
  <c r="R895" i="16"/>
  <c r="S895" i="16"/>
  <c r="T895" i="16"/>
  <c r="U895" i="16"/>
  <c r="V895" i="16"/>
  <c r="W895" i="16"/>
  <c r="X895" i="16"/>
  <c r="Y895" i="16"/>
  <c r="B896" i="16"/>
  <c r="C896" i="16"/>
  <c r="D896" i="16"/>
  <c r="E896" i="16"/>
  <c r="F896" i="16"/>
  <c r="G896" i="16"/>
  <c r="H896" i="16"/>
  <c r="I896" i="16"/>
  <c r="J896" i="16"/>
  <c r="K896" i="16"/>
  <c r="L896" i="16"/>
  <c r="M896" i="16"/>
  <c r="N896" i="16"/>
  <c r="O896" i="16"/>
  <c r="P896" i="16"/>
  <c r="Q896" i="16"/>
  <c r="R896" i="16"/>
  <c r="S896" i="16"/>
  <c r="T896" i="16"/>
  <c r="U896" i="16"/>
  <c r="V896" i="16"/>
  <c r="W896" i="16"/>
  <c r="X896" i="16"/>
  <c r="Y896" i="16"/>
  <c r="B897" i="16"/>
  <c r="C897" i="16"/>
  <c r="D897" i="16"/>
  <c r="E897" i="16"/>
  <c r="F897" i="16"/>
  <c r="G897" i="16"/>
  <c r="H897" i="16"/>
  <c r="I897" i="16"/>
  <c r="J897" i="16"/>
  <c r="K897" i="16"/>
  <c r="L897" i="16"/>
  <c r="M897" i="16"/>
  <c r="N897" i="16"/>
  <c r="O897" i="16"/>
  <c r="P897" i="16"/>
  <c r="Q897" i="16"/>
  <c r="R897" i="16"/>
  <c r="S897" i="16"/>
  <c r="T897" i="16"/>
  <c r="U897" i="16"/>
  <c r="V897" i="16"/>
  <c r="W897" i="16"/>
  <c r="X897" i="16"/>
  <c r="Y897" i="16"/>
  <c r="B898" i="16"/>
  <c r="C898" i="16"/>
  <c r="D898" i="16"/>
  <c r="E898" i="16"/>
  <c r="F898" i="16"/>
  <c r="G898" i="16"/>
  <c r="H898" i="16"/>
  <c r="I898" i="16"/>
  <c r="J898" i="16"/>
  <c r="K898" i="16"/>
  <c r="L898" i="16"/>
  <c r="M898" i="16"/>
  <c r="N898" i="16"/>
  <c r="O898" i="16"/>
  <c r="P898" i="16"/>
  <c r="Q898" i="16"/>
  <c r="R898" i="16"/>
  <c r="S898" i="16"/>
  <c r="T898" i="16"/>
  <c r="U898" i="16"/>
  <c r="V898" i="16"/>
  <c r="W898" i="16"/>
  <c r="X898" i="16"/>
  <c r="Y898" i="16"/>
  <c r="B899" i="16"/>
  <c r="C899" i="16"/>
  <c r="D899" i="16"/>
  <c r="E899" i="16"/>
  <c r="F899" i="16"/>
  <c r="G899" i="16"/>
  <c r="H899" i="16"/>
  <c r="I899" i="16"/>
  <c r="J899" i="16"/>
  <c r="K899" i="16"/>
  <c r="L899" i="16"/>
  <c r="M899" i="16"/>
  <c r="N899" i="16"/>
  <c r="O899" i="16"/>
  <c r="P899" i="16"/>
  <c r="Q899" i="16"/>
  <c r="R899" i="16"/>
  <c r="S899" i="16"/>
  <c r="T899" i="16"/>
  <c r="U899" i="16"/>
  <c r="V899" i="16"/>
  <c r="W899" i="16"/>
  <c r="X899" i="16"/>
  <c r="Y899" i="16"/>
  <c r="B900" i="16"/>
  <c r="C900" i="16"/>
  <c r="D900" i="16"/>
  <c r="E900" i="16"/>
  <c r="F900" i="16"/>
  <c r="G900" i="16"/>
  <c r="H900" i="16"/>
  <c r="I900" i="16"/>
  <c r="J900" i="16"/>
  <c r="K900" i="16"/>
  <c r="L900" i="16"/>
  <c r="M900" i="16"/>
  <c r="N900" i="16"/>
  <c r="O900" i="16"/>
  <c r="P900" i="16"/>
  <c r="Q900" i="16"/>
  <c r="R900" i="16"/>
  <c r="S900" i="16"/>
  <c r="T900" i="16"/>
  <c r="U900" i="16"/>
  <c r="V900" i="16"/>
  <c r="W900" i="16"/>
  <c r="X900" i="16"/>
  <c r="Y900" i="16"/>
  <c r="B901" i="16"/>
  <c r="C901" i="16"/>
  <c r="D901" i="16"/>
  <c r="E901" i="16"/>
  <c r="F901" i="16"/>
  <c r="G901" i="16"/>
  <c r="H901" i="16"/>
  <c r="I901" i="16"/>
  <c r="J901" i="16"/>
  <c r="K901" i="16"/>
  <c r="L901" i="16"/>
  <c r="M901" i="16"/>
  <c r="N901" i="16"/>
  <c r="O901" i="16"/>
  <c r="P901" i="16"/>
  <c r="Q901" i="16"/>
  <c r="R901" i="16"/>
  <c r="S901" i="16"/>
  <c r="T901" i="16"/>
  <c r="U901" i="16"/>
  <c r="V901" i="16"/>
  <c r="W901" i="16"/>
  <c r="X901" i="16"/>
  <c r="Y901" i="16"/>
  <c r="B902" i="16"/>
  <c r="C902" i="16"/>
  <c r="D902" i="16"/>
  <c r="E902" i="16"/>
  <c r="F902" i="16"/>
  <c r="G902" i="16"/>
  <c r="H902" i="16"/>
  <c r="I902" i="16"/>
  <c r="J902" i="16"/>
  <c r="K902" i="16"/>
  <c r="L902" i="16"/>
  <c r="M902" i="16"/>
  <c r="N902" i="16"/>
  <c r="O902" i="16"/>
  <c r="P902" i="16"/>
  <c r="Q902" i="16"/>
  <c r="R902" i="16"/>
  <c r="S902" i="16"/>
  <c r="T902" i="16"/>
  <c r="U902" i="16"/>
  <c r="V902" i="16"/>
  <c r="W902" i="16"/>
  <c r="X902" i="16"/>
  <c r="Y902" i="16"/>
  <c r="B903" i="16"/>
  <c r="C903" i="16"/>
  <c r="D903" i="16"/>
  <c r="E903" i="16"/>
  <c r="F903" i="16"/>
  <c r="G903" i="16"/>
  <c r="H903" i="16"/>
  <c r="I903" i="16"/>
  <c r="J903" i="16"/>
  <c r="K903" i="16"/>
  <c r="L903" i="16"/>
  <c r="M903" i="16"/>
  <c r="N903" i="16"/>
  <c r="O903" i="16"/>
  <c r="P903" i="16"/>
  <c r="Q903" i="16"/>
  <c r="R903" i="16"/>
  <c r="S903" i="16"/>
  <c r="T903" i="16"/>
  <c r="U903" i="16"/>
  <c r="V903" i="16"/>
  <c r="W903" i="16"/>
  <c r="X903" i="16"/>
  <c r="Y903" i="16"/>
  <c r="B904" i="16"/>
  <c r="C904" i="16"/>
  <c r="D904" i="16"/>
  <c r="E904" i="16"/>
  <c r="F904" i="16"/>
  <c r="G904" i="16"/>
  <c r="H904" i="16"/>
  <c r="I904" i="16"/>
  <c r="J904" i="16"/>
  <c r="K904" i="16"/>
  <c r="L904" i="16"/>
  <c r="M904" i="16"/>
  <c r="N904" i="16"/>
  <c r="O904" i="16"/>
  <c r="P904" i="16"/>
  <c r="Q904" i="16"/>
  <c r="R904" i="16"/>
  <c r="S904" i="16"/>
  <c r="T904" i="16"/>
  <c r="U904" i="16"/>
  <c r="V904" i="16"/>
  <c r="W904" i="16"/>
  <c r="X904" i="16"/>
  <c r="Y904" i="16"/>
  <c r="B905" i="16"/>
  <c r="C905" i="16"/>
  <c r="D905" i="16"/>
  <c r="E905" i="16"/>
  <c r="F905" i="16"/>
  <c r="G905" i="16"/>
  <c r="H905" i="16"/>
  <c r="I905" i="16"/>
  <c r="J905" i="16"/>
  <c r="K905" i="16"/>
  <c r="L905" i="16"/>
  <c r="M905" i="16"/>
  <c r="N905" i="16"/>
  <c r="O905" i="16"/>
  <c r="P905" i="16"/>
  <c r="Q905" i="16"/>
  <c r="R905" i="16"/>
  <c r="S905" i="16"/>
  <c r="T905" i="16"/>
  <c r="U905" i="16"/>
  <c r="V905" i="16"/>
  <c r="W905" i="16"/>
  <c r="X905" i="16"/>
  <c r="Y905" i="16"/>
  <c r="B906" i="16"/>
  <c r="C906" i="16"/>
  <c r="D906" i="16"/>
  <c r="E906" i="16"/>
  <c r="F906" i="16"/>
  <c r="G906" i="16"/>
  <c r="H906" i="16"/>
  <c r="I906" i="16"/>
  <c r="J906" i="16"/>
  <c r="K906" i="16"/>
  <c r="L906" i="16"/>
  <c r="M906" i="16"/>
  <c r="N906" i="16"/>
  <c r="O906" i="16"/>
  <c r="P906" i="16"/>
  <c r="Q906" i="16"/>
  <c r="R906" i="16"/>
  <c r="S906" i="16"/>
  <c r="T906" i="16"/>
  <c r="U906" i="16"/>
  <c r="V906" i="16"/>
  <c r="W906" i="16"/>
  <c r="X906" i="16"/>
  <c r="Y906" i="16"/>
  <c r="B907" i="16"/>
  <c r="C907" i="16"/>
  <c r="D907" i="16"/>
  <c r="E907" i="16"/>
  <c r="F907" i="16"/>
  <c r="G907" i="16"/>
  <c r="H907" i="16"/>
  <c r="I907" i="16"/>
  <c r="J907" i="16"/>
  <c r="K907" i="16"/>
  <c r="L907" i="16"/>
  <c r="M907" i="16"/>
  <c r="N907" i="16"/>
  <c r="O907" i="16"/>
  <c r="P907" i="16"/>
  <c r="Q907" i="16"/>
  <c r="R907" i="16"/>
  <c r="S907" i="16"/>
  <c r="T907" i="16"/>
  <c r="U907" i="16"/>
  <c r="V907" i="16"/>
  <c r="W907" i="16"/>
  <c r="X907" i="16"/>
  <c r="Y907" i="16"/>
  <c r="B908" i="16"/>
  <c r="C908" i="16"/>
  <c r="D908" i="16"/>
  <c r="E908" i="16"/>
  <c r="F908" i="16"/>
  <c r="G908" i="16"/>
  <c r="H908" i="16"/>
  <c r="I908" i="16"/>
  <c r="J908" i="16"/>
  <c r="K908" i="16"/>
  <c r="L908" i="16"/>
  <c r="M908" i="16"/>
  <c r="N908" i="16"/>
  <c r="O908" i="16"/>
  <c r="P908" i="16"/>
  <c r="Q908" i="16"/>
  <c r="R908" i="16"/>
  <c r="S908" i="16"/>
  <c r="T908" i="16"/>
  <c r="U908" i="16"/>
  <c r="V908" i="16"/>
  <c r="W908" i="16"/>
  <c r="X908" i="16"/>
  <c r="Y908" i="16"/>
  <c r="B909" i="16"/>
  <c r="C909" i="16"/>
  <c r="D909" i="16"/>
  <c r="E909" i="16"/>
  <c r="F909" i="16"/>
  <c r="G909" i="16"/>
  <c r="H909" i="16"/>
  <c r="I909" i="16"/>
  <c r="J909" i="16"/>
  <c r="K909" i="16"/>
  <c r="L909" i="16"/>
  <c r="M909" i="16"/>
  <c r="N909" i="16"/>
  <c r="O909" i="16"/>
  <c r="P909" i="16"/>
  <c r="Q909" i="16"/>
  <c r="R909" i="16"/>
  <c r="S909" i="16"/>
  <c r="T909" i="16"/>
  <c r="U909" i="16"/>
  <c r="V909" i="16"/>
  <c r="W909" i="16"/>
  <c r="X909" i="16"/>
  <c r="Y909" i="16"/>
  <c r="B910" i="16"/>
  <c r="C910" i="16"/>
  <c r="D910" i="16"/>
  <c r="E910" i="16"/>
  <c r="F910" i="16"/>
  <c r="G910" i="16"/>
  <c r="H910" i="16"/>
  <c r="I910" i="16"/>
  <c r="J910" i="16"/>
  <c r="K910" i="16"/>
  <c r="L910" i="16"/>
  <c r="M910" i="16"/>
  <c r="N910" i="16"/>
  <c r="O910" i="16"/>
  <c r="P910" i="16"/>
  <c r="Q910" i="16"/>
  <c r="R910" i="16"/>
  <c r="S910" i="16"/>
  <c r="T910" i="16"/>
  <c r="U910" i="16"/>
  <c r="V910" i="16"/>
  <c r="W910" i="16"/>
  <c r="X910" i="16"/>
  <c r="Y910" i="16"/>
  <c r="B911" i="16"/>
  <c r="C911" i="16"/>
  <c r="D911" i="16"/>
  <c r="E911" i="16"/>
  <c r="F911" i="16"/>
  <c r="G911" i="16"/>
  <c r="H911" i="16"/>
  <c r="I911" i="16"/>
  <c r="J911" i="16"/>
  <c r="K911" i="16"/>
  <c r="L911" i="16"/>
  <c r="M911" i="16"/>
  <c r="N911" i="16"/>
  <c r="O911" i="16"/>
  <c r="P911" i="16"/>
  <c r="Q911" i="16"/>
  <c r="R911" i="16"/>
  <c r="S911" i="16"/>
  <c r="T911" i="16"/>
  <c r="U911" i="16"/>
  <c r="V911" i="16"/>
  <c r="W911" i="16"/>
  <c r="X911" i="16"/>
  <c r="Y911" i="16"/>
  <c r="B912" i="16"/>
  <c r="C912" i="16"/>
  <c r="D912" i="16"/>
  <c r="E912" i="16"/>
  <c r="F912" i="16"/>
  <c r="G912" i="16"/>
  <c r="H912" i="16"/>
  <c r="I912" i="16"/>
  <c r="J912" i="16"/>
  <c r="K912" i="16"/>
  <c r="L912" i="16"/>
  <c r="M912" i="16"/>
  <c r="N912" i="16"/>
  <c r="O912" i="16"/>
  <c r="P912" i="16"/>
  <c r="Q912" i="16"/>
  <c r="R912" i="16"/>
  <c r="S912" i="16"/>
  <c r="T912" i="16"/>
  <c r="U912" i="16"/>
  <c r="V912" i="16"/>
  <c r="W912" i="16"/>
  <c r="X912" i="16"/>
  <c r="Y912" i="16"/>
  <c r="B913" i="16"/>
  <c r="C913" i="16"/>
  <c r="D913" i="16"/>
  <c r="E913" i="16"/>
  <c r="F913" i="16"/>
  <c r="G913" i="16"/>
  <c r="H913" i="16"/>
  <c r="I913" i="16"/>
  <c r="J913" i="16"/>
  <c r="K913" i="16"/>
  <c r="L913" i="16"/>
  <c r="M913" i="16"/>
  <c r="N913" i="16"/>
  <c r="O913" i="16"/>
  <c r="P913" i="16"/>
  <c r="Q913" i="16"/>
  <c r="R913" i="16"/>
  <c r="S913" i="16"/>
  <c r="T913" i="16"/>
  <c r="U913" i="16"/>
  <c r="V913" i="16"/>
  <c r="W913" i="16"/>
  <c r="X913" i="16"/>
  <c r="Y913" i="16"/>
  <c r="B914" i="16"/>
  <c r="C914" i="16"/>
  <c r="D914" i="16"/>
  <c r="E914" i="16"/>
  <c r="F914" i="16"/>
  <c r="G914" i="16"/>
  <c r="H914" i="16"/>
  <c r="I914" i="16"/>
  <c r="J914" i="16"/>
  <c r="K914" i="16"/>
  <c r="L914" i="16"/>
  <c r="M914" i="16"/>
  <c r="N914" i="16"/>
  <c r="O914" i="16"/>
  <c r="P914" i="16"/>
  <c r="Q914" i="16"/>
  <c r="R914" i="16"/>
  <c r="S914" i="16"/>
  <c r="T914" i="16"/>
  <c r="U914" i="16"/>
  <c r="V914" i="16"/>
  <c r="W914" i="16"/>
  <c r="X914" i="16"/>
  <c r="Y914" i="16"/>
  <c r="B915" i="16"/>
  <c r="C915" i="16"/>
  <c r="D915" i="16"/>
  <c r="E915" i="16"/>
  <c r="F915" i="16"/>
  <c r="G915" i="16"/>
  <c r="H915" i="16"/>
  <c r="I915" i="16"/>
  <c r="J915" i="16"/>
  <c r="K915" i="16"/>
  <c r="L915" i="16"/>
  <c r="M915" i="16"/>
  <c r="N915" i="16"/>
  <c r="O915" i="16"/>
  <c r="P915" i="16"/>
  <c r="Q915" i="16"/>
  <c r="R915" i="16"/>
  <c r="S915" i="16"/>
  <c r="T915" i="16"/>
  <c r="U915" i="16"/>
  <c r="V915" i="16"/>
  <c r="W915" i="16"/>
  <c r="X915" i="16"/>
  <c r="Y915" i="16"/>
  <c r="B916" i="16"/>
  <c r="C916" i="16"/>
  <c r="D916" i="16"/>
  <c r="E916" i="16"/>
  <c r="F916" i="16"/>
  <c r="G916" i="16"/>
  <c r="H916" i="16"/>
  <c r="I916" i="16"/>
  <c r="J916" i="16"/>
  <c r="K916" i="16"/>
  <c r="L916" i="16"/>
  <c r="M916" i="16"/>
  <c r="N916" i="16"/>
  <c r="O916" i="16"/>
  <c r="P916" i="16"/>
  <c r="Q916" i="16"/>
  <c r="R916" i="16"/>
  <c r="S916" i="16"/>
  <c r="T916" i="16"/>
  <c r="U916" i="16"/>
  <c r="V916" i="16"/>
  <c r="W916" i="16"/>
  <c r="X916" i="16"/>
  <c r="Y916" i="16"/>
  <c r="B917" i="16"/>
  <c r="C917" i="16"/>
  <c r="D917" i="16"/>
  <c r="E917" i="16"/>
  <c r="F917" i="16"/>
  <c r="G917" i="16"/>
  <c r="H917" i="16"/>
  <c r="I917" i="16"/>
  <c r="J917" i="16"/>
  <c r="K917" i="16"/>
  <c r="L917" i="16"/>
  <c r="M917" i="16"/>
  <c r="N917" i="16"/>
  <c r="O917" i="16"/>
  <c r="P917" i="16"/>
  <c r="Q917" i="16"/>
  <c r="R917" i="16"/>
  <c r="S917" i="16"/>
  <c r="T917" i="16"/>
  <c r="U917" i="16"/>
  <c r="V917" i="16"/>
  <c r="W917" i="16"/>
  <c r="X917" i="16"/>
  <c r="Y917" i="16"/>
  <c r="B918" i="16"/>
  <c r="C918" i="16"/>
  <c r="D918" i="16"/>
  <c r="E918" i="16"/>
  <c r="F918" i="16"/>
  <c r="G918" i="16"/>
  <c r="H918" i="16"/>
  <c r="I918" i="16"/>
  <c r="J918" i="16"/>
  <c r="K918" i="16"/>
  <c r="L918" i="16"/>
  <c r="M918" i="16"/>
  <c r="N918" i="16"/>
  <c r="O918" i="16"/>
  <c r="P918" i="16"/>
  <c r="Q918" i="16"/>
  <c r="R918" i="16"/>
  <c r="S918" i="16"/>
  <c r="T918" i="16"/>
  <c r="U918" i="16"/>
  <c r="V918" i="16"/>
  <c r="W918" i="16"/>
  <c r="X918" i="16"/>
  <c r="Y918" i="16"/>
  <c r="B919" i="16"/>
  <c r="C919" i="16"/>
  <c r="D919" i="16"/>
  <c r="E919" i="16"/>
  <c r="F919" i="16"/>
  <c r="G919" i="16"/>
  <c r="H919" i="16"/>
  <c r="I919" i="16"/>
  <c r="J919" i="16"/>
  <c r="K919" i="16"/>
  <c r="L919" i="16"/>
  <c r="M919" i="16"/>
  <c r="N919" i="16"/>
  <c r="O919" i="16"/>
  <c r="P919" i="16"/>
  <c r="Q919" i="16"/>
  <c r="R919" i="16"/>
  <c r="S919" i="16"/>
  <c r="T919" i="16"/>
  <c r="U919" i="16"/>
  <c r="V919" i="16"/>
  <c r="W919" i="16"/>
  <c r="X919" i="16"/>
  <c r="Y919" i="16"/>
  <c r="B920" i="16"/>
  <c r="C920" i="16"/>
  <c r="D920" i="16"/>
  <c r="E920" i="16"/>
  <c r="F920" i="16"/>
  <c r="G920" i="16"/>
  <c r="H920" i="16"/>
  <c r="I920" i="16"/>
  <c r="J920" i="16"/>
  <c r="K920" i="16"/>
  <c r="L920" i="16"/>
  <c r="M920" i="16"/>
  <c r="N920" i="16"/>
  <c r="O920" i="16"/>
  <c r="P920" i="16"/>
  <c r="Q920" i="16"/>
  <c r="R920" i="16"/>
  <c r="S920" i="16"/>
  <c r="T920" i="16"/>
  <c r="U920" i="16"/>
  <c r="V920" i="16"/>
  <c r="W920" i="16"/>
  <c r="X920" i="16"/>
  <c r="Y920" i="16"/>
  <c r="B921" i="16"/>
  <c r="C921" i="16"/>
  <c r="D921" i="16"/>
  <c r="E921" i="16"/>
  <c r="F921" i="16"/>
  <c r="G921" i="16"/>
  <c r="H921" i="16"/>
  <c r="I921" i="16"/>
  <c r="J921" i="16"/>
  <c r="K921" i="16"/>
  <c r="L921" i="16"/>
  <c r="M921" i="16"/>
  <c r="N921" i="16"/>
  <c r="O921" i="16"/>
  <c r="P921" i="16"/>
  <c r="Q921" i="16"/>
  <c r="R921" i="16"/>
  <c r="S921" i="16"/>
  <c r="T921" i="16"/>
  <c r="U921" i="16"/>
  <c r="V921" i="16"/>
  <c r="W921" i="16"/>
  <c r="X921" i="16"/>
  <c r="Y921" i="16"/>
  <c r="B922" i="16"/>
  <c r="C922" i="16"/>
  <c r="D922" i="16"/>
  <c r="E922" i="16"/>
  <c r="F922" i="16"/>
  <c r="G922" i="16"/>
  <c r="H922" i="16"/>
  <c r="I922" i="16"/>
  <c r="J922" i="16"/>
  <c r="K922" i="16"/>
  <c r="L922" i="16"/>
  <c r="M922" i="16"/>
  <c r="N922" i="16"/>
  <c r="O922" i="16"/>
  <c r="P922" i="16"/>
  <c r="Q922" i="16"/>
  <c r="R922" i="16"/>
  <c r="S922" i="16"/>
  <c r="T922" i="16"/>
  <c r="U922" i="16"/>
  <c r="V922" i="16"/>
  <c r="W922" i="16"/>
  <c r="X922" i="16"/>
  <c r="Y922" i="16"/>
  <c r="B923" i="16"/>
  <c r="C923" i="16"/>
  <c r="D923" i="16"/>
  <c r="E923" i="16"/>
  <c r="F923" i="16"/>
  <c r="G923" i="16"/>
  <c r="H923" i="16"/>
  <c r="I923" i="16"/>
  <c r="J923" i="16"/>
  <c r="K923" i="16"/>
  <c r="L923" i="16"/>
  <c r="M923" i="16"/>
  <c r="N923" i="16"/>
  <c r="O923" i="16"/>
  <c r="P923" i="16"/>
  <c r="Q923" i="16"/>
  <c r="R923" i="16"/>
  <c r="S923" i="16"/>
  <c r="T923" i="16"/>
  <c r="U923" i="16"/>
  <c r="V923" i="16"/>
  <c r="W923" i="16"/>
  <c r="X923" i="16"/>
  <c r="Y923" i="16"/>
  <c r="B924" i="16"/>
  <c r="C924" i="16"/>
  <c r="D924" i="16"/>
  <c r="E924" i="16"/>
  <c r="F924" i="16"/>
  <c r="G924" i="16"/>
  <c r="H924" i="16"/>
  <c r="I924" i="16"/>
  <c r="J924" i="16"/>
  <c r="K924" i="16"/>
  <c r="L924" i="16"/>
  <c r="M924" i="16"/>
  <c r="N924" i="16"/>
  <c r="O924" i="16"/>
  <c r="P924" i="16"/>
  <c r="Q924" i="16"/>
  <c r="R924" i="16"/>
  <c r="S924" i="16"/>
  <c r="T924" i="16"/>
  <c r="U924" i="16"/>
  <c r="V924" i="16"/>
  <c r="W924" i="16"/>
  <c r="X924" i="16"/>
  <c r="Y924" i="16"/>
  <c r="B925" i="16"/>
  <c r="C925" i="16"/>
  <c r="D925" i="16"/>
  <c r="E925" i="16"/>
  <c r="F925" i="16"/>
  <c r="G925" i="16"/>
  <c r="H925" i="16"/>
  <c r="I925" i="16"/>
  <c r="J925" i="16"/>
  <c r="K925" i="16"/>
  <c r="L925" i="16"/>
  <c r="M925" i="16"/>
  <c r="N925" i="16"/>
  <c r="O925" i="16"/>
  <c r="P925" i="16"/>
  <c r="Q925" i="16"/>
  <c r="R925" i="16"/>
  <c r="S925" i="16"/>
  <c r="T925" i="16"/>
  <c r="U925" i="16"/>
  <c r="V925" i="16"/>
  <c r="W925" i="16"/>
  <c r="X925" i="16"/>
  <c r="Y925" i="16"/>
  <c r="B926" i="16"/>
  <c r="C926" i="16"/>
  <c r="D926" i="16"/>
  <c r="E926" i="16"/>
  <c r="F926" i="16"/>
  <c r="G926" i="16"/>
  <c r="H926" i="16"/>
  <c r="I926" i="16"/>
  <c r="J926" i="16"/>
  <c r="K926" i="16"/>
  <c r="L926" i="16"/>
  <c r="M926" i="16"/>
  <c r="N926" i="16"/>
  <c r="O926" i="16"/>
  <c r="P926" i="16"/>
  <c r="Q926" i="16"/>
  <c r="R926" i="16"/>
  <c r="S926" i="16"/>
  <c r="T926" i="16"/>
  <c r="U926" i="16"/>
  <c r="V926" i="16"/>
  <c r="W926" i="16"/>
  <c r="X926" i="16"/>
  <c r="Y926" i="16"/>
  <c r="B927" i="16"/>
  <c r="C927" i="16"/>
  <c r="D927" i="16"/>
  <c r="E927" i="16"/>
  <c r="F927" i="16"/>
  <c r="G927" i="16"/>
  <c r="H927" i="16"/>
  <c r="I927" i="16"/>
  <c r="J927" i="16"/>
  <c r="K927" i="16"/>
  <c r="L927" i="16"/>
  <c r="M927" i="16"/>
  <c r="N927" i="16"/>
  <c r="O927" i="16"/>
  <c r="P927" i="16"/>
  <c r="Q927" i="16"/>
  <c r="R927" i="16"/>
  <c r="S927" i="16"/>
  <c r="T927" i="16"/>
  <c r="U927" i="16"/>
  <c r="V927" i="16"/>
  <c r="W927" i="16"/>
  <c r="X927" i="16"/>
  <c r="Y927" i="16"/>
  <c r="B928" i="16"/>
  <c r="C928" i="16"/>
  <c r="D928" i="16"/>
  <c r="E928" i="16"/>
  <c r="F928" i="16"/>
  <c r="G928" i="16"/>
  <c r="H928" i="16"/>
  <c r="I928" i="16"/>
  <c r="J928" i="16"/>
  <c r="K928" i="16"/>
  <c r="L928" i="16"/>
  <c r="M928" i="16"/>
  <c r="N928" i="16"/>
  <c r="O928" i="16"/>
  <c r="P928" i="16"/>
  <c r="Q928" i="16"/>
  <c r="R928" i="16"/>
  <c r="S928" i="16"/>
  <c r="T928" i="16"/>
  <c r="U928" i="16"/>
  <c r="V928" i="16"/>
  <c r="W928" i="16"/>
  <c r="X928" i="16"/>
  <c r="Y928" i="16"/>
  <c r="B929" i="16"/>
  <c r="C929" i="16"/>
  <c r="D929" i="16"/>
  <c r="E929" i="16"/>
  <c r="F929" i="16"/>
  <c r="G929" i="16"/>
  <c r="H929" i="16"/>
  <c r="I929" i="16"/>
  <c r="J929" i="16"/>
  <c r="K929" i="16"/>
  <c r="L929" i="16"/>
  <c r="M929" i="16"/>
  <c r="N929" i="16"/>
  <c r="O929" i="16"/>
  <c r="P929" i="16"/>
  <c r="Q929" i="16"/>
  <c r="R929" i="16"/>
  <c r="S929" i="16"/>
  <c r="T929" i="16"/>
  <c r="U929" i="16"/>
  <c r="V929" i="16"/>
  <c r="W929" i="16"/>
  <c r="X929" i="16"/>
  <c r="Y929" i="16"/>
  <c r="B930" i="16"/>
  <c r="C930" i="16"/>
  <c r="D930" i="16"/>
  <c r="E930" i="16"/>
  <c r="F930" i="16"/>
  <c r="G930" i="16"/>
  <c r="H930" i="16"/>
  <c r="I930" i="16"/>
  <c r="J930" i="16"/>
  <c r="K930" i="16"/>
  <c r="L930" i="16"/>
  <c r="M930" i="16"/>
  <c r="N930" i="16"/>
  <c r="O930" i="16"/>
  <c r="P930" i="16"/>
  <c r="Q930" i="16"/>
  <c r="R930" i="16"/>
  <c r="S930" i="16"/>
  <c r="T930" i="16"/>
  <c r="U930" i="16"/>
  <c r="V930" i="16"/>
  <c r="W930" i="16"/>
  <c r="X930" i="16"/>
  <c r="Y930" i="16"/>
  <c r="B931" i="16"/>
  <c r="C931" i="16"/>
  <c r="D931" i="16"/>
  <c r="E931" i="16"/>
  <c r="F931" i="16"/>
  <c r="G931" i="16"/>
  <c r="H931" i="16"/>
  <c r="I931" i="16"/>
  <c r="J931" i="16"/>
  <c r="K931" i="16"/>
  <c r="L931" i="16"/>
  <c r="M931" i="16"/>
  <c r="N931" i="16"/>
  <c r="O931" i="16"/>
  <c r="P931" i="16"/>
  <c r="Q931" i="16"/>
  <c r="R931" i="16"/>
  <c r="S931" i="16"/>
  <c r="T931" i="16"/>
  <c r="U931" i="16"/>
  <c r="V931" i="16"/>
  <c r="W931" i="16"/>
  <c r="X931" i="16"/>
  <c r="Y931" i="16"/>
  <c r="B932" i="16"/>
  <c r="C932" i="16"/>
  <c r="D932" i="16"/>
  <c r="E932" i="16"/>
  <c r="F932" i="16"/>
  <c r="G932" i="16"/>
  <c r="H932" i="16"/>
  <c r="I932" i="16"/>
  <c r="J932" i="16"/>
  <c r="K932" i="16"/>
  <c r="L932" i="16"/>
  <c r="M932" i="16"/>
  <c r="N932" i="16"/>
  <c r="O932" i="16"/>
  <c r="P932" i="16"/>
  <c r="Q932" i="16"/>
  <c r="R932" i="16"/>
  <c r="S932" i="16"/>
  <c r="T932" i="16"/>
  <c r="U932" i="16"/>
  <c r="V932" i="16"/>
  <c r="W932" i="16"/>
  <c r="X932" i="16"/>
  <c r="Y932" i="16"/>
  <c r="B933" i="16"/>
  <c r="C933" i="16"/>
  <c r="D933" i="16"/>
  <c r="E933" i="16"/>
  <c r="F933" i="16"/>
  <c r="G933" i="16"/>
  <c r="H933" i="16"/>
  <c r="I933" i="16"/>
  <c r="J933" i="16"/>
  <c r="K933" i="16"/>
  <c r="L933" i="16"/>
  <c r="M933" i="16"/>
  <c r="N933" i="16"/>
  <c r="O933" i="16"/>
  <c r="P933" i="16"/>
  <c r="Q933" i="16"/>
  <c r="R933" i="16"/>
  <c r="S933" i="16"/>
  <c r="T933" i="16"/>
  <c r="U933" i="16"/>
  <c r="V933" i="16"/>
  <c r="W933" i="16"/>
  <c r="X933" i="16"/>
  <c r="Y933" i="16"/>
  <c r="B934" i="16"/>
  <c r="C934" i="16"/>
  <c r="D934" i="16"/>
  <c r="E934" i="16"/>
  <c r="F934" i="16"/>
  <c r="G934" i="16"/>
  <c r="H934" i="16"/>
  <c r="I934" i="16"/>
  <c r="J934" i="16"/>
  <c r="K934" i="16"/>
  <c r="L934" i="16"/>
  <c r="M934" i="16"/>
  <c r="N934" i="16"/>
  <c r="O934" i="16"/>
  <c r="P934" i="16"/>
  <c r="Q934" i="16"/>
  <c r="R934" i="16"/>
  <c r="S934" i="16"/>
  <c r="T934" i="16"/>
  <c r="U934" i="16"/>
  <c r="V934" i="16"/>
  <c r="W934" i="16"/>
  <c r="X934" i="16"/>
  <c r="Y934" i="16"/>
  <c r="B935" i="16"/>
  <c r="C935" i="16"/>
  <c r="D935" i="16"/>
  <c r="E935" i="16"/>
  <c r="F935" i="16"/>
  <c r="G935" i="16"/>
  <c r="H935" i="16"/>
  <c r="I935" i="16"/>
  <c r="J935" i="16"/>
  <c r="K935" i="16"/>
  <c r="L935" i="16"/>
  <c r="M935" i="16"/>
  <c r="N935" i="16"/>
  <c r="O935" i="16"/>
  <c r="P935" i="16"/>
  <c r="Q935" i="16"/>
  <c r="R935" i="16"/>
  <c r="S935" i="16"/>
  <c r="T935" i="16"/>
  <c r="U935" i="16"/>
  <c r="V935" i="16"/>
  <c r="W935" i="16"/>
  <c r="X935" i="16"/>
  <c r="Y935" i="16"/>
  <c r="B936" i="16"/>
  <c r="C936" i="16"/>
  <c r="D936" i="16"/>
  <c r="E936" i="16"/>
  <c r="F936" i="16"/>
  <c r="G936" i="16"/>
  <c r="H936" i="16"/>
  <c r="I936" i="16"/>
  <c r="J936" i="16"/>
  <c r="K936" i="16"/>
  <c r="L936" i="16"/>
  <c r="M936" i="16"/>
  <c r="N936" i="16"/>
  <c r="O936" i="16"/>
  <c r="P936" i="16"/>
  <c r="Q936" i="16"/>
  <c r="R936" i="16"/>
  <c r="S936" i="16"/>
  <c r="T936" i="16"/>
  <c r="U936" i="16"/>
  <c r="V936" i="16"/>
  <c r="W936" i="16"/>
  <c r="X936" i="16"/>
  <c r="Y936" i="16"/>
  <c r="B937" i="16"/>
  <c r="C937" i="16"/>
  <c r="D937" i="16"/>
  <c r="E937" i="16"/>
  <c r="F937" i="16"/>
  <c r="G937" i="16"/>
  <c r="H937" i="16"/>
  <c r="I937" i="16"/>
  <c r="J937" i="16"/>
  <c r="K937" i="16"/>
  <c r="L937" i="16"/>
  <c r="M937" i="16"/>
  <c r="N937" i="16"/>
  <c r="O937" i="16"/>
  <c r="P937" i="16"/>
  <c r="Q937" i="16"/>
  <c r="R937" i="16"/>
  <c r="S937" i="16"/>
  <c r="T937" i="16"/>
  <c r="U937" i="16"/>
  <c r="V937" i="16"/>
  <c r="W937" i="16"/>
  <c r="X937" i="16"/>
  <c r="Y937" i="16"/>
  <c r="B938" i="16"/>
  <c r="C938" i="16"/>
  <c r="D938" i="16"/>
  <c r="E938" i="16"/>
  <c r="F938" i="16"/>
  <c r="G938" i="16"/>
  <c r="H938" i="16"/>
  <c r="I938" i="16"/>
  <c r="J938" i="16"/>
  <c r="K938" i="16"/>
  <c r="L938" i="16"/>
  <c r="M938" i="16"/>
  <c r="N938" i="16"/>
  <c r="O938" i="16"/>
  <c r="P938" i="16"/>
  <c r="Q938" i="16"/>
  <c r="R938" i="16"/>
  <c r="S938" i="16"/>
  <c r="T938" i="16"/>
  <c r="U938" i="16"/>
  <c r="V938" i="16"/>
  <c r="W938" i="16"/>
  <c r="X938" i="16"/>
  <c r="Y938" i="16"/>
  <c r="B939" i="16"/>
  <c r="C939" i="16"/>
  <c r="D939" i="16"/>
  <c r="E939" i="16"/>
  <c r="F939" i="16"/>
  <c r="G939" i="16"/>
  <c r="H939" i="16"/>
  <c r="I939" i="16"/>
  <c r="J939" i="16"/>
  <c r="K939" i="16"/>
  <c r="L939" i="16"/>
  <c r="M939" i="16"/>
  <c r="N939" i="16"/>
  <c r="O939" i="16"/>
  <c r="P939" i="16"/>
  <c r="Q939" i="16"/>
  <c r="R939" i="16"/>
  <c r="S939" i="16"/>
  <c r="T939" i="16"/>
  <c r="U939" i="16"/>
  <c r="V939" i="16"/>
  <c r="W939" i="16"/>
  <c r="X939" i="16"/>
  <c r="Y939" i="16"/>
  <c r="B940" i="16"/>
  <c r="C940" i="16"/>
  <c r="D940" i="16"/>
  <c r="E940" i="16"/>
  <c r="F940" i="16"/>
  <c r="G940" i="16"/>
  <c r="H940" i="16"/>
  <c r="I940" i="16"/>
  <c r="J940" i="16"/>
  <c r="K940" i="16"/>
  <c r="L940" i="16"/>
  <c r="M940" i="16"/>
  <c r="N940" i="16"/>
  <c r="O940" i="16"/>
  <c r="P940" i="16"/>
  <c r="Q940" i="16"/>
  <c r="R940" i="16"/>
  <c r="S940" i="16"/>
  <c r="T940" i="16"/>
  <c r="U940" i="16"/>
  <c r="V940" i="16"/>
  <c r="W940" i="16"/>
  <c r="X940" i="16"/>
  <c r="Y940" i="16"/>
  <c r="B941" i="16"/>
  <c r="C941" i="16"/>
  <c r="D941" i="16"/>
  <c r="E941" i="16"/>
  <c r="F941" i="16"/>
  <c r="G941" i="16"/>
  <c r="H941" i="16"/>
  <c r="I941" i="16"/>
  <c r="J941" i="16"/>
  <c r="K941" i="16"/>
  <c r="L941" i="16"/>
  <c r="M941" i="16"/>
  <c r="N941" i="16"/>
  <c r="O941" i="16"/>
  <c r="P941" i="16"/>
  <c r="Q941" i="16"/>
  <c r="R941" i="16"/>
  <c r="S941" i="16"/>
  <c r="T941" i="16"/>
  <c r="U941" i="16"/>
  <c r="V941" i="16"/>
  <c r="W941" i="16"/>
  <c r="X941" i="16"/>
  <c r="Y941" i="16"/>
  <c r="B942" i="16"/>
  <c r="C942" i="16"/>
  <c r="D942" i="16"/>
  <c r="E942" i="16"/>
  <c r="F942" i="16"/>
  <c r="G942" i="16"/>
  <c r="H942" i="16"/>
  <c r="I942" i="16"/>
  <c r="J942" i="16"/>
  <c r="K942" i="16"/>
  <c r="L942" i="16"/>
  <c r="M942" i="16"/>
  <c r="N942" i="16"/>
  <c r="O942" i="16"/>
  <c r="P942" i="16"/>
  <c r="Q942" i="16"/>
  <c r="R942" i="16"/>
  <c r="S942" i="16"/>
  <c r="T942" i="16"/>
  <c r="U942" i="16"/>
  <c r="V942" i="16"/>
  <c r="W942" i="16"/>
  <c r="X942" i="16"/>
  <c r="Y942" i="16"/>
  <c r="B943" i="16"/>
  <c r="C943" i="16"/>
  <c r="D943" i="16"/>
  <c r="E943" i="16"/>
  <c r="F943" i="16"/>
  <c r="G943" i="16"/>
  <c r="H943" i="16"/>
  <c r="I943" i="16"/>
  <c r="J943" i="16"/>
  <c r="K943" i="16"/>
  <c r="L943" i="16"/>
  <c r="M943" i="16"/>
  <c r="N943" i="16"/>
  <c r="O943" i="16"/>
  <c r="P943" i="16"/>
  <c r="Q943" i="16"/>
  <c r="R943" i="16"/>
  <c r="S943" i="16"/>
  <c r="T943" i="16"/>
  <c r="U943" i="16"/>
  <c r="V943" i="16"/>
  <c r="W943" i="16"/>
  <c r="X943" i="16"/>
  <c r="Y943" i="16"/>
  <c r="B944" i="16"/>
  <c r="C944" i="16"/>
  <c r="D944" i="16"/>
  <c r="E944" i="16"/>
  <c r="F944" i="16"/>
  <c r="G944" i="16"/>
  <c r="H944" i="16"/>
  <c r="I944" i="16"/>
  <c r="J944" i="16"/>
  <c r="K944" i="16"/>
  <c r="L944" i="16"/>
  <c r="M944" i="16"/>
  <c r="N944" i="16"/>
  <c r="O944" i="16"/>
  <c r="P944" i="16"/>
  <c r="Q944" i="16"/>
  <c r="R944" i="16"/>
  <c r="S944" i="16"/>
  <c r="T944" i="16"/>
  <c r="U944" i="16"/>
  <c r="V944" i="16"/>
  <c r="W944" i="16"/>
  <c r="X944" i="16"/>
  <c r="Y944" i="16"/>
  <c r="B945" i="16"/>
  <c r="C945" i="16"/>
  <c r="D945" i="16"/>
  <c r="E945" i="16"/>
  <c r="F945" i="16"/>
  <c r="G945" i="16"/>
  <c r="H945" i="16"/>
  <c r="I945" i="16"/>
  <c r="J945" i="16"/>
  <c r="K945" i="16"/>
  <c r="L945" i="16"/>
  <c r="M945" i="16"/>
  <c r="N945" i="16"/>
  <c r="O945" i="16"/>
  <c r="P945" i="16"/>
  <c r="Q945" i="16"/>
  <c r="R945" i="16"/>
  <c r="S945" i="16"/>
  <c r="T945" i="16"/>
  <c r="U945" i="16"/>
  <c r="V945" i="16"/>
  <c r="W945" i="16"/>
  <c r="X945" i="16"/>
  <c r="Y945" i="16"/>
  <c r="B946" i="16"/>
  <c r="C946" i="16"/>
  <c r="D946" i="16"/>
  <c r="E946" i="16"/>
  <c r="F946" i="16"/>
  <c r="G946" i="16"/>
  <c r="H946" i="16"/>
  <c r="I946" i="16"/>
  <c r="J946" i="16"/>
  <c r="K946" i="16"/>
  <c r="L946" i="16"/>
  <c r="M946" i="16"/>
  <c r="N946" i="16"/>
  <c r="O946" i="16"/>
  <c r="P946" i="16"/>
  <c r="Q946" i="16"/>
  <c r="R946" i="16"/>
  <c r="S946" i="16"/>
  <c r="T946" i="16"/>
  <c r="U946" i="16"/>
  <c r="V946" i="16"/>
  <c r="W946" i="16"/>
  <c r="X946" i="16"/>
  <c r="Y946" i="16"/>
  <c r="B947" i="16"/>
  <c r="C947" i="16"/>
  <c r="D947" i="16"/>
  <c r="E947" i="16"/>
  <c r="F947" i="16"/>
  <c r="G947" i="16"/>
  <c r="H947" i="16"/>
  <c r="I947" i="16"/>
  <c r="J947" i="16"/>
  <c r="K947" i="16"/>
  <c r="L947" i="16"/>
  <c r="M947" i="16"/>
  <c r="N947" i="16"/>
  <c r="O947" i="16"/>
  <c r="P947" i="16"/>
  <c r="Q947" i="16"/>
  <c r="R947" i="16"/>
  <c r="S947" i="16"/>
  <c r="T947" i="16"/>
  <c r="U947" i="16"/>
  <c r="V947" i="16"/>
  <c r="W947" i="16"/>
  <c r="X947" i="16"/>
  <c r="Y947" i="16"/>
  <c r="B948" i="16"/>
  <c r="C948" i="16"/>
  <c r="D948" i="16"/>
  <c r="E948" i="16"/>
  <c r="F948" i="16"/>
  <c r="G948" i="16"/>
  <c r="H948" i="16"/>
  <c r="I948" i="16"/>
  <c r="J948" i="16"/>
  <c r="K948" i="16"/>
  <c r="L948" i="16"/>
  <c r="M948" i="16"/>
  <c r="N948" i="16"/>
  <c r="O948" i="16"/>
  <c r="P948" i="16"/>
  <c r="Q948" i="16"/>
  <c r="R948" i="16"/>
  <c r="S948" i="16"/>
  <c r="T948" i="16"/>
  <c r="U948" i="16"/>
  <c r="V948" i="16"/>
  <c r="W948" i="16"/>
  <c r="X948" i="16"/>
  <c r="Y948" i="16"/>
  <c r="B949" i="16"/>
  <c r="C949" i="16"/>
  <c r="D949" i="16"/>
  <c r="E949" i="16"/>
  <c r="F949" i="16"/>
  <c r="G949" i="16"/>
  <c r="H949" i="16"/>
  <c r="I949" i="16"/>
  <c r="J949" i="16"/>
  <c r="K949" i="16"/>
  <c r="L949" i="16"/>
  <c r="M949" i="16"/>
  <c r="N949" i="16"/>
  <c r="O949" i="16"/>
  <c r="P949" i="16"/>
  <c r="Q949" i="16"/>
  <c r="R949" i="16"/>
  <c r="S949" i="16"/>
  <c r="T949" i="16"/>
  <c r="U949" i="16"/>
  <c r="V949" i="16"/>
  <c r="W949" i="16"/>
  <c r="X949" i="16"/>
  <c r="Y949" i="16"/>
  <c r="B950" i="16"/>
  <c r="C950" i="16"/>
  <c r="D950" i="16"/>
  <c r="E950" i="16"/>
  <c r="F950" i="16"/>
  <c r="G950" i="16"/>
  <c r="H950" i="16"/>
  <c r="I950" i="16"/>
  <c r="J950" i="16"/>
  <c r="K950" i="16"/>
  <c r="L950" i="16"/>
  <c r="M950" i="16"/>
  <c r="N950" i="16"/>
  <c r="O950" i="16"/>
  <c r="P950" i="16"/>
  <c r="Q950" i="16"/>
  <c r="R950" i="16"/>
  <c r="S950" i="16"/>
  <c r="T950" i="16"/>
  <c r="U950" i="16"/>
  <c r="V950" i="16"/>
  <c r="W950" i="16"/>
  <c r="X950" i="16"/>
  <c r="Y950" i="16"/>
  <c r="B951" i="16"/>
  <c r="C951" i="16"/>
  <c r="D951" i="16"/>
  <c r="E951" i="16"/>
  <c r="F951" i="16"/>
  <c r="G951" i="16"/>
  <c r="H951" i="16"/>
  <c r="I951" i="16"/>
  <c r="J951" i="16"/>
  <c r="K951" i="16"/>
  <c r="L951" i="16"/>
  <c r="M951" i="16"/>
  <c r="N951" i="16"/>
  <c r="O951" i="16"/>
  <c r="P951" i="16"/>
  <c r="Q951" i="16"/>
  <c r="R951" i="16"/>
  <c r="S951" i="16"/>
  <c r="T951" i="16"/>
  <c r="U951" i="16"/>
  <c r="V951" i="16"/>
  <c r="W951" i="16"/>
  <c r="X951" i="16"/>
  <c r="Y951" i="16"/>
  <c r="B952" i="16"/>
  <c r="C952" i="16"/>
  <c r="D952" i="16"/>
  <c r="E952" i="16"/>
  <c r="F952" i="16"/>
  <c r="G952" i="16"/>
  <c r="H952" i="16"/>
  <c r="I952" i="16"/>
  <c r="J952" i="16"/>
  <c r="K952" i="16"/>
  <c r="L952" i="16"/>
  <c r="M952" i="16"/>
  <c r="N952" i="16"/>
  <c r="O952" i="16"/>
  <c r="P952" i="16"/>
  <c r="Q952" i="16"/>
  <c r="R952" i="16"/>
  <c r="S952" i="16"/>
  <c r="T952" i="16"/>
  <c r="U952" i="16"/>
  <c r="V952" i="16"/>
  <c r="W952" i="16"/>
  <c r="X952" i="16"/>
  <c r="Y952" i="16"/>
  <c r="B953" i="16"/>
  <c r="C953" i="16"/>
  <c r="D953" i="16"/>
  <c r="E953" i="16"/>
  <c r="F953" i="16"/>
  <c r="G953" i="16"/>
  <c r="H953" i="16"/>
  <c r="I953" i="16"/>
  <c r="J953" i="16"/>
  <c r="K953" i="16"/>
  <c r="L953" i="16"/>
  <c r="M953" i="16"/>
  <c r="N953" i="16"/>
  <c r="O953" i="16"/>
  <c r="P953" i="16"/>
  <c r="Q953" i="16"/>
  <c r="R953" i="16"/>
  <c r="S953" i="16"/>
  <c r="T953" i="16"/>
  <c r="U953" i="16"/>
  <c r="V953" i="16"/>
  <c r="W953" i="16"/>
  <c r="X953" i="16"/>
  <c r="Y953" i="16"/>
  <c r="B954" i="16"/>
  <c r="C954" i="16"/>
  <c r="D954" i="16"/>
  <c r="E954" i="16"/>
  <c r="F954" i="16"/>
  <c r="G954" i="16"/>
  <c r="H954" i="16"/>
  <c r="I954" i="16"/>
  <c r="J954" i="16"/>
  <c r="K954" i="16"/>
  <c r="L954" i="16"/>
  <c r="M954" i="16"/>
  <c r="N954" i="16"/>
  <c r="O954" i="16"/>
  <c r="P954" i="16"/>
  <c r="Q954" i="16"/>
  <c r="R954" i="16"/>
  <c r="S954" i="16"/>
  <c r="T954" i="16"/>
  <c r="U954" i="16"/>
  <c r="V954" i="16"/>
  <c r="W954" i="16"/>
  <c r="X954" i="16"/>
  <c r="Y954" i="16"/>
  <c r="B955" i="16"/>
  <c r="C955" i="16"/>
  <c r="D955" i="16"/>
  <c r="E955" i="16"/>
  <c r="F955" i="16"/>
  <c r="G955" i="16"/>
  <c r="H955" i="16"/>
  <c r="I955" i="16"/>
  <c r="J955" i="16"/>
  <c r="K955" i="16"/>
  <c r="L955" i="16"/>
  <c r="M955" i="16"/>
  <c r="N955" i="16"/>
  <c r="O955" i="16"/>
  <c r="P955" i="16"/>
  <c r="Q955" i="16"/>
  <c r="R955" i="16"/>
  <c r="S955" i="16"/>
  <c r="T955" i="16"/>
  <c r="U955" i="16"/>
  <c r="V955" i="16"/>
  <c r="W955" i="16"/>
  <c r="X955" i="16"/>
  <c r="Y955" i="16"/>
  <c r="B956" i="16"/>
  <c r="C956" i="16"/>
  <c r="D956" i="16"/>
  <c r="E956" i="16"/>
  <c r="F956" i="16"/>
  <c r="G956" i="16"/>
  <c r="H956" i="16"/>
  <c r="I956" i="16"/>
  <c r="J956" i="16"/>
  <c r="K956" i="16"/>
  <c r="L956" i="16"/>
  <c r="M956" i="16"/>
  <c r="N956" i="16"/>
  <c r="O956" i="16"/>
  <c r="P956" i="16"/>
  <c r="Q956" i="16"/>
  <c r="R956" i="16"/>
  <c r="S956" i="16"/>
  <c r="T956" i="16"/>
  <c r="U956" i="16"/>
  <c r="V956" i="16"/>
  <c r="W956" i="16"/>
  <c r="X956" i="16"/>
  <c r="Y956" i="16"/>
  <c r="B957" i="16"/>
  <c r="C957" i="16"/>
  <c r="D957" i="16"/>
  <c r="E957" i="16"/>
  <c r="F957" i="16"/>
  <c r="G957" i="16"/>
  <c r="H957" i="16"/>
  <c r="I957" i="16"/>
  <c r="J957" i="16"/>
  <c r="K957" i="16"/>
  <c r="L957" i="16"/>
  <c r="M957" i="16"/>
  <c r="N957" i="16"/>
  <c r="O957" i="16"/>
  <c r="P957" i="16"/>
  <c r="Q957" i="16"/>
  <c r="R957" i="16"/>
  <c r="S957" i="16"/>
  <c r="T957" i="16"/>
  <c r="U957" i="16"/>
  <c r="V957" i="16"/>
  <c r="W957" i="16"/>
  <c r="X957" i="16"/>
  <c r="Y957" i="16"/>
  <c r="B958" i="16"/>
  <c r="C958" i="16"/>
  <c r="D958" i="16"/>
  <c r="E958" i="16"/>
  <c r="F958" i="16"/>
  <c r="G958" i="16"/>
  <c r="H958" i="16"/>
  <c r="I958" i="16"/>
  <c r="J958" i="16"/>
  <c r="K958" i="16"/>
  <c r="L958" i="16"/>
  <c r="M958" i="16"/>
  <c r="N958" i="16"/>
  <c r="O958" i="16"/>
  <c r="P958" i="16"/>
  <c r="Q958" i="16"/>
  <c r="R958" i="16"/>
  <c r="S958" i="16"/>
  <c r="T958" i="16"/>
  <c r="U958" i="16"/>
  <c r="V958" i="16"/>
  <c r="W958" i="16"/>
  <c r="X958" i="16"/>
  <c r="Y958" i="16"/>
  <c r="B959" i="16"/>
  <c r="C959" i="16"/>
  <c r="D959" i="16"/>
  <c r="E959" i="16"/>
  <c r="F959" i="16"/>
  <c r="G959" i="16"/>
  <c r="H959" i="16"/>
  <c r="I959" i="16"/>
  <c r="J959" i="16"/>
  <c r="K959" i="16"/>
  <c r="L959" i="16"/>
  <c r="M959" i="16"/>
  <c r="N959" i="16"/>
  <c r="O959" i="16"/>
  <c r="P959" i="16"/>
  <c r="Q959" i="16"/>
  <c r="R959" i="16"/>
  <c r="S959" i="16"/>
  <c r="T959" i="16"/>
  <c r="U959" i="16"/>
  <c r="V959" i="16"/>
  <c r="W959" i="16"/>
  <c r="X959" i="16"/>
  <c r="Y959" i="16"/>
  <c r="B960" i="16"/>
  <c r="C960" i="16"/>
  <c r="D960" i="16"/>
  <c r="E960" i="16"/>
  <c r="F960" i="16"/>
  <c r="G960" i="16"/>
  <c r="H960" i="16"/>
  <c r="I960" i="16"/>
  <c r="J960" i="16"/>
  <c r="K960" i="16"/>
  <c r="L960" i="16"/>
  <c r="M960" i="16"/>
  <c r="N960" i="16"/>
  <c r="O960" i="16"/>
  <c r="P960" i="16"/>
  <c r="Q960" i="16"/>
  <c r="R960" i="16"/>
  <c r="S960" i="16"/>
  <c r="T960" i="16"/>
  <c r="U960" i="16"/>
  <c r="V960" i="16"/>
  <c r="W960" i="16"/>
  <c r="X960" i="16"/>
  <c r="Y960" i="16"/>
  <c r="B961" i="16"/>
  <c r="C961" i="16"/>
  <c r="D961" i="16"/>
  <c r="E961" i="16"/>
  <c r="F961" i="16"/>
  <c r="G961" i="16"/>
  <c r="H961" i="16"/>
  <c r="I961" i="16"/>
  <c r="J961" i="16"/>
  <c r="K961" i="16"/>
  <c r="L961" i="16"/>
  <c r="M961" i="16"/>
  <c r="N961" i="16"/>
  <c r="O961" i="16"/>
  <c r="P961" i="16"/>
  <c r="Q961" i="16"/>
  <c r="R961" i="16"/>
  <c r="S961" i="16"/>
  <c r="T961" i="16"/>
  <c r="U961" i="16"/>
  <c r="V961" i="16"/>
  <c r="W961" i="16"/>
  <c r="X961" i="16"/>
  <c r="Y961" i="16"/>
  <c r="B962" i="16"/>
  <c r="C962" i="16"/>
  <c r="D962" i="16"/>
  <c r="E962" i="16"/>
  <c r="F962" i="16"/>
  <c r="G962" i="16"/>
  <c r="H962" i="16"/>
  <c r="I962" i="16"/>
  <c r="J962" i="16"/>
  <c r="K962" i="16"/>
  <c r="L962" i="16"/>
  <c r="M962" i="16"/>
  <c r="N962" i="16"/>
  <c r="O962" i="16"/>
  <c r="P962" i="16"/>
  <c r="Q962" i="16"/>
  <c r="R962" i="16"/>
  <c r="S962" i="16"/>
  <c r="T962" i="16"/>
  <c r="U962" i="16"/>
  <c r="V962" i="16"/>
  <c r="W962" i="16"/>
  <c r="X962" i="16"/>
  <c r="Y962" i="16"/>
  <c r="B963" i="16"/>
  <c r="C963" i="16"/>
  <c r="D963" i="16"/>
  <c r="E963" i="16"/>
  <c r="F963" i="16"/>
  <c r="G963" i="16"/>
  <c r="H963" i="16"/>
  <c r="I963" i="16"/>
  <c r="J963" i="16"/>
  <c r="K963" i="16"/>
  <c r="L963" i="16"/>
  <c r="M963" i="16"/>
  <c r="N963" i="16"/>
  <c r="O963" i="16"/>
  <c r="P963" i="16"/>
  <c r="Q963" i="16"/>
  <c r="R963" i="16"/>
  <c r="S963" i="16"/>
  <c r="T963" i="16"/>
  <c r="U963" i="16"/>
  <c r="V963" i="16"/>
  <c r="W963" i="16"/>
  <c r="X963" i="16"/>
  <c r="Y963" i="16"/>
  <c r="B964" i="16"/>
  <c r="C964" i="16"/>
  <c r="D964" i="16"/>
  <c r="E964" i="16"/>
  <c r="F964" i="16"/>
  <c r="G964" i="16"/>
  <c r="H964" i="16"/>
  <c r="I964" i="16"/>
  <c r="J964" i="16"/>
  <c r="K964" i="16"/>
  <c r="L964" i="16"/>
  <c r="M964" i="16"/>
  <c r="N964" i="16"/>
  <c r="O964" i="16"/>
  <c r="P964" i="16"/>
  <c r="Q964" i="16"/>
  <c r="R964" i="16"/>
  <c r="S964" i="16"/>
  <c r="T964" i="16"/>
  <c r="U964" i="16"/>
  <c r="V964" i="16"/>
  <c r="W964" i="16"/>
  <c r="X964" i="16"/>
  <c r="Y964" i="16"/>
  <c r="B965" i="16"/>
  <c r="C965" i="16"/>
  <c r="D965" i="16"/>
  <c r="E965" i="16"/>
  <c r="F965" i="16"/>
  <c r="G965" i="16"/>
  <c r="H965" i="16"/>
  <c r="I965" i="16"/>
  <c r="J965" i="16"/>
  <c r="K965" i="16"/>
  <c r="L965" i="16"/>
  <c r="M965" i="16"/>
  <c r="N965" i="16"/>
  <c r="O965" i="16"/>
  <c r="P965" i="16"/>
  <c r="Q965" i="16"/>
  <c r="R965" i="16"/>
  <c r="S965" i="16"/>
  <c r="T965" i="16"/>
  <c r="U965" i="16"/>
  <c r="V965" i="16"/>
  <c r="W965" i="16"/>
  <c r="X965" i="16"/>
  <c r="Y965" i="16"/>
  <c r="B966" i="16"/>
  <c r="C966" i="16"/>
  <c r="D966" i="16"/>
  <c r="E966" i="16"/>
  <c r="F966" i="16"/>
  <c r="G966" i="16"/>
  <c r="H966" i="16"/>
  <c r="I966" i="16"/>
  <c r="J966" i="16"/>
  <c r="K966" i="16"/>
  <c r="L966" i="16"/>
  <c r="M966" i="16"/>
  <c r="N966" i="16"/>
  <c r="O966" i="16"/>
  <c r="P966" i="16"/>
  <c r="Q966" i="16"/>
  <c r="R966" i="16"/>
  <c r="S966" i="16"/>
  <c r="T966" i="16"/>
  <c r="U966" i="16"/>
  <c r="V966" i="16"/>
  <c r="W966" i="16"/>
  <c r="X966" i="16"/>
  <c r="Y966" i="16"/>
  <c r="B967" i="16"/>
  <c r="C967" i="16"/>
  <c r="D967" i="16"/>
  <c r="E967" i="16"/>
  <c r="F967" i="16"/>
  <c r="G967" i="16"/>
  <c r="H967" i="16"/>
  <c r="I967" i="16"/>
  <c r="J967" i="16"/>
  <c r="K967" i="16"/>
  <c r="L967" i="16"/>
  <c r="M967" i="16"/>
  <c r="N967" i="16"/>
  <c r="O967" i="16"/>
  <c r="P967" i="16"/>
  <c r="Q967" i="16"/>
  <c r="R967" i="16"/>
  <c r="S967" i="16"/>
  <c r="T967" i="16"/>
  <c r="U967" i="16"/>
  <c r="V967" i="16"/>
  <c r="W967" i="16"/>
  <c r="X967" i="16"/>
  <c r="Y967" i="16"/>
  <c r="B968" i="16"/>
  <c r="C968" i="16"/>
  <c r="D968" i="16"/>
  <c r="E968" i="16"/>
  <c r="F968" i="16"/>
  <c r="G968" i="16"/>
  <c r="H968" i="16"/>
  <c r="I968" i="16"/>
  <c r="J968" i="16"/>
  <c r="K968" i="16"/>
  <c r="L968" i="16"/>
  <c r="M968" i="16"/>
  <c r="N968" i="16"/>
  <c r="O968" i="16"/>
  <c r="P968" i="16"/>
  <c r="Q968" i="16"/>
  <c r="R968" i="16"/>
  <c r="S968" i="16"/>
  <c r="T968" i="16"/>
  <c r="U968" i="16"/>
  <c r="V968" i="16"/>
  <c r="W968" i="16"/>
  <c r="X968" i="16"/>
  <c r="Y968" i="16"/>
  <c r="B969" i="16"/>
  <c r="C969" i="16"/>
  <c r="D969" i="16"/>
  <c r="E969" i="16"/>
  <c r="F969" i="16"/>
  <c r="G969" i="16"/>
  <c r="H969" i="16"/>
  <c r="I969" i="16"/>
  <c r="J969" i="16"/>
  <c r="K969" i="16"/>
  <c r="L969" i="16"/>
  <c r="M969" i="16"/>
  <c r="N969" i="16"/>
  <c r="O969" i="16"/>
  <c r="P969" i="16"/>
  <c r="Q969" i="16"/>
  <c r="R969" i="16"/>
  <c r="S969" i="16"/>
  <c r="T969" i="16"/>
  <c r="U969" i="16"/>
  <c r="V969" i="16"/>
  <c r="W969" i="16"/>
  <c r="X969" i="16"/>
  <c r="Y969" i="16"/>
  <c r="B970" i="16"/>
  <c r="C970" i="16"/>
  <c r="D970" i="16"/>
  <c r="E970" i="16"/>
  <c r="F970" i="16"/>
  <c r="G970" i="16"/>
  <c r="H970" i="16"/>
  <c r="I970" i="16"/>
  <c r="J970" i="16"/>
  <c r="K970" i="16"/>
  <c r="L970" i="16"/>
  <c r="M970" i="16"/>
  <c r="N970" i="16"/>
  <c r="O970" i="16"/>
  <c r="P970" i="16"/>
  <c r="Q970" i="16"/>
  <c r="R970" i="16"/>
  <c r="S970" i="16"/>
  <c r="T970" i="16"/>
  <c r="U970" i="16"/>
  <c r="V970" i="16"/>
  <c r="W970" i="16"/>
  <c r="X970" i="16"/>
  <c r="Y970" i="16"/>
  <c r="B971" i="16"/>
  <c r="C971" i="16"/>
  <c r="D971" i="16"/>
  <c r="E971" i="16"/>
  <c r="F971" i="16"/>
  <c r="G971" i="16"/>
  <c r="H971" i="16"/>
  <c r="I971" i="16"/>
  <c r="J971" i="16"/>
  <c r="K971" i="16"/>
  <c r="L971" i="16"/>
  <c r="M971" i="16"/>
  <c r="N971" i="16"/>
  <c r="O971" i="16"/>
  <c r="P971" i="16"/>
  <c r="Q971" i="16"/>
  <c r="R971" i="16"/>
  <c r="S971" i="16"/>
  <c r="T971" i="16"/>
  <c r="U971" i="16"/>
  <c r="V971" i="16"/>
  <c r="W971" i="16"/>
  <c r="X971" i="16"/>
  <c r="Y971" i="16"/>
  <c r="B972" i="16"/>
  <c r="C972" i="16"/>
  <c r="D972" i="16"/>
  <c r="E972" i="16"/>
  <c r="F972" i="16"/>
  <c r="G972" i="16"/>
  <c r="H972" i="16"/>
  <c r="I972" i="16"/>
  <c r="J972" i="16"/>
  <c r="K972" i="16"/>
  <c r="L972" i="16"/>
  <c r="M972" i="16"/>
  <c r="N972" i="16"/>
  <c r="O972" i="16"/>
  <c r="P972" i="16"/>
  <c r="Q972" i="16"/>
  <c r="R972" i="16"/>
  <c r="S972" i="16"/>
  <c r="T972" i="16"/>
  <c r="U972" i="16"/>
  <c r="V972" i="16"/>
  <c r="W972" i="16"/>
  <c r="X972" i="16"/>
  <c r="Y972" i="16"/>
  <c r="B973" i="16"/>
  <c r="C973" i="16"/>
  <c r="D973" i="16"/>
  <c r="E973" i="16"/>
  <c r="F973" i="16"/>
  <c r="G973" i="16"/>
  <c r="H973" i="16"/>
  <c r="I973" i="16"/>
  <c r="J973" i="16"/>
  <c r="K973" i="16"/>
  <c r="L973" i="16"/>
  <c r="M973" i="16"/>
  <c r="N973" i="16"/>
  <c r="O973" i="16"/>
  <c r="P973" i="16"/>
  <c r="Q973" i="16"/>
  <c r="R973" i="16"/>
  <c r="S973" i="16"/>
  <c r="T973" i="16"/>
  <c r="U973" i="16"/>
  <c r="V973" i="16"/>
  <c r="W973" i="16"/>
  <c r="X973" i="16"/>
  <c r="Y973" i="16"/>
  <c r="B974" i="16"/>
  <c r="C974" i="16"/>
  <c r="D974" i="16"/>
  <c r="E974" i="16"/>
  <c r="F974" i="16"/>
  <c r="G974" i="16"/>
  <c r="H974" i="16"/>
  <c r="I974" i="16"/>
  <c r="J974" i="16"/>
  <c r="K974" i="16"/>
  <c r="L974" i="16"/>
  <c r="M974" i="16"/>
  <c r="N974" i="16"/>
  <c r="O974" i="16"/>
  <c r="P974" i="16"/>
  <c r="Q974" i="16"/>
  <c r="R974" i="16"/>
  <c r="S974" i="16"/>
  <c r="T974" i="16"/>
  <c r="U974" i="16"/>
  <c r="V974" i="16"/>
  <c r="W974" i="16"/>
  <c r="X974" i="16"/>
  <c r="Y974" i="16"/>
  <c r="B975" i="16"/>
  <c r="C975" i="16"/>
  <c r="D975" i="16"/>
  <c r="E975" i="16"/>
  <c r="F975" i="16"/>
  <c r="G975" i="16"/>
  <c r="H975" i="16"/>
  <c r="I975" i="16"/>
  <c r="J975" i="16"/>
  <c r="K975" i="16"/>
  <c r="L975" i="16"/>
  <c r="M975" i="16"/>
  <c r="N975" i="16"/>
  <c r="O975" i="16"/>
  <c r="P975" i="16"/>
  <c r="Q975" i="16"/>
  <c r="R975" i="16"/>
  <c r="S975" i="16"/>
  <c r="T975" i="16"/>
  <c r="U975" i="16"/>
  <c r="V975" i="16"/>
  <c r="W975" i="16"/>
  <c r="X975" i="16"/>
  <c r="Y975" i="16"/>
  <c r="B976" i="16"/>
  <c r="C976" i="16"/>
  <c r="D976" i="16"/>
  <c r="E976" i="16"/>
  <c r="F976" i="16"/>
  <c r="G976" i="16"/>
  <c r="H976" i="16"/>
  <c r="I976" i="16"/>
  <c r="J976" i="16"/>
  <c r="K976" i="16"/>
  <c r="L976" i="16"/>
  <c r="M976" i="16"/>
  <c r="N976" i="16"/>
  <c r="O976" i="16"/>
  <c r="P976" i="16"/>
  <c r="Q976" i="16"/>
  <c r="R976" i="16"/>
  <c r="S976" i="16"/>
  <c r="T976" i="16"/>
  <c r="U976" i="16"/>
  <c r="V976" i="16"/>
  <c r="W976" i="16"/>
  <c r="X976" i="16"/>
  <c r="Y976" i="16"/>
  <c r="B977" i="16"/>
  <c r="C977" i="16"/>
  <c r="D977" i="16"/>
  <c r="E977" i="16"/>
  <c r="F977" i="16"/>
  <c r="G977" i="16"/>
  <c r="H977" i="16"/>
  <c r="I977" i="16"/>
  <c r="J977" i="16"/>
  <c r="K977" i="16"/>
  <c r="L977" i="16"/>
  <c r="M977" i="16"/>
  <c r="N977" i="16"/>
  <c r="O977" i="16"/>
  <c r="P977" i="16"/>
  <c r="Q977" i="16"/>
  <c r="R977" i="16"/>
  <c r="S977" i="16"/>
  <c r="T977" i="16"/>
  <c r="U977" i="16"/>
  <c r="V977" i="16"/>
  <c r="W977" i="16"/>
  <c r="X977" i="16"/>
  <c r="Y977" i="16"/>
  <c r="B978" i="16"/>
  <c r="C978" i="16"/>
  <c r="D978" i="16"/>
  <c r="E978" i="16"/>
  <c r="F978" i="16"/>
  <c r="G978" i="16"/>
  <c r="H978" i="16"/>
  <c r="I978" i="16"/>
  <c r="J978" i="16"/>
  <c r="K978" i="16"/>
  <c r="L978" i="16"/>
  <c r="M978" i="16"/>
  <c r="N978" i="16"/>
  <c r="O978" i="16"/>
  <c r="P978" i="16"/>
  <c r="Q978" i="16"/>
  <c r="R978" i="16"/>
  <c r="S978" i="16"/>
  <c r="T978" i="16"/>
  <c r="U978" i="16"/>
  <c r="V978" i="16"/>
  <c r="W978" i="16"/>
  <c r="X978" i="16"/>
  <c r="Y978" i="16"/>
  <c r="B979" i="16"/>
  <c r="C979" i="16"/>
  <c r="D979" i="16"/>
  <c r="E979" i="16"/>
  <c r="F979" i="16"/>
  <c r="G979" i="16"/>
  <c r="H979" i="16"/>
  <c r="I979" i="16"/>
  <c r="J979" i="16"/>
  <c r="K979" i="16"/>
  <c r="L979" i="16"/>
  <c r="M979" i="16"/>
  <c r="N979" i="16"/>
  <c r="O979" i="16"/>
  <c r="P979" i="16"/>
  <c r="Q979" i="16"/>
  <c r="R979" i="16"/>
  <c r="S979" i="16"/>
  <c r="T979" i="16"/>
  <c r="U979" i="16"/>
  <c r="V979" i="16"/>
  <c r="W979" i="16"/>
  <c r="X979" i="16"/>
  <c r="Y979" i="16"/>
  <c r="B980" i="16"/>
  <c r="C980" i="16"/>
  <c r="D980" i="16"/>
  <c r="E980" i="16"/>
  <c r="F980" i="16"/>
  <c r="G980" i="16"/>
  <c r="H980" i="16"/>
  <c r="I980" i="16"/>
  <c r="J980" i="16"/>
  <c r="K980" i="16"/>
  <c r="L980" i="16"/>
  <c r="M980" i="16"/>
  <c r="N980" i="16"/>
  <c r="O980" i="16"/>
  <c r="P980" i="16"/>
  <c r="Q980" i="16"/>
  <c r="R980" i="16"/>
  <c r="S980" i="16"/>
  <c r="T980" i="16"/>
  <c r="U980" i="16"/>
  <c r="V980" i="16"/>
  <c r="W980" i="16"/>
  <c r="X980" i="16"/>
  <c r="Y980" i="16"/>
  <c r="B981" i="16"/>
  <c r="C981" i="16"/>
  <c r="D981" i="16"/>
  <c r="E981" i="16"/>
  <c r="F981" i="16"/>
  <c r="G981" i="16"/>
  <c r="H981" i="16"/>
  <c r="I981" i="16"/>
  <c r="J981" i="16"/>
  <c r="K981" i="16"/>
  <c r="L981" i="16"/>
  <c r="M981" i="16"/>
  <c r="N981" i="16"/>
  <c r="O981" i="16"/>
  <c r="P981" i="16"/>
  <c r="Q981" i="16"/>
  <c r="R981" i="16"/>
  <c r="S981" i="16"/>
  <c r="T981" i="16"/>
  <c r="U981" i="16"/>
  <c r="V981" i="16"/>
  <c r="W981" i="16"/>
  <c r="X981" i="16"/>
  <c r="Y981" i="16"/>
  <c r="B982" i="16"/>
  <c r="C982" i="16"/>
  <c r="D982" i="16"/>
  <c r="E982" i="16"/>
  <c r="F982" i="16"/>
  <c r="G982" i="16"/>
  <c r="H982" i="16"/>
  <c r="I982" i="16"/>
  <c r="J982" i="16"/>
  <c r="K982" i="16"/>
  <c r="L982" i="16"/>
  <c r="M982" i="16"/>
  <c r="N982" i="16"/>
  <c r="O982" i="16"/>
  <c r="P982" i="16"/>
  <c r="Q982" i="16"/>
  <c r="R982" i="16"/>
  <c r="S982" i="16"/>
  <c r="T982" i="16"/>
  <c r="U982" i="16"/>
  <c r="V982" i="16"/>
  <c r="W982" i="16"/>
  <c r="X982" i="16"/>
  <c r="Y982" i="16"/>
  <c r="B983" i="16"/>
  <c r="C983" i="16"/>
  <c r="D983" i="16"/>
  <c r="E983" i="16"/>
  <c r="F983" i="16"/>
  <c r="G983" i="16"/>
  <c r="H983" i="16"/>
  <c r="I983" i="16"/>
  <c r="J983" i="16"/>
  <c r="K983" i="16"/>
  <c r="L983" i="16"/>
  <c r="M983" i="16"/>
  <c r="N983" i="16"/>
  <c r="O983" i="16"/>
  <c r="P983" i="16"/>
  <c r="Q983" i="16"/>
  <c r="R983" i="16"/>
  <c r="S983" i="16"/>
  <c r="T983" i="16"/>
  <c r="U983" i="16"/>
  <c r="V983" i="16"/>
  <c r="W983" i="16"/>
  <c r="X983" i="16"/>
  <c r="Y983" i="16"/>
  <c r="B984" i="16"/>
  <c r="C984" i="16"/>
  <c r="D984" i="16"/>
  <c r="E984" i="16"/>
  <c r="F984" i="16"/>
  <c r="G984" i="16"/>
  <c r="H984" i="16"/>
  <c r="I984" i="16"/>
  <c r="J984" i="16"/>
  <c r="K984" i="16"/>
  <c r="L984" i="16"/>
  <c r="M984" i="16"/>
  <c r="N984" i="16"/>
  <c r="O984" i="16"/>
  <c r="P984" i="16"/>
  <c r="Q984" i="16"/>
  <c r="R984" i="16"/>
  <c r="S984" i="16"/>
  <c r="T984" i="16"/>
  <c r="U984" i="16"/>
  <c r="V984" i="16"/>
  <c r="W984" i="16"/>
  <c r="X984" i="16"/>
  <c r="Y984" i="16"/>
  <c r="B985" i="16"/>
  <c r="C985" i="16"/>
  <c r="D985" i="16"/>
  <c r="E985" i="16"/>
  <c r="F985" i="16"/>
  <c r="G985" i="16"/>
  <c r="H985" i="16"/>
  <c r="I985" i="16"/>
  <c r="J985" i="16"/>
  <c r="K985" i="16"/>
  <c r="L985" i="16"/>
  <c r="M985" i="16"/>
  <c r="N985" i="16"/>
  <c r="O985" i="16"/>
  <c r="P985" i="16"/>
  <c r="Q985" i="16"/>
  <c r="R985" i="16"/>
  <c r="S985" i="16"/>
  <c r="T985" i="16"/>
  <c r="U985" i="16"/>
  <c r="V985" i="16"/>
  <c r="W985" i="16"/>
  <c r="X985" i="16"/>
  <c r="Y985" i="16"/>
  <c r="B986" i="16"/>
  <c r="C986" i="16"/>
  <c r="D986" i="16"/>
  <c r="E986" i="16"/>
  <c r="F986" i="16"/>
  <c r="G986" i="16"/>
  <c r="H986" i="16"/>
  <c r="I986" i="16"/>
  <c r="J986" i="16"/>
  <c r="K986" i="16"/>
  <c r="L986" i="16"/>
  <c r="M986" i="16"/>
  <c r="N986" i="16"/>
  <c r="O986" i="16"/>
  <c r="P986" i="16"/>
  <c r="Q986" i="16"/>
  <c r="R986" i="16"/>
  <c r="S986" i="16"/>
  <c r="T986" i="16"/>
  <c r="U986" i="16"/>
  <c r="V986" i="16"/>
  <c r="W986" i="16"/>
  <c r="X986" i="16"/>
  <c r="Y986" i="16"/>
  <c r="B987" i="16"/>
  <c r="C987" i="16"/>
  <c r="D987" i="16"/>
  <c r="E987" i="16"/>
  <c r="F987" i="16"/>
  <c r="G987" i="16"/>
  <c r="H987" i="16"/>
  <c r="I987" i="16"/>
  <c r="J987" i="16"/>
  <c r="K987" i="16"/>
  <c r="L987" i="16"/>
  <c r="M987" i="16"/>
  <c r="N987" i="16"/>
  <c r="O987" i="16"/>
  <c r="P987" i="16"/>
  <c r="Q987" i="16"/>
  <c r="R987" i="16"/>
  <c r="S987" i="16"/>
  <c r="T987" i="16"/>
  <c r="U987" i="16"/>
  <c r="V987" i="16"/>
  <c r="W987" i="16"/>
  <c r="X987" i="16"/>
  <c r="Y987" i="16"/>
  <c r="B988" i="16"/>
  <c r="C988" i="16"/>
  <c r="D988" i="16"/>
  <c r="E988" i="16"/>
  <c r="F988" i="16"/>
  <c r="G988" i="16"/>
  <c r="H988" i="16"/>
  <c r="I988" i="16"/>
  <c r="J988" i="16"/>
  <c r="K988" i="16"/>
  <c r="L988" i="16"/>
  <c r="M988" i="16"/>
  <c r="N988" i="16"/>
  <c r="O988" i="16"/>
  <c r="P988" i="16"/>
  <c r="Q988" i="16"/>
  <c r="R988" i="16"/>
  <c r="S988" i="16"/>
  <c r="T988" i="16"/>
  <c r="U988" i="16"/>
  <c r="V988" i="16"/>
  <c r="W988" i="16"/>
  <c r="X988" i="16"/>
  <c r="Y988" i="16"/>
  <c r="B989" i="16"/>
  <c r="C989" i="16"/>
  <c r="D989" i="16"/>
  <c r="E989" i="16"/>
  <c r="F989" i="16"/>
  <c r="G989" i="16"/>
  <c r="H989" i="16"/>
  <c r="I989" i="16"/>
  <c r="J989" i="16"/>
  <c r="K989" i="16"/>
  <c r="L989" i="16"/>
  <c r="M989" i="16"/>
  <c r="N989" i="16"/>
  <c r="O989" i="16"/>
  <c r="P989" i="16"/>
  <c r="Q989" i="16"/>
  <c r="R989" i="16"/>
  <c r="S989" i="16"/>
  <c r="T989" i="16"/>
  <c r="U989" i="16"/>
  <c r="V989" i="16"/>
  <c r="W989" i="16"/>
  <c r="X989" i="16"/>
  <c r="Y989" i="16"/>
  <c r="B990" i="16"/>
  <c r="C990" i="16"/>
  <c r="D990" i="16"/>
  <c r="E990" i="16"/>
  <c r="F990" i="16"/>
  <c r="G990" i="16"/>
  <c r="H990" i="16"/>
  <c r="I990" i="16"/>
  <c r="J990" i="16"/>
  <c r="K990" i="16"/>
  <c r="L990" i="16"/>
  <c r="M990" i="16"/>
  <c r="N990" i="16"/>
  <c r="O990" i="16"/>
  <c r="P990" i="16"/>
  <c r="Q990" i="16"/>
  <c r="R990" i="16"/>
  <c r="S990" i="16"/>
  <c r="T990" i="16"/>
  <c r="U990" i="16"/>
  <c r="V990" i="16"/>
  <c r="W990" i="16"/>
  <c r="X990" i="16"/>
  <c r="Y990" i="16"/>
  <c r="B991" i="16"/>
  <c r="C991" i="16"/>
  <c r="D991" i="16"/>
  <c r="E991" i="16"/>
  <c r="F991" i="16"/>
  <c r="G991" i="16"/>
  <c r="H991" i="16"/>
  <c r="I991" i="16"/>
  <c r="J991" i="16"/>
  <c r="K991" i="16"/>
  <c r="L991" i="16"/>
  <c r="M991" i="16"/>
  <c r="N991" i="16"/>
  <c r="O991" i="16"/>
  <c r="P991" i="16"/>
  <c r="Q991" i="16"/>
  <c r="R991" i="16"/>
  <c r="S991" i="16"/>
  <c r="T991" i="16"/>
  <c r="U991" i="16"/>
  <c r="V991" i="16"/>
  <c r="W991" i="16"/>
  <c r="X991" i="16"/>
  <c r="Y991" i="16"/>
  <c r="B992" i="16"/>
  <c r="C992" i="16"/>
  <c r="D992" i="16"/>
  <c r="E992" i="16"/>
  <c r="F992" i="16"/>
  <c r="G992" i="16"/>
  <c r="H992" i="16"/>
  <c r="I992" i="16"/>
  <c r="J992" i="16"/>
  <c r="K992" i="16"/>
  <c r="L992" i="16"/>
  <c r="M992" i="16"/>
  <c r="N992" i="16"/>
  <c r="O992" i="16"/>
  <c r="P992" i="16"/>
  <c r="Q992" i="16"/>
  <c r="R992" i="16"/>
  <c r="S992" i="16"/>
  <c r="T992" i="16"/>
  <c r="U992" i="16"/>
  <c r="V992" i="16"/>
  <c r="W992" i="16"/>
  <c r="X992" i="16"/>
  <c r="Y992" i="16"/>
  <c r="B993" i="16"/>
  <c r="C993" i="16"/>
  <c r="D993" i="16"/>
  <c r="E993" i="16"/>
  <c r="F993" i="16"/>
  <c r="G993" i="16"/>
  <c r="H993" i="16"/>
  <c r="I993" i="16"/>
  <c r="J993" i="16"/>
  <c r="K993" i="16"/>
  <c r="L993" i="16"/>
  <c r="M993" i="16"/>
  <c r="N993" i="16"/>
  <c r="O993" i="16"/>
  <c r="P993" i="16"/>
  <c r="Q993" i="16"/>
  <c r="R993" i="16"/>
  <c r="S993" i="16"/>
  <c r="T993" i="16"/>
  <c r="U993" i="16"/>
  <c r="V993" i="16"/>
  <c r="W993" i="16"/>
  <c r="X993" i="16"/>
  <c r="Y993" i="16"/>
  <c r="B994" i="16"/>
  <c r="C994" i="16"/>
  <c r="D994" i="16"/>
  <c r="E994" i="16"/>
  <c r="F994" i="16"/>
  <c r="G994" i="16"/>
  <c r="H994" i="16"/>
  <c r="I994" i="16"/>
  <c r="J994" i="16"/>
  <c r="K994" i="16"/>
  <c r="L994" i="16"/>
  <c r="M994" i="16"/>
  <c r="N994" i="16"/>
  <c r="O994" i="16"/>
  <c r="P994" i="16"/>
  <c r="Q994" i="16"/>
  <c r="R994" i="16"/>
  <c r="S994" i="16"/>
  <c r="T994" i="16"/>
  <c r="U994" i="16"/>
  <c r="V994" i="16"/>
  <c r="W994" i="16"/>
  <c r="X994" i="16"/>
  <c r="Y994" i="16"/>
  <c r="B995" i="16"/>
  <c r="C995" i="16"/>
  <c r="D995" i="16"/>
  <c r="E995" i="16"/>
  <c r="F995" i="16"/>
  <c r="G995" i="16"/>
  <c r="H995" i="16"/>
  <c r="I995" i="16"/>
  <c r="J995" i="16"/>
  <c r="K995" i="16"/>
  <c r="L995" i="16"/>
  <c r="M995" i="16"/>
  <c r="N995" i="16"/>
  <c r="O995" i="16"/>
  <c r="P995" i="16"/>
  <c r="Q995" i="16"/>
  <c r="R995" i="16"/>
  <c r="S995" i="16"/>
  <c r="T995" i="16"/>
  <c r="U995" i="16"/>
  <c r="V995" i="16"/>
  <c r="W995" i="16"/>
  <c r="X995" i="16"/>
  <c r="Y995" i="16"/>
  <c r="B996" i="16"/>
  <c r="C996" i="16"/>
  <c r="D996" i="16"/>
  <c r="E996" i="16"/>
  <c r="F996" i="16"/>
  <c r="G996" i="16"/>
  <c r="H996" i="16"/>
  <c r="I996" i="16"/>
  <c r="J996" i="16"/>
  <c r="K996" i="16"/>
  <c r="L996" i="16"/>
  <c r="M996" i="16"/>
  <c r="N996" i="16"/>
  <c r="O996" i="16"/>
  <c r="P996" i="16"/>
  <c r="Q996" i="16"/>
  <c r="R996" i="16"/>
  <c r="S996" i="16"/>
  <c r="T996" i="16"/>
  <c r="U996" i="16"/>
  <c r="V996" i="16"/>
  <c r="W996" i="16"/>
  <c r="X996" i="16"/>
  <c r="Y996" i="16"/>
  <c r="B997" i="16"/>
  <c r="C997" i="16"/>
  <c r="D997" i="16"/>
  <c r="E997" i="16"/>
  <c r="F997" i="16"/>
  <c r="G997" i="16"/>
  <c r="H997" i="16"/>
  <c r="I997" i="16"/>
  <c r="J997" i="16"/>
  <c r="K997" i="16"/>
  <c r="L997" i="16"/>
  <c r="M997" i="16"/>
  <c r="N997" i="16"/>
  <c r="O997" i="16"/>
  <c r="P997" i="16"/>
  <c r="Q997" i="16"/>
  <c r="R997" i="16"/>
  <c r="S997" i="16"/>
  <c r="T997" i="16"/>
  <c r="U997" i="16"/>
  <c r="V997" i="16"/>
  <c r="W997" i="16"/>
  <c r="X997" i="16"/>
  <c r="Y997" i="16"/>
  <c r="B998" i="16"/>
  <c r="C998" i="16"/>
  <c r="D998" i="16"/>
  <c r="E998" i="16"/>
  <c r="F998" i="16"/>
  <c r="G998" i="16"/>
  <c r="H998" i="16"/>
  <c r="I998" i="16"/>
  <c r="J998" i="16"/>
  <c r="K998" i="16"/>
  <c r="L998" i="16"/>
  <c r="M998" i="16"/>
  <c r="N998" i="16"/>
  <c r="O998" i="16"/>
  <c r="P998" i="16"/>
  <c r="Q998" i="16"/>
  <c r="R998" i="16"/>
  <c r="S998" i="16"/>
  <c r="T998" i="16"/>
  <c r="U998" i="16"/>
  <c r="V998" i="16"/>
  <c r="W998" i="16"/>
  <c r="X998" i="16"/>
  <c r="Y998" i="16"/>
  <c r="B999" i="16"/>
  <c r="C999" i="16"/>
  <c r="D999" i="16"/>
  <c r="E999" i="16"/>
  <c r="F999" i="16"/>
  <c r="G999" i="16"/>
  <c r="H999" i="16"/>
  <c r="I999" i="16"/>
  <c r="J999" i="16"/>
  <c r="K999" i="16"/>
  <c r="L999" i="16"/>
  <c r="M999" i="16"/>
  <c r="N999" i="16"/>
  <c r="O999" i="16"/>
  <c r="P999" i="16"/>
  <c r="Q999" i="16"/>
  <c r="R999" i="16"/>
  <c r="S999" i="16"/>
  <c r="T999" i="16"/>
  <c r="U999" i="16"/>
  <c r="V999" i="16"/>
  <c r="W999" i="16"/>
  <c r="X999" i="16"/>
  <c r="Y999" i="16"/>
  <c r="S4" i="16"/>
  <c r="S5" i="16" s="1"/>
  <c r="S6" i="16" s="1"/>
  <c r="S7" i="16" s="1"/>
  <c r="S8" i="16" s="1"/>
  <c r="S9" i="16" s="1"/>
  <c r="S10" i="16" s="1"/>
  <c r="S11" i="16" s="1"/>
  <c r="S12" i="16" s="1"/>
  <c r="S13" i="16" s="1"/>
  <c r="S14" i="16" s="1"/>
  <c r="F4" i="16"/>
  <c r="H4" i="16"/>
  <c r="B5" i="16"/>
  <c r="B6" i="16" s="1"/>
  <c r="B7" i="16" s="1"/>
  <c r="B8" i="16" s="1"/>
  <c r="B9" i="16" s="1"/>
  <c r="B10" i="16" s="1"/>
  <c r="E5" i="16"/>
  <c r="E6" i="16" s="1"/>
  <c r="F5" i="16"/>
  <c r="H5" i="16"/>
  <c r="M5" i="16"/>
  <c r="M6" i="16" s="1"/>
  <c r="M7" i="16" s="1"/>
  <c r="O4" i="16"/>
  <c r="O5" i="16" s="1"/>
  <c r="O6" i="16" s="1"/>
  <c r="O7" i="16" s="1"/>
  <c r="O8" i="16" s="1"/>
  <c r="O9" i="16" s="1"/>
  <c r="O10" i="16" s="1"/>
  <c r="O11" i="16" s="1"/>
  <c r="O12" i="16" s="1"/>
  <c r="O13" i="16" s="1"/>
  <c r="O14" i="16" s="1"/>
  <c r="O15" i="16" s="1"/>
  <c r="O16" i="16" s="1"/>
  <c r="O17" i="16" s="1"/>
  <c r="O18" i="16" s="1"/>
  <c r="O19" i="16" s="1"/>
  <c r="O20" i="16" s="1"/>
  <c r="O21" i="16" s="1"/>
  <c r="O22" i="16" s="1"/>
  <c r="O23" i="16" s="1"/>
  <c r="O24" i="16" s="1"/>
  <c r="O25" i="16" s="1"/>
  <c r="O26" i="16" s="1"/>
  <c r="O27" i="16" s="1"/>
  <c r="O28" i="16" s="1"/>
  <c r="O29" i="16" s="1"/>
  <c r="O30" i="16" s="1"/>
  <c r="O31" i="16" s="1"/>
  <c r="O32" i="16" s="1"/>
  <c r="O33" i="16" s="1"/>
  <c r="O34" i="16" s="1"/>
  <c r="O35" i="16" s="1"/>
  <c r="O36" i="16" s="1"/>
  <c r="O37" i="16" s="1"/>
  <c r="O38" i="16" s="1"/>
  <c r="O39" i="16" s="1"/>
  <c r="O40" i="16" s="1"/>
  <c r="T3" i="16"/>
  <c r="T4" i="16" s="1"/>
  <c r="T5" i="16" s="1"/>
  <c r="T6" i="16" s="1"/>
  <c r="T7" i="16" s="1"/>
  <c r="T8" i="16" s="1"/>
  <c r="T9" i="16" s="1"/>
  <c r="T10" i="16" s="1"/>
  <c r="T11" i="16" s="1"/>
  <c r="T12" i="16" s="1"/>
  <c r="T13" i="16" s="1"/>
  <c r="T14" i="16" s="1"/>
  <c r="T15" i="16" s="1"/>
  <c r="R3" i="16"/>
  <c r="R4" i="16" s="1"/>
  <c r="R5" i="16" s="1"/>
  <c r="R6" i="16" s="1"/>
  <c r="R7" i="16" s="1"/>
  <c r="R8" i="16" s="1"/>
  <c r="R9" i="16" s="1"/>
  <c r="R10" i="16" s="1"/>
  <c r="R11" i="16" s="1"/>
  <c r="R12" i="16" s="1"/>
  <c r="R13" i="16" s="1"/>
  <c r="Y2" i="16"/>
  <c r="Y3" i="16" s="1"/>
  <c r="Y4" i="16" s="1"/>
  <c r="Y5" i="16" s="1"/>
  <c r="Y6" i="16" s="1"/>
  <c r="Y7" i="16" s="1"/>
  <c r="Y8" i="16" s="1"/>
  <c r="Y9" i="16" s="1"/>
  <c r="Y10" i="16" s="1"/>
  <c r="X2" i="16"/>
  <c r="X3" i="16" s="1"/>
  <c r="X4" i="16" s="1"/>
  <c r="X5" i="16" s="1"/>
  <c r="X6" i="16" s="1"/>
  <c r="X7" i="16" s="1"/>
  <c r="X8" i="16" s="1"/>
  <c r="X9" i="16" s="1"/>
  <c r="W2" i="16"/>
  <c r="W3" i="16" s="1"/>
  <c r="W4" i="16" s="1"/>
  <c r="W5" i="16" s="1"/>
  <c r="W6" i="16" s="1"/>
  <c r="W7" i="16" s="1"/>
  <c r="W8" i="16" s="1"/>
  <c r="W9" i="16" s="1"/>
  <c r="W10" i="16" s="1"/>
  <c r="W11" i="16" s="1"/>
  <c r="W12" i="16" s="1"/>
  <c r="W13" i="16" s="1"/>
  <c r="W14" i="16" s="1"/>
  <c r="W15" i="16" s="1"/>
  <c r="W16" i="16" s="1"/>
  <c r="W17" i="16" s="1"/>
  <c r="W18" i="16" s="1"/>
  <c r="V2" i="16"/>
  <c r="V3" i="16" s="1"/>
  <c r="V4" i="16" s="1"/>
  <c r="V5" i="16" s="1"/>
  <c r="V6" i="16" s="1"/>
  <c r="V7" i="16" s="1"/>
  <c r="V8" i="16" s="1"/>
  <c r="V9" i="16" s="1"/>
  <c r="V10" i="16" s="1"/>
  <c r="V11" i="16" s="1"/>
  <c r="V12" i="16" s="1"/>
  <c r="V13" i="16" s="1"/>
  <c r="V14" i="16" s="1"/>
  <c r="V15" i="16" s="1"/>
  <c r="V16" i="16" s="1"/>
  <c r="V17" i="16" s="1"/>
  <c r="U2" i="16"/>
  <c r="U3" i="16" s="1"/>
  <c r="U4" i="16" s="1"/>
  <c r="U5" i="16" s="1"/>
  <c r="U6" i="16" s="1"/>
  <c r="T2" i="16"/>
  <c r="S2" i="16"/>
  <c r="S3" i="16" s="1"/>
  <c r="R2" i="16"/>
  <c r="Q2" i="16"/>
  <c r="Q3" i="16" s="1"/>
  <c r="Q4" i="16" s="1"/>
  <c r="Q5" i="16" s="1"/>
  <c r="Q6" i="16" s="1"/>
  <c r="Q7" i="16" s="1"/>
  <c r="Q8" i="16" s="1"/>
  <c r="Q9" i="16" s="1"/>
  <c r="Q10" i="16" s="1"/>
  <c r="Q11" i="16" s="1"/>
  <c r="Q12" i="16" s="1"/>
  <c r="H3" i="16"/>
  <c r="F3" i="16"/>
  <c r="P2" i="16"/>
  <c r="P3" i="16" s="1"/>
  <c r="P4" i="16" s="1"/>
  <c r="P5" i="16" s="1"/>
  <c r="P6" i="16" s="1"/>
  <c r="P7" i="16" s="1"/>
  <c r="P8" i="16" s="1"/>
  <c r="P9" i="16" s="1"/>
  <c r="P10" i="16" s="1"/>
  <c r="P11" i="16" s="1"/>
  <c r="M2" i="16"/>
  <c r="M3" i="16" s="1"/>
  <c r="M4" i="16" s="1"/>
  <c r="L2" i="16"/>
  <c r="L3" i="16" s="1"/>
  <c r="L4" i="16" s="1"/>
  <c r="L5" i="16" s="1"/>
  <c r="L6" i="16" s="1"/>
  <c r="K2" i="16"/>
  <c r="K3" i="16" s="1"/>
  <c r="K4" i="16" s="1"/>
  <c r="K5" i="16" s="1"/>
  <c r="K6" i="16" s="1"/>
  <c r="K7" i="16" s="1"/>
  <c r="K8" i="16" s="1"/>
  <c r="K9" i="16" s="1"/>
  <c r="K10" i="16" s="1"/>
  <c r="K11" i="16" s="1"/>
  <c r="J2" i="16"/>
  <c r="J3" i="16" s="1"/>
  <c r="J4" i="16" s="1"/>
  <c r="J5" i="16" s="1"/>
  <c r="J6" i="16" s="1"/>
  <c r="J7" i="16" s="1"/>
  <c r="J8" i="16" s="1"/>
  <c r="J9" i="16" s="1"/>
  <c r="J10" i="16" s="1"/>
  <c r="J11" i="16" s="1"/>
  <c r="J12" i="16" s="1"/>
  <c r="J13" i="16" s="1"/>
  <c r="J14" i="16" s="1"/>
  <c r="J15" i="16" s="1"/>
  <c r="J16" i="16" s="1"/>
  <c r="J17" i="16" s="1"/>
  <c r="J18" i="16" s="1"/>
  <c r="J19" i="16" s="1"/>
  <c r="J20" i="16" s="1"/>
  <c r="J21" i="16" s="1"/>
  <c r="J22" i="16" s="1"/>
  <c r="J23" i="16" s="1"/>
  <c r="J24" i="16" s="1"/>
  <c r="J25" i="16" s="1"/>
  <c r="J26" i="16" s="1"/>
  <c r="J27" i="16" s="1"/>
  <c r="I2" i="16"/>
  <c r="I3" i="16" s="1"/>
  <c r="I4" i="16" s="1"/>
  <c r="I5" i="16" s="1"/>
  <c r="I6" i="16" s="1"/>
  <c r="I7" i="16" s="1"/>
  <c r="I8" i="16" s="1"/>
  <c r="I9" i="16" s="1"/>
  <c r="I10" i="16" s="1"/>
  <c r="I11" i="16" s="1"/>
  <c r="I12" i="16" s="1"/>
  <c r="I13" i="16" s="1"/>
  <c r="I14" i="16" s="1"/>
  <c r="H2" i="16"/>
  <c r="G2" i="16"/>
  <c r="G3" i="16" s="1"/>
  <c r="G4" i="16" s="1"/>
  <c r="G5" i="16" s="1"/>
  <c r="G6" i="16" s="1"/>
  <c r="G7" i="16" s="1"/>
  <c r="G8" i="16" s="1"/>
  <c r="G9" i="16" s="1"/>
  <c r="G10" i="16" s="1"/>
  <c r="G11" i="16" s="1"/>
  <c r="G12" i="16" s="1"/>
  <c r="G13" i="16" s="1"/>
  <c r="G14" i="16" s="1"/>
  <c r="G15" i="16" s="1"/>
  <c r="G16" i="16" s="1"/>
  <c r="G17" i="16" s="1"/>
  <c r="G18" i="16" s="1"/>
  <c r="G19" i="16" s="1"/>
  <c r="G20" i="16" s="1"/>
  <c r="G21" i="16" s="1"/>
  <c r="G22" i="16" s="1"/>
  <c r="G23" i="16" s="1"/>
  <c r="G24" i="16" s="1"/>
  <c r="G25" i="16" s="1"/>
  <c r="G26" i="16" s="1"/>
  <c r="F2" i="16"/>
  <c r="E2" i="16"/>
  <c r="E3" i="16" s="1"/>
  <c r="E4" i="16" s="1"/>
  <c r="D2" i="16"/>
  <c r="D3" i="16" s="1"/>
  <c r="D4" i="16" s="1"/>
  <c r="D5" i="16" s="1"/>
  <c r="D6" i="16" s="1"/>
  <c r="D7" i="16" s="1"/>
  <c r="C2" i="16"/>
  <c r="C3" i="16" s="1"/>
  <c r="C4" i="16" s="1"/>
  <c r="C5" i="16" s="1"/>
  <c r="C6" i="16" s="1"/>
  <c r="C7" i="16" s="1"/>
  <c r="C8" i="16" s="1"/>
  <c r="C9" i="16" s="1"/>
  <c r="B2" i="16"/>
  <c r="B3" i="16" s="1"/>
  <c r="B4" i="16" s="1"/>
  <c r="N3" i="16"/>
  <c r="N4" i="16" s="1"/>
  <c r="N5" i="16" s="1"/>
  <c r="N6" i="16" s="1"/>
  <c r="N7" i="16" s="1"/>
  <c r="N8" i="16" s="1"/>
  <c r="N9" i="16" s="1"/>
  <c r="N10" i="16" s="1"/>
  <c r="N11" i="16" s="1"/>
  <c r="N12" i="16" s="1"/>
  <c r="N13" i="16" s="1"/>
  <c r="N14" i="16" s="1"/>
  <c r="N15" i="16" s="1"/>
  <c r="N16" i="16" s="1"/>
  <c r="N17" i="16" s="1"/>
  <c r="N18" i="16" s="1"/>
  <c r="N19" i="16" s="1"/>
  <c r="N20" i="16" s="1"/>
  <c r="N21" i="16" s="1"/>
  <c r="N22" i="16" s="1"/>
  <c r="N23" i="16" s="1"/>
  <c r="N24" i="16" s="1"/>
  <c r="N25" i="16" s="1"/>
  <c r="N26" i="16" s="1"/>
  <c r="N27" i="16" s="1"/>
  <c r="N28" i="16" s="1"/>
  <c r="N29" i="16" s="1"/>
  <c r="N30" i="16" s="1"/>
  <c r="N31" i="16" s="1"/>
  <c r="N32" i="16" s="1"/>
  <c r="N33" i="16" s="1"/>
  <c r="N34" i="16" s="1"/>
  <c r="N35" i="16" s="1"/>
  <c r="N36" i="16" s="1"/>
  <c r="N37" i="16" s="1"/>
  <c r="N38" i="16" s="1"/>
  <c r="N39" i="16" s="1"/>
  <c r="A39" i="43" l="1"/>
  <c r="A40" i="43" s="1"/>
  <c r="A27" i="43"/>
  <c r="A28" i="43" l="1"/>
  <c r="B15" i="43"/>
  <c r="S15" i="43" s="1"/>
  <c r="B40" i="43"/>
  <c r="B39" i="43"/>
  <c r="B38" i="43"/>
  <c r="T38" i="43" s="1"/>
  <c r="U38" i="43" s="1"/>
  <c r="V38" i="43" s="1"/>
  <c r="B37" i="43"/>
  <c r="T37" i="43" s="1"/>
  <c r="U37" i="43" s="1"/>
  <c r="V37" i="43" s="1"/>
  <c r="B36" i="43"/>
  <c r="T36" i="43" s="1"/>
  <c r="U36" i="43" s="1"/>
  <c r="V36" i="43" s="1"/>
  <c r="B35" i="43"/>
  <c r="T35" i="43" s="1"/>
  <c r="U35" i="43" s="1"/>
  <c r="V35" i="43" s="1"/>
  <c r="W35" i="43" s="1"/>
  <c r="B34" i="43"/>
  <c r="T34" i="43" s="1"/>
  <c r="U34" i="43" s="1"/>
  <c r="V34" i="43" s="1"/>
  <c r="W34" i="43" s="1"/>
  <c r="B33" i="43"/>
  <c r="T33" i="43" s="1"/>
  <c r="U33" i="43" s="1"/>
  <c r="V33" i="43" s="1"/>
  <c r="W33" i="43" s="1"/>
  <c r="B32" i="43"/>
  <c r="T32" i="43" s="1"/>
  <c r="U32" i="43" s="1"/>
  <c r="V32" i="43" s="1"/>
  <c r="W32" i="43" s="1"/>
  <c r="B31" i="43"/>
  <c r="T31" i="43" s="1"/>
  <c r="U31" i="43" s="1"/>
  <c r="V31" i="43" s="1"/>
  <c r="W31" i="43" s="1"/>
  <c r="B30" i="43"/>
  <c r="T30" i="43" s="1"/>
  <c r="B29" i="43"/>
  <c r="T29" i="43" s="1"/>
  <c r="B28" i="43"/>
  <c r="B27" i="43"/>
  <c r="B26" i="43"/>
  <c r="CH26" i="43" s="1"/>
  <c r="B25" i="43"/>
  <c r="U25" i="43" s="1"/>
  <c r="B24" i="43"/>
  <c r="CG24" i="43" s="1"/>
  <c r="B23" i="43"/>
  <c r="CI23" i="43" s="1"/>
  <c r="B22" i="43"/>
  <c r="CG22" i="43" s="1"/>
  <c r="B21" i="43"/>
  <c r="CG21" i="43" s="1"/>
  <c r="B20" i="43"/>
  <c r="BB20" i="43" s="1"/>
  <c r="B19" i="43"/>
  <c r="CG19" i="43" s="1"/>
  <c r="B18" i="43"/>
  <c r="CH18" i="43" s="1"/>
  <c r="B17" i="43"/>
  <c r="U17" i="43" s="1"/>
  <c r="B16" i="43"/>
  <c r="CG16" i="43" s="1"/>
  <c r="U30" i="43" l="1"/>
  <c r="V30" i="43" s="1"/>
  <c r="W30" i="43" s="1"/>
  <c r="U29" i="43"/>
  <c r="V29" i="43" s="1"/>
  <c r="W29" i="43" s="1"/>
  <c r="CG18" i="43"/>
  <c r="S20" i="43"/>
  <c r="BB15" i="43"/>
  <c r="CH23" i="43"/>
  <c r="AZ23" i="43"/>
  <c r="BA20" i="43"/>
  <c r="CG26" i="43"/>
  <c r="CI20" i="43"/>
  <c r="U22" i="43"/>
  <c r="T25" i="43"/>
  <c r="BB17" i="43"/>
  <c r="CH15" i="43"/>
  <c r="S25" i="43"/>
  <c r="T22" i="43"/>
  <c r="U19" i="43"/>
  <c r="S17" i="43"/>
  <c r="BA25" i="43"/>
  <c r="BB22" i="43"/>
  <c r="AZ20" i="43"/>
  <c r="BA17" i="43"/>
  <c r="CI25" i="43"/>
  <c r="CG23" i="43"/>
  <c r="CH20" i="43"/>
  <c r="CI17" i="43"/>
  <c r="BB25" i="43"/>
  <c r="CG15" i="43"/>
  <c r="U24" i="43"/>
  <c r="S22" i="43"/>
  <c r="T19" i="43"/>
  <c r="U16" i="43"/>
  <c r="AZ25" i="43"/>
  <c r="BA22" i="43"/>
  <c r="BB19" i="43"/>
  <c r="AZ17" i="43"/>
  <c r="CH25" i="43"/>
  <c r="CI22" i="43"/>
  <c r="CG20" i="43"/>
  <c r="CH17" i="43"/>
  <c r="CI15" i="43"/>
  <c r="T24" i="43"/>
  <c r="U21" i="43"/>
  <c r="S19" i="43"/>
  <c r="T16" i="43"/>
  <c r="BB24" i="43"/>
  <c r="AZ22" i="43"/>
  <c r="BA19" i="43"/>
  <c r="BB16" i="43"/>
  <c r="CG25" i="43"/>
  <c r="CH22" i="43"/>
  <c r="CI19" i="43"/>
  <c r="CG17" i="43"/>
  <c r="U26" i="43"/>
  <c r="S24" i="43"/>
  <c r="T21" i="43"/>
  <c r="U18" i="43"/>
  <c r="S16" i="43"/>
  <c r="BA24" i="43"/>
  <c r="BB21" i="43"/>
  <c r="AZ19" i="43"/>
  <c r="BA16" i="43"/>
  <c r="CI24" i="43"/>
  <c r="CH19" i="43"/>
  <c r="CI16" i="43"/>
  <c r="T26" i="43"/>
  <c r="U23" i="43"/>
  <c r="S21" i="43"/>
  <c r="T18" i="43"/>
  <c r="BB26" i="43"/>
  <c r="AZ24" i="43"/>
  <c r="BA21" i="43"/>
  <c r="BB18" i="43"/>
  <c r="AZ16" i="43"/>
  <c r="CH24" i="43"/>
  <c r="CI21" i="43"/>
  <c r="CH16" i="43"/>
  <c r="T17" i="43"/>
  <c r="BA15" i="43"/>
  <c r="S26" i="43"/>
  <c r="T23" i="43"/>
  <c r="U20" i="43"/>
  <c r="S18" i="43"/>
  <c r="BA26" i="43"/>
  <c r="BB23" i="43"/>
  <c r="AZ21" i="43"/>
  <c r="BA18" i="43"/>
  <c r="CI26" i="43"/>
  <c r="CH21" i="43"/>
  <c r="CI18" i="43"/>
  <c r="AZ15" i="43"/>
  <c r="S23" i="43"/>
  <c r="T20" i="43"/>
  <c r="AZ26" i="43"/>
  <c r="BA23" i="43"/>
  <c r="AZ18" i="43"/>
  <c r="T15" i="43"/>
  <c r="U15" i="43"/>
  <c r="A13" i="42" l="1"/>
  <c r="K13" i="42" s="1"/>
  <c r="A23" i="42" l="1"/>
  <c r="F23" i="42" s="1"/>
  <c r="A24" i="42"/>
  <c r="G24" i="42" s="1"/>
  <c r="A19" i="42"/>
  <c r="D19" i="42" s="1"/>
  <c r="A20" i="42"/>
  <c r="D20" i="42" s="1"/>
  <c r="A21" i="42"/>
  <c r="I21" i="42" s="1"/>
  <c r="A22" i="42"/>
  <c r="F22" i="42" s="1"/>
  <c r="A14" i="42"/>
  <c r="A15" i="42"/>
  <c r="J15" i="42" s="1"/>
  <c r="A16" i="42"/>
  <c r="I16" i="42" s="1"/>
  <c r="A17" i="42"/>
  <c r="E17" i="42" s="1"/>
  <c r="A18" i="42"/>
  <c r="F18" i="42" s="1"/>
  <c r="J13" i="42"/>
  <c r="D13" i="42"/>
  <c r="C13" i="42"/>
  <c r="H13" i="42"/>
  <c r="E13" i="42"/>
  <c r="I13" i="42"/>
  <c r="F13" i="42"/>
  <c r="G13" i="42"/>
  <c r="T40" i="43" l="1"/>
  <c r="T39" i="43"/>
  <c r="T28" i="43"/>
  <c r="T27" i="43"/>
  <c r="M13" i="42"/>
  <c r="M14" i="42" s="1"/>
  <c r="E24" i="42"/>
  <c r="K23" i="42"/>
  <c r="J24" i="42"/>
  <c r="I23" i="42"/>
  <c r="D24" i="42"/>
  <c r="J23" i="42"/>
  <c r="C24" i="42"/>
  <c r="H23" i="42"/>
  <c r="I24" i="42"/>
  <c r="D23" i="42"/>
  <c r="G23" i="42"/>
  <c r="F24" i="42"/>
  <c r="C23" i="42"/>
  <c r="H24" i="42"/>
  <c r="K24" i="42"/>
  <c r="E23" i="42"/>
  <c r="H19" i="42"/>
  <c r="K19" i="42"/>
  <c r="F19" i="42"/>
  <c r="C19" i="42"/>
  <c r="G19" i="42"/>
  <c r="I19" i="42"/>
  <c r="J19" i="42"/>
  <c r="E19" i="42"/>
  <c r="E20" i="42"/>
  <c r="K20" i="42"/>
  <c r="J20" i="42"/>
  <c r="H20" i="42"/>
  <c r="C20" i="42"/>
  <c r="I20" i="42"/>
  <c r="G20" i="42"/>
  <c r="F20" i="42"/>
  <c r="H21" i="42"/>
  <c r="F21" i="42"/>
  <c r="D21" i="42"/>
  <c r="E21" i="42"/>
  <c r="J21" i="42"/>
  <c r="K21" i="42"/>
  <c r="C21" i="42"/>
  <c r="G21" i="42"/>
  <c r="F15" i="42"/>
  <c r="G15" i="42"/>
  <c r="D15" i="42"/>
  <c r="I15" i="42"/>
  <c r="K15" i="42"/>
  <c r="E15" i="42"/>
  <c r="C15" i="42"/>
  <c r="H15" i="42"/>
  <c r="J16" i="42"/>
  <c r="G16" i="42"/>
  <c r="F16" i="42"/>
  <c r="H16" i="42"/>
  <c r="D16" i="42"/>
  <c r="K16" i="42"/>
  <c r="E16" i="42"/>
  <c r="C16" i="42"/>
  <c r="E18" i="42"/>
  <c r="G18" i="42"/>
  <c r="C18" i="42"/>
  <c r="J18" i="42"/>
  <c r="I18" i="42"/>
  <c r="K18" i="42"/>
  <c r="H18" i="42"/>
  <c r="D18" i="42"/>
  <c r="H22" i="42"/>
  <c r="D22" i="42"/>
  <c r="K22" i="42"/>
  <c r="G22" i="42"/>
  <c r="I22" i="42"/>
  <c r="J22" i="42"/>
  <c r="E22" i="42"/>
  <c r="C22" i="42"/>
  <c r="C17" i="42"/>
  <c r="G17" i="42"/>
  <c r="F17" i="42"/>
  <c r="H17" i="42"/>
  <c r="J17" i="42"/>
  <c r="K17" i="42"/>
  <c r="I17" i="42"/>
  <c r="D17" i="42"/>
  <c r="Z27" i="43" l="1"/>
  <c r="AH27" i="43"/>
  <c r="H27" i="43"/>
  <c r="P27" i="43"/>
  <c r="Y27" i="43"/>
  <c r="AA27" i="43"/>
  <c r="AI27" i="43"/>
  <c r="I27" i="43"/>
  <c r="Q27" i="43"/>
  <c r="O27" i="43"/>
  <c r="AB27" i="43"/>
  <c r="AJ27" i="43"/>
  <c r="J27" i="43"/>
  <c r="R27" i="43"/>
  <c r="AG27" i="43"/>
  <c r="AC27" i="43"/>
  <c r="U27" i="43"/>
  <c r="K27" i="43"/>
  <c r="S27" i="43"/>
  <c r="V27" i="43"/>
  <c r="AD27" i="43"/>
  <c r="D27" i="43"/>
  <c r="L27" i="43"/>
  <c r="G27" i="43"/>
  <c r="W27" i="43"/>
  <c r="AE27" i="43"/>
  <c r="E27" i="43"/>
  <c r="M27" i="43"/>
  <c r="X27" i="43"/>
  <c r="AF27" i="43"/>
  <c r="F27" i="43"/>
  <c r="N27" i="43"/>
  <c r="Z28" i="43"/>
  <c r="AH28" i="43"/>
  <c r="H28" i="43"/>
  <c r="P28" i="43"/>
  <c r="AA28" i="43"/>
  <c r="AI28" i="43"/>
  <c r="I28" i="43"/>
  <c r="Q28" i="43"/>
  <c r="AG28" i="43"/>
  <c r="AB28" i="43"/>
  <c r="AJ28" i="43"/>
  <c r="J28" i="43"/>
  <c r="R28" i="43"/>
  <c r="AC28" i="43"/>
  <c r="U28" i="43"/>
  <c r="K28" i="43"/>
  <c r="S28" i="43"/>
  <c r="O28" i="43"/>
  <c r="V28" i="43"/>
  <c r="AD28" i="43"/>
  <c r="D28" i="43"/>
  <c r="L28" i="43"/>
  <c r="Y28" i="43"/>
  <c r="W28" i="43"/>
  <c r="AE28" i="43"/>
  <c r="E28" i="43"/>
  <c r="M28" i="43"/>
  <c r="X28" i="43"/>
  <c r="AF28" i="43"/>
  <c r="F28" i="43"/>
  <c r="N28" i="43"/>
  <c r="G28" i="43"/>
  <c r="Z39" i="43"/>
  <c r="AH39" i="43"/>
  <c r="H39" i="43"/>
  <c r="P39" i="43"/>
  <c r="AA39" i="43"/>
  <c r="AI39" i="43"/>
  <c r="I39" i="43"/>
  <c r="Q39" i="43"/>
  <c r="AG39" i="43"/>
  <c r="AB39" i="43"/>
  <c r="AJ39" i="43"/>
  <c r="J39" i="43"/>
  <c r="R39" i="43"/>
  <c r="AC39" i="43"/>
  <c r="U39" i="43"/>
  <c r="K39" i="43"/>
  <c r="S39" i="43"/>
  <c r="O39" i="43"/>
  <c r="V39" i="43"/>
  <c r="AD39" i="43"/>
  <c r="D39" i="43"/>
  <c r="L39" i="43"/>
  <c r="Y39" i="43"/>
  <c r="W39" i="43"/>
  <c r="AE39" i="43"/>
  <c r="E39" i="43"/>
  <c r="M39" i="43"/>
  <c r="X39" i="43"/>
  <c r="AF39" i="43"/>
  <c r="F39" i="43"/>
  <c r="N39" i="43"/>
  <c r="G39" i="43"/>
  <c r="Z40" i="43"/>
  <c r="AH40" i="43"/>
  <c r="H40" i="43"/>
  <c r="P40" i="43"/>
  <c r="O40" i="43"/>
  <c r="AA40" i="43"/>
  <c r="AI40" i="43"/>
  <c r="I40" i="43"/>
  <c r="Q40" i="43"/>
  <c r="AB40" i="43"/>
  <c r="AJ40" i="43"/>
  <c r="J40" i="43"/>
  <c r="R40" i="43"/>
  <c r="G40" i="43"/>
  <c r="AC40" i="43"/>
  <c r="U40" i="43"/>
  <c r="K40" i="43"/>
  <c r="S40" i="43"/>
  <c r="AG40" i="43"/>
  <c r="V40" i="43"/>
  <c r="AD40" i="43"/>
  <c r="D40" i="43"/>
  <c r="L40" i="43"/>
  <c r="W40" i="43"/>
  <c r="AE40" i="43"/>
  <c r="E40" i="43"/>
  <c r="M40" i="43"/>
  <c r="Y40" i="43"/>
  <c r="X40" i="43"/>
  <c r="AF40" i="43"/>
  <c r="F40" i="43"/>
  <c r="N40" i="43"/>
  <c r="M15" i="42"/>
  <c r="M16" i="42" l="1"/>
  <c r="I14" i="42"/>
  <c r="F14" i="42"/>
  <c r="D14" i="42"/>
  <c r="G14" i="42"/>
  <c r="H14" i="42"/>
  <c r="E14" i="42"/>
  <c r="K14" i="42"/>
  <c r="C14" i="42"/>
  <c r="J14" i="42"/>
  <c r="T15" i="42" l="1"/>
  <c r="U15" i="42"/>
  <c r="V15" i="42"/>
  <c r="S15" i="42"/>
  <c r="P15" i="42"/>
  <c r="R15" i="42"/>
  <c r="O15" i="42"/>
  <c r="Q15" i="42"/>
  <c r="N15" i="42"/>
  <c r="V14" i="42"/>
  <c r="S14" i="42"/>
  <c r="U14" i="42"/>
  <c r="P14" i="42"/>
  <c r="R14" i="42"/>
  <c r="O14" i="42"/>
  <c r="Q14" i="42"/>
  <c r="N14" i="42"/>
  <c r="T14" i="42"/>
  <c r="Q16" i="42"/>
  <c r="V16" i="42"/>
  <c r="U16" i="42"/>
  <c r="P16" i="42"/>
  <c r="S16" i="42"/>
  <c r="N16" i="42"/>
  <c r="T16" i="42"/>
  <c r="O16" i="42"/>
  <c r="R16" i="42"/>
  <c r="M17" i="42"/>
  <c r="O17" i="42" l="1"/>
  <c r="P17" i="42"/>
  <c r="N17" i="42"/>
  <c r="V17" i="42"/>
  <c r="S17" i="42"/>
  <c r="Q17" i="42"/>
  <c r="R17" i="42"/>
  <c r="T17" i="42"/>
  <c r="U17" i="42"/>
  <c r="B4" i="39" l="1"/>
  <c r="B5" i="39"/>
  <c r="B6" i="39"/>
  <c r="B7" i="39"/>
  <c r="B8" i="39"/>
  <c r="B9" i="39"/>
  <c r="B10" i="39"/>
  <c r="B11" i="39"/>
  <c r="B12" i="39"/>
  <c r="B13" i="39"/>
  <c r="B14" i="39"/>
  <c r="B15" i="39"/>
  <c r="B16" i="39"/>
  <c r="B17" i="39"/>
  <c r="B18" i="39"/>
  <c r="B19" i="39"/>
  <c r="B20" i="39"/>
  <c r="B21" i="39"/>
  <c r="B22" i="39"/>
  <c r="B23" i="39"/>
  <c r="B24" i="39"/>
  <c r="B25" i="39"/>
  <c r="B26" i="39"/>
  <c r="B27" i="39"/>
  <c r="B28" i="39"/>
  <c r="B29" i="39"/>
  <c r="B30" i="39"/>
  <c r="B31" i="39"/>
  <c r="B32" i="39"/>
  <c r="B33" i="39"/>
  <c r="B34" i="39"/>
  <c r="B35" i="39"/>
  <c r="B36" i="39"/>
  <c r="B37" i="39"/>
  <c r="B38" i="39"/>
  <c r="B3" i="39"/>
  <c r="B13" i="43" l="1"/>
  <c r="CH13" i="43" l="1"/>
  <c r="BA13" i="43"/>
  <c r="T13" i="43"/>
  <c r="A11" i="42"/>
  <c r="J11" i="42" s="1"/>
  <c r="G11" i="42" l="1"/>
  <c r="D11" i="42"/>
  <c r="B14" i="43" l="1"/>
  <c r="B11" i="43"/>
  <c r="A12" i="42"/>
  <c r="G12" i="42" s="1"/>
  <c r="A9" i="42"/>
  <c r="BA14" i="43" l="1"/>
  <c r="CH14" i="43"/>
  <c r="T14" i="43"/>
  <c r="B12" i="43"/>
  <c r="CH11" i="43"/>
  <c r="T11" i="43"/>
  <c r="BA11" i="43"/>
  <c r="B10" i="43"/>
  <c r="J12" i="42"/>
  <c r="D12" i="42"/>
  <c r="G9" i="42"/>
  <c r="J9" i="42"/>
  <c r="D9" i="42"/>
  <c r="A10" i="42" l="1"/>
  <c r="D10" i="42" s="1"/>
  <c r="CH12" i="43"/>
  <c r="BA12" i="43"/>
  <c r="T12" i="43"/>
  <c r="A8" i="42"/>
  <c r="J8" i="42" s="1"/>
  <c r="T10" i="43"/>
  <c r="BA10" i="43"/>
  <c r="CH10" i="43"/>
  <c r="B9" i="43"/>
  <c r="B8" i="43"/>
  <c r="B7" i="43"/>
  <c r="G10" i="42" l="1"/>
  <c r="J10" i="42"/>
  <c r="A6" i="42"/>
  <c r="D6" i="42" s="1"/>
  <c r="A7" i="42"/>
  <c r="G7" i="42" s="1"/>
  <c r="A5" i="42"/>
  <c r="G5" i="42" s="1"/>
  <c r="BA9" i="43"/>
  <c r="T9" i="43"/>
  <c r="CH9" i="43"/>
  <c r="CH8" i="43"/>
  <c r="BA8" i="43"/>
  <c r="T8" i="43"/>
  <c r="CH7" i="43"/>
  <c r="BA7" i="43"/>
  <c r="T7" i="43"/>
  <c r="B5" i="43"/>
  <c r="G8" i="42"/>
  <c r="D8" i="42"/>
  <c r="D7" i="42" l="1"/>
  <c r="A3" i="42"/>
  <c r="G3" i="42" s="1"/>
  <c r="B6" i="43"/>
  <c r="BA5" i="43"/>
  <c r="CH5" i="43"/>
  <c r="T5" i="43"/>
  <c r="B4" i="43"/>
  <c r="B3" i="43"/>
  <c r="BA3" i="43" s="1"/>
  <c r="G6" i="42"/>
  <c r="J6" i="42"/>
  <c r="J7" i="42"/>
  <c r="J5" i="42"/>
  <c r="D5" i="42"/>
  <c r="A4" i="42" l="1"/>
  <c r="D4" i="42" s="1"/>
  <c r="T6" i="43"/>
  <c r="BA6" i="43"/>
  <c r="CH6" i="43"/>
  <c r="A1" i="42"/>
  <c r="D1" i="42" s="1"/>
  <c r="A2" i="42"/>
  <c r="J2" i="42" s="1"/>
  <c r="T4" i="43"/>
  <c r="CH4" i="43"/>
  <c r="BA4" i="43"/>
  <c r="CH3" i="43"/>
  <c r="T3" i="43"/>
  <c r="J3" i="42"/>
  <c r="D3" i="42"/>
  <c r="M1" i="42" l="1"/>
  <c r="M2" i="42" s="1"/>
  <c r="G1" i="42"/>
  <c r="J1" i="42"/>
  <c r="J4" i="42"/>
  <c r="G4" i="42"/>
  <c r="G2" i="42"/>
  <c r="D2" i="42"/>
  <c r="U2" i="42" l="1"/>
  <c r="R2" i="42"/>
  <c r="O2" i="42"/>
  <c r="M3" i="42"/>
  <c r="O3" i="42" l="1"/>
  <c r="R3" i="42"/>
  <c r="U3" i="42"/>
  <c r="M4" i="42"/>
  <c r="R4" i="42" l="1"/>
  <c r="O4" i="42"/>
  <c r="U4" i="42"/>
  <c r="M5" i="42"/>
  <c r="O5" i="42" l="1"/>
  <c r="U5" i="42"/>
  <c r="R5" i="42"/>
</calcChain>
</file>

<file path=xl/sharedStrings.xml><?xml version="1.0" encoding="utf-8"?>
<sst xmlns="http://schemas.openxmlformats.org/spreadsheetml/2006/main" count="4400" uniqueCount="46">
  <si>
    <t>y</t>
  </si>
  <si>
    <t>Y</t>
  </si>
  <si>
    <t>N1</t>
  </si>
  <si>
    <t>N2</t>
  </si>
  <si>
    <t>N3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</si>
  <si>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</si>
  <si>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</si>
  <si>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</si>
  <si>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</si>
  <si>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</si>
  <si>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</si>
  <si>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</si>
  <si>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</si>
  <si>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</si>
  <si>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</si>
  <si>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</si>
  <si>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</si>
  <si>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R</t>
  </si>
  <si>
    <t>O</t>
  </si>
  <si>
    <t>P</t>
  </si>
  <si>
    <t>1D</t>
  </si>
  <si>
    <t>2D</t>
  </si>
  <si>
    <t>3D</t>
  </si>
  <si>
    <t>1C</t>
  </si>
  <si>
    <t>2C</t>
  </si>
  <si>
    <t>3C</t>
  </si>
  <si>
    <t>X</t>
  </si>
  <si>
    <t>Z</t>
  </si>
  <si>
    <t>19-36</t>
  </si>
  <si>
    <t>1-18</t>
  </si>
  <si>
    <t>A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</si>
  <si>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</si>
  <si>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</si>
  <si>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</si>
  <si>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</si>
  <si>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</si>
  <si>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</si>
  <si>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</si>
  <si>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</si>
  <si>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</si>
  <si>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</si>
  <si>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GB1</t>
  </si>
  <si>
    <t>GB2</t>
  </si>
  <si>
    <t>+10</t>
  </si>
  <si>
    <t>-10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</si>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</sst>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.5"/>
      <color theme="0"/>
      <name val="Calibri"/>
      <family val="2"/>
      <scheme val="minor"/>
    </font>
    <font>
      <sz val="11"/>
      <color theme="1" tint="0.34998626667073579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theme="6" tint="-0.24994659260841701"/>
      </left>
      <right style="thin">
        <color theme="6" tint="-0.24994659260841701"/>
      </right>
      <top/>
      <bottom/>
      <diagonal/>
    </border>
    <border>
      <left style="thin">
        <color theme="6" tint="-0.24994659260841701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theme="6" tint="-0.2499465926084170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0" xfId="0" applyFont="1" applyFill="1" applyAlignment="1" applyProtection="1">
      <alignment horizontal="center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 horizontal="center"/>
    </xf>
    <xf numFmtId="0" fontId="0" fillId="1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0" borderId="10" xfId="0" applyBorder="1"/>
    <xf numFmtId="0" fontId="0" fillId="11" borderId="11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5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/>
    <xf numFmtId="0" fontId="0" fillId="0" borderId="0" xfId="0" applyFill="1" applyBorder="1"/>
    <xf numFmtId="0" fontId="0" fillId="0" borderId="0" xfId="0" applyFont="1" applyFill="1" applyBorder="1" applyAlignment="1" applyProtection="1">
      <alignment horizontal="center"/>
    </xf>
    <xf numFmtId="49" fontId="4" fillId="7" borderId="0" xfId="0" applyNumberFormat="1" applyFont="1" applyFill="1" applyBorder="1" applyAlignment="1" applyProtection="1">
      <alignment horizontal="center" vertical="center"/>
      <protection hidden="1"/>
    </xf>
    <xf numFmtId="49" fontId="4" fillId="9" borderId="0" xfId="0" applyNumberFormat="1" applyFont="1" applyFill="1" applyBorder="1" applyAlignment="1" applyProtection="1">
      <alignment horizontal="center" vertical="center"/>
      <protection hidden="1"/>
    </xf>
    <xf numFmtId="49" fontId="4" fillId="4" borderId="13" xfId="0" applyNumberFormat="1" applyFont="1" applyFill="1" applyBorder="1" applyAlignment="1" applyProtection="1">
      <alignment horizontal="center" vertical="center"/>
      <protection hidden="1"/>
    </xf>
    <xf numFmtId="49" fontId="4" fillId="4" borderId="3" xfId="0" applyNumberFormat="1" applyFont="1" applyFill="1" applyBorder="1" applyAlignment="1" applyProtection="1">
      <alignment horizontal="center" vertical="center"/>
      <protection hidden="1"/>
    </xf>
    <xf numFmtId="49" fontId="4" fillId="4" borderId="14" xfId="0" applyNumberFormat="1" applyFont="1" applyFill="1" applyBorder="1" applyAlignment="1" applyProtection="1">
      <alignment horizontal="center" vertical="center"/>
      <protection hidden="1"/>
    </xf>
    <xf numFmtId="49" fontId="4" fillId="4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0" fontId="3" fillId="12" borderId="0" xfId="0" applyFont="1" applyFill="1" applyBorder="1" applyAlignment="1" applyProtection="1">
      <alignment horizontal="center"/>
    </xf>
    <xf numFmtId="0" fontId="3" fillId="12" borderId="0" xfId="0" applyFont="1" applyFill="1" applyBorder="1" applyAlignment="1">
      <alignment horizontal="center"/>
    </xf>
    <xf numFmtId="0" fontId="3" fillId="13" borderId="0" xfId="0" applyFont="1" applyFill="1" applyBorder="1" applyAlignment="1" applyProtection="1">
      <alignment horizontal="center"/>
    </xf>
    <xf numFmtId="0" fontId="3" fillId="13" borderId="0" xfId="0" applyFont="1" applyFill="1" applyBorder="1" applyAlignment="1">
      <alignment horizontal="center"/>
    </xf>
    <xf numFmtId="0" fontId="3" fillId="6" borderId="0" xfId="0" applyFont="1" applyFill="1" applyBorder="1" applyAlignment="1" applyProtection="1">
      <alignment horizontal="center"/>
    </xf>
    <xf numFmtId="0" fontId="3" fillId="6" borderId="0" xfId="0" applyFont="1" applyFill="1" applyBorder="1" applyAlignment="1">
      <alignment horizontal="center"/>
    </xf>
    <xf numFmtId="0" fontId="0" fillId="0" borderId="0" xfId="0" applyFont="1" applyFill="1" applyAlignment="1" applyProtection="1">
      <alignment horizontal="center"/>
    </xf>
    <xf numFmtId="49" fontId="0" fillId="0" borderId="0" xfId="0" applyNumberFormat="1" applyFont="1" applyFill="1" applyAlignment="1" applyProtection="1">
      <alignment horizontal="center"/>
    </xf>
    <xf numFmtId="49" fontId="0" fillId="0" borderId="10" xfId="0" applyNumberFormat="1" applyFont="1" applyFill="1" applyBorder="1" applyAlignment="1" applyProtection="1">
      <alignment horizontal="center"/>
    </xf>
    <xf numFmtId="0" fontId="0" fillId="0" borderId="10" xfId="0" applyFont="1" applyFill="1" applyBorder="1" applyAlignment="1">
      <alignment horizontal="center"/>
    </xf>
    <xf numFmtId="0" fontId="0" fillId="5" borderId="0" xfId="0" applyFont="1" applyFill="1" applyBorder="1" applyAlignment="1" applyProtection="1">
      <alignment horizontal="center"/>
    </xf>
    <xf numFmtId="0" fontId="0" fillId="5" borderId="10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  <protection hidden="1"/>
    </xf>
    <xf numFmtId="49" fontId="4" fillId="3" borderId="15" xfId="0" applyNumberFormat="1" applyFont="1" applyFill="1" applyBorder="1" applyAlignment="1" applyProtection="1">
      <alignment horizontal="center" vertical="center"/>
      <protection hidden="1"/>
    </xf>
    <xf numFmtId="49" fontId="4" fillId="3" borderId="14" xfId="0" applyNumberFormat="1" applyFont="1" applyFill="1" applyBorder="1" applyAlignment="1" applyProtection="1">
      <alignment horizontal="center" vertical="center"/>
      <protection hidden="1"/>
    </xf>
    <xf numFmtId="49" fontId="4" fillId="3" borderId="3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0" fillId="2" borderId="8" xfId="0" applyFont="1" applyFill="1" applyBorder="1" applyAlignment="1" applyProtection="1">
      <alignment horizontal="center"/>
      <protection hidden="1"/>
    </xf>
    <xf numFmtId="0" fontId="0" fillId="2" borderId="1" xfId="0" applyFont="1" applyFill="1" applyBorder="1" applyAlignment="1" applyProtection="1">
      <alignment horizontal="center"/>
      <protection hidden="1"/>
    </xf>
    <xf numFmtId="0" fontId="0" fillId="2" borderId="2" xfId="0" applyFont="1" applyFill="1" applyBorder="1" applyAlignment="1" applyProtection="1">
      <alignment horizontal="center"/>
      <protection hidden="1"/>
    </xf>
    <xf numFmtId="0" fontId="0" fillId="2" borderId="6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9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5" fillId="0" borderId="7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5" fillId="2" borderId="9" xfId="0" applyFont="1" applyFill="1" applyBorder="1" applyAlignment="1" applyProtection="1">
      <alignment horizontal="center"/>
      <protection hidden="1"/>
    </xf>
    <xf numFmtId="0" fontId="5" fillId="2" borderId="5" xfId="0" applyFont="1" applyFill="1" applyBorder="1" applyAlignment="1" applyProtection="1">
      <alignment horizontal="center"/>
      <protection hidden="1"/>
    </xf>
    <xf numFmtId="0" fontId="0" fillId="8" borderId="6" xfId="0" applyFont="1" applyFill="1" applyBorder="1" applyAlignment="1" applyProtection="1">
      <alignment horizontal="center"/>
      <protection locked="0" hidden="1"/>
    </xf>
    <xf numFmtId="0" fontId="0" fillId="0" borderId="6" xfId="0" applyFont="1" applyFill="1" applyBorder="1" applyAlignment="1" applyProtection="1">
      <alignment horizontal="center"/>
      <protection locked="0" hidden="1"/>
    </xf>
    <xf numFmtId="0" fontId="0" fillId="2" borderId="0" xfId="0" applyFont="1" applyFill="1" applyBorder="1" applyAlignment="1" applyProtection="1">
      <alignment horizontal="center"/>
      <protection locked="0" hidden="1"/>
    </xf>
    <xf numFmtId="0" fontId="0" fillId="2" borderId="0" xfId="0" applyFont="1" applyFill="1" applyAlignment="1" applyProtection="1">
      <alignment horizontal="center"/>
      <protection locked="0" hidden="1"/>
    </xf>
    <xf numFmtId="0" fontId="5" fillId="7" borderId="7" xfId="0" applyFont="1" applyFill="1" applyBorder="1" applyAlignment="1" applyProtection="1">
      <alignment horizontal="center"/>
      <protection hidden="1"/>
    </xf>
    <xf numFmtId="0" fontId="5" fillId="9" borderId="9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theme="8" tint="-0.499984740745262"/>
        </patternFill>
      </fill>
    </dxf>
    <dxf>
      <font>
        <color theme="1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1F5E7"/>
        </patternFill>
      </fill>
    </dxf>
    <dxf>
      <font>
        <b/>
        <i val="0"/>
        <color theme="0"/>
      </font>
      <fill>
        <patternFill>
          <bgColor theme="6" tint="-0.24994659260841701"/>
        </patternFill>
      </fill>
      <border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mruColors>
      <color rgb="FFF1F5E7"/>
      <color rgb="FFFFFF99"/>
      <color rgb="FFFFFFCC"/>
      <color rgb="FFFFFF97"/>
      <color rgb="FF0C2126"/>
      <color rgb="FFFF9966"/>
      <color rgb="FFFFFF66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trick\Downloads\ROULOG_COUP_Update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LOG"/>
      <sheetName val="SIMULATE"/>
      <sheetName val="LOG_DUAL"/>
      <sheetName val="SIGNATUR"/>
      <sheetName val="BET STRATEGY"/>
      <sheetName val="COUP_SIGN"/>
      <sheetName val="COUP_DATA"/>
    </sheetNames>
    <sheetDataSet>
      <sheetData sheetId="0">
        <row r="1">
          <cell r="AX1">
            <v>0</v>
          </cell>
        </row>
        <row r="2">
          <cell r="AX2">
            <v>1</v>
          </cell>
        </row>
        <row r="3">
          <cell r="AX3">
            <v>2</v>
          </cell>
        </row>
        <row r="4">
          <cell r="AX4">
            <v>3</v>
          </cell>
        </row>
      </sheetData>
      <sheetData sheetId="1"/>
      <sheetData sheetId="2" refreshError="1"/>
      <sheetData sheetId="3"/>
      <sheetData sheetId="4" refreshError="1"/>
      <sheetData sheetId="5" refreshError="1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"/>
  <dimension ref="A1:HD999"/>
  <sheetViews>
    <sheetView tabSelected="1" zoomScale="115" zoomScaleNormal="115" workbookViewId="0">
      <pane ySplit="1" topLeftCell="A2" activePane="bottomLeft" state="frozen"/>
      <selection pane="bottomLeft" activeCell="A2" sqref="A2"/>
    </sheetView>
  </sheetViews>
  <sheetFormatPr defaultColWidth="4.140625" defaultRowHeight="18.600000000000001" customHeight="1" x14ac:dyDescent="0.25"/>
  <cols>
    <col min="1" max="1" width="4.42578125" style="59" customWidth="1"/>
    <col min="2" max="7" width="6.140625" style="54" customWidth="1"/>
    <col min="8" max="12" width="4.7109375" style="54" customWidth="1"/>
    <col min="13" max="13" width="4.7109375" style="55" customWidth="1"/>
    <col min="14" max="21" width="4.7109375" style="54" customWidth="1"/>
    <col min="22" max="22" width="4.7109375" style="55" customWidth="1"/>
    <col min="23" max="23" width="4.7109375" style="56" customWidth="1"/>
    <col min="24" max="24" width="4.7109375" style="54" customWidth="1"/>
    <col min="25" max="25" width="4.7109375" style="55" customWidth="1"/>
    <col min="26" max="55" width="4.140625" style="52"/>
    <col min="56" max="56" width="5.28515625" style="52" customWidth="1"/>
    <col min="57" max="64" width="4.140625" style="52"/>
    <col min="65" max="70" width="4.140625" style="49"/>
    <col min="71" max="71" width="5.42578125" style="49" customWidth="1"/>
    <col min="72" max="86" width="4.140625" style="49"/>
    <col min="87" max="108" width="4.140625" style="4"/>
    <col min="109" max="208" width="4.140625" style="49"/>
    <col min="209" max="16384" width="4.140625" style="4"/>
  </cols>
  <sheetData>
    <row r="1" spans="1:212" s="5" customFormat="1" ht="18.600000000000001" customHeight="1" x14ac:dyDescent="0.25">
      <c r="A1" s="60"/>
      <c r="B1" s="40" t="s">
        <v>17</v>
      </c>
      <c r="C1" s="41" t="s">
        <v>5</v>
      </c>
      <c r="D1" s="24" t="s">
        <v>8</v>
      </c>
      <c r="E1" s="23" t="s">
        <v>18</v>
      </c>
      <c r="F1" s="40" t="s">
        <v>29</v>
      </c>
      <c r="G1" s="41" t="s">
        <v>28</v>
      </c>
      <c r="H1" s="24" t="s">
        <v>20</v>
      </c>
      <c r="I1" s="22" t="s">
        <v>21</v>
      </c>
      <c r="J1" s="23" t="s">
        <v>22</v>
      </c>
      <c r="K1" s="40" t="s">
        <v>23</v>
      </c>
      <c r="L1" s="42" t="s">
        <v>24</v>
      </c>
      <c r="M1" s="41" t="s">
        <v>25</v>
      </c>
      <c r="N1" s="19" t="s">
        <v>41</v>
      </c>
      <c r="O1" s="20" t="s">
        <v>42</v>
      </c>
      <c r="P1" s="21" t="s">
        <v>31</v>
      </c>
      <c r="Q1" s="22" t="s">
        <v>32</v>
      </c>
      <c r="R1" s="22" t="s">
        <v>33</v>
      </c>
      <c r="S1" s="22" t="s">
        <v>34</v>
      </c>
      <c r="T1" s="22" t="s">
        <v>35</v>
      </c>
      <c r="U1" s="22" t="s">
        <v>36</v>
      </c>
      <c r="V1" s="23" t="s">
        <v>37</v>
      </c>
      <c r="W1" s="24" t="s">
        <v>38</v>
      </c>
      <c r="X1" s="22" t="s">
        <v>39</v>
      </c>
      <c r="Y1" s="23" t="s">
        <v>40</v>
      </c>
      <c r="Z1" s="43"/>
      <c r="AA1" s="43"/>
      <c r="AB1" s="43"/>
      <c r="AC1" s="43"/>
      <c r="AD1" s="43"/>
      <c r="AE1" s="43"/>
      <c r="AF1" s="43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39"/>
      <c r="BN1" s="39"/>
      <c r="BO1" s="39"/>
      <c r="BP1" s="39"/>
      <c r="BQ1" s="39"/>
      <c r="BR1" s="39"/>
      <c r="BS1" s="45"/>
      <c r="BT1" s="46"/>
      <c r="BU1" s="46"/>
      <c r="BV1" s="46"/>
      <c r="BW1" s="46"/>
      <c r="BX1" s="46"/>
      <c r="BY1" s="46"/>
      <c r="BZ1" s="46"/>
      <c r="CA1" s="46"/>
      <c r="CB1" s="46"/>
      <c r="CC1" s="47"/>
      <c r="CD1" s="48"/>
      <c r="CE1" s="39"/>
      <c r="CF1" s="39"/>
      <c r="CG1" s="39"/>
      <c r="CH1" s="39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"/>
      <c r="HB1" s="4"/>
      <c r="HC1" s="4"/>
      <c r="HD1" s="4"/>
    </row>
    <row r="2" spans="1:212" s="5" customFormat="1" ht="18.600000000000001" customHeight="1" x14ac:dyDescent="0.25">
      <c r="A2" s="57"/>
      <c r="B2" s="50" t="str">
        <f>IF($A2="","",(IF((VLOOKUP($A2,DATA!$A$1:$M$38,2,FALSE))="X","X",1)))</f>
        <v/>
      </c>
      <c r="C2" s="51" t="str">
        <f>IF($A2="","",(IF((VLOOKUP($A2,DATA!$A$1:$M$38,3,FALSE))="X","X",1)))</f>
        <v/>
      </c>
      <c r="D2" s="50" t="str">
        <f>IF($A2="","",(IF((VLOOKUP($A2,DATA!$A$1:$M$38,4,FALSE))="X","X",1)))</f>
        <v/>
      </c>
      <c r="E2" s="51" t="str">
        <f>IF($A2="","",(IF((VLOOKUP($A2,DATA!$A$1:$M$38,5,FALSE))="X","X",1)))</f>
        <v/>
      </c>
      <c r="F2" s="50" t="str">
        <f>IF($A2="","",(IF((VLOOKUP($A2,DATA!$A$1:$M$38,6,FALSE))="X","X",1)))</f>
        <v/>
      </c>
      <c r="G2" s="51" t="str">
        <f>IF($A2="","",(IF((VLOOKUP($A2,DATA!$A$1:$M$38,7,FALSE))="X","X",1)))</f>
        <v/>
      </c>
      <c r="H2" s="50" t="str">
        <f>IF($A2="","",(IF((VLOOKUP($A2,DATA!$A$1:$M$38,8,FALSE))="X","X",1)))</f>
        <v/>
      </c>
      <c r="I2" s="50" t="str">
        <f>IF($A2="","",(IF((VLOOKUP($A2,DATA!$A$1:$M$38,9,FALSE))="X","X",1)))</f>
        <v/>
      </c>
      <c r="J2" s="51" t="str">
        <f>IF($A2="","",(IF((VLOOKUP($A2,DATA!$A$1:$M$38,10,FALSE))="X","X",1)))</f>
        <v/>
      </c>
      <c r="K2" s="50" t="str">
        <f>IF($A2="","",(IF((VLOOKUP($A2,DATA!$A$1:$M$38,11,FALSE))="X","X",1)))</f>
        <v/>
      </c>
      <c r="L2" s="50" t="str">
        <f>IF($A2="","",(IF((VLOOKUP($A2,DATA!$A$1:$M$38,12,FALSE))="X","X",1)))</f>
        <v/>
      </c>
      <c r="M2" s="50" t="str">
        <f>IF($A2="","",(IF((VLOOKUP($A2,DATA!$A$1:$M$38,13,FALSE))="X","X",1)))</f>
        <v/>
      </c>
      <c r="N2" s="61"/>
      <c r="O2" s="62"/>
      <c r="P2" s="50" t="str">
        <f>IF($A2="","",(IF((VLOOKUP($A2,DATA!$S$1:$AC$38,2,FALSE))="X","X",1)))</f>
        <v/>
      </c>
      <c r="Q2" s="50" t="str">
        <f>IF($A2="","",(IF((VLOOKUP($A2,DATA!$S$1:$AC$38,3,FALSE))="X","X",1)))</f>
        <v/>
      </c>
      <c r="R2" s="50" t="str">
        <f>IF($A2="","",(IF((VLOOKUP($A2,DATA!$S$1:$AC$38,4,FALSE))="X","X",1)))</f>
        <v/>
      </c>
      <c r="S2" s="50" t="str">
        <f>IF($A2="","",(IF((VLOOKUP($A2,DATA!$S$1:$AC$38,5,FALSE))="X","X",1)))</f>
        <v/>
      </c>
      <c r="T2" s="50" t="str">
        <f>IF($A2="","",(IF((VLOOKUP($A2,DATA!$S$1:$AC$38,6,FALSE))="X","X",1)))</f>
        <v/>
      </c>
      <c r="U2" s="50" t="str">
        <f>IF($A2="","",(IF((VLOOKUP($A2,DATA!$S$1:$AC$38,7,FALSE))="X","X",1)))</f>
        <v/>
      </c>
      <c r="V2" s="51" t="str">
        <f>IF($A2="","",(IF((VLOOKUP($A2,DATA!$S$1:$AC$38,8,FALSE))="X","X",1)))</f>
        <v/>
      </c>
      <c r="W2" s="50" t="str">
        <f>IF($A2="","",(IF((VLOOKUP($A2,DATA!$S$1:$AC$38,9,FALSE))="X","X",1)))</f>
        <v/>
      </c>
      <c r="X2" s="50" t="str">
        <f>IF($A2="","",(IF((VLOOKUP($A2,DATA!$S$1:$AC$38,10,FALSE))="X","X",1)))</f>
        <v/>
      </c>
      <c r="Y2" s="51" t="str">
        <f>IF($A2="","",(IF((VLOOKUP($A2,DATA!$S$1:$AC$38,11,FALSE))="X","X",1)))</f>
        <v/>
      </c>
      <c r="Z2" s="52"/>
      <c r="AA2" s="52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39"/>
      <c r="BN2" s="39"/>
      <c r="BO2" s="39"/>
      <c r="BP2" s="39"/>
      <c r="BQ2" s="39"/>
      <c r="BR2" s="39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39"/>
      <c r="CF2" s="39"/>
      <c r="CG2" s="39"/>
      <c r="CH2" s="39"/>
      <c r="DC2" s="4"/>
      <c r="DD2" s="4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"/>
      <c r="HB2" s="4"/>
      <c r="HC2" s="4"/>
      <c r="HD2" s="4"/>
    </row>
    <row r="3" spans="1:212" s="5" customFormat="1" ht="18.600000000000001" customHeight="1" x14ac:dyDescent="0.25">
      <c r="A3" s="58"/>
      <c r="B3" s="50" t="str">
        <f>IF($A3="","",(IF((VLOOKUP($A3,DATA!$A$1:$M$38,2,FALSE))="X","X",(IF(B2="X",1,B2+1)))))</f>
        <v/>
      </c>
      <c r="C3" s="51" t="str">
        <f>IF($A3="","",(IF((VLOOKUP($A3,DATA!$A$1:$M$38,3,FALSE))="X","X",(IF(C2="X",1,C2+1)))))</f>
        <v/>
      </c>
      <c r="D3" s="50" t="str">
        <f>IF($A3="","",(IF((VLOOKUP($A3,DATA!$A$1:$M$38,4,FALSE))="X","X",(IF(D2="X",1,D2+1)))))</f>
        <v/>
      </c>
      <c r="E3" s="51" t="str">
        <f>IF($A3="","",(IF((VLOOKUP($A3,DATA!$A$1:$M$38,5,FALSE))="X","X",(IF(E2="X",1,E2+1)))))</f>
        <v/>
      </c>
      <c r="F3" s="50" t="str">
        <f>IF($A3="","",(IF((VLOOKUP($A3,DATA!$A$1:$M$38,6,FALSE))="X","X",(IF(F2="X",1,F2+1)))))</f>
        <v/>
      </c>
      <c r="G3" s="51" t="str">
        <f>IF($A3="","",(IF((VLOOKUP($A3,DATA!$A$1:$M$38,7,FALSE))="X","X",(IF(G2="X",1,G2+1)))))</f>
        <v/>
      </c>
      <c r="H3" s="50" t="str">
        <f>IF($A3="","",(IF((VLOOKUP($A3,DATA!$A$1:$M$38,8,FALSE))="X","X",(IF(H2="X",1,H2+1)))))</f>
        <v/>
      </c>
      <c r="I3" s="50" t="str">
        <f>IF($A3="","",(IF((VLOOKUP($A3,DATA!$A$1:$M$38,9,FALSE))="X","X",(IF(I2="X",1,I2+1)))))</f>
        <v/>
      </c>
      <c r="J3" s="51" t="str">
        <f>IF($A3="","",(IF((VLOOKUP($A3,DATA!$A$1:$M$38,10,FALSE))="X","X",(IF(J2="X",1,J2+1)))))</f>
        <v/>
      </c>
      <c r="K3" s="50" t="str">
        <f>IF($A3="","",(IF((VLOOKUP($A3,DATA!$A$1:$M$38,11,FALSE))="X","X",(IF(K2="X",1,K2+1)))))</f>
        <v/>
      </c>
      <c r="L3" s="50" t="str">
        <f>IF($A3="","",(IF((VLOOKUP($A3,DATA!$A$1:$M$38,12,FALSE))="X","X",(IF(L2="X",1,L2+1)))))</f>
        <v/>
      </c>
      <c r="M3" s="50" t="str">
        <f>IF($A3="","",(IF((VLOOKUP($A3,DATA!$A$1:$M$38,13,FALSE))="X","X",(IF(M2="X",1,M2+1)))))</f>
        <v/>
      </c>
      <c r="N3" s="53" t="str">
        <f>IF($A3="","",(IF((AND($A3=$A2,$A3&lt;&gt;""))=TRUE,"X",1)))</f>
        <v/>
      </c>
      <c r="O3" s="62"/>
      <c r="P3" s="50" t="str">
        <f>IF($A3="","",(IF((VLOOKUP($A3,DATA!$S$1:$AC$38,2,FALSE))="X","X",(IF(P2="X",1,P2+1)))))</f>
        <v/>
      </c>
      <c r="Q3" s="50" t="str">
        <f>IF($A3="","",(IF((VLOOKUP($A3,DATA!$S$1:$AC$38,3,FALSE))="X","X",(IF(Q2="X",1,Q2+1)))))</f>
        <v/>
      </c>
      <c r="R3" s="50" t="str">
        <f>IF($A3="","",(IF((VLOOKUP($A3,DATA!$S$1:$AC$38,4,FALSE))="X","X",(IF(R2="X",1,R2+1)))))</f>
        <v/>
      </c>
      <c r="S3" s="50" t="str">
        <f>IF($A3="","",(IF((VLOOKUP($A3,DATA!$S$1:$AC$38,5,FALSE))="X","X",(IF(S2="X",1,S2+1)))))</f>
        <v/>
      </c>
      <c r="T3" s="50" t="str">
        <f>IF($A3="","",(IF((VLOOKUP($A3,DATA!$S$1:$AC$38,6,FALSE))="X","X",(IF(T2="X",1,T2+1)))))</f>
        <v/>
      </c>
      <c r="U3" s="50" t="str">
        <f>IF($A3="","",(IF((VLOOKUP($A3,DATA!$S$1:$AC$38,7,FALSE))="X","X",(IF(U2="X",1,U2+1)))))</f>
        <v/>
      </c>
      <c r="V3" s="51" t="str">
        <f>IF($A3="","",(IF((VLOOKUP($A3,DATA!$S$1:$AC$38,8,FALSE))="X","X",(IF(V2="X",1,V2+1)))))</f>
        <v/>
      </c>
      <c r="W3" s="50" t="str">
        <f>IF($A3="","",(IF((VLOOKUP($A3,DATA!$S$1:$AC$38,9,FALSE))="X","X",(IF(W2="X",1,W2+1)))))</f>
        <v/>
      </c>
      <c r="X3" s="50" t="str">
        <f>IF($A3="","",(IF((VLOOKUP($A3,DATA!$S$1:$AC$38,10,FALSE))="X","X",(IF(X2="X",1,X2+1)))))</f>
        <v/>
      </c>
      <c r="Y3" s="51" t="str">
        <f>IF($A3="","",(IF((VLOOKUP($A3,DATA!$S$1:$AC$38,11,FALSE))="X","X",(IF(Y2="X",1,Y2+1)))))</f>
        <v/>
      </c>
      <c r="Z3" s="52"/>
      <c r="AA3" s="52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39"/>
      <c r="BN3" s="39"/>
      <c r="BO3" s="39"/>
      <c r="BP3" s="39"/>
      <c r="BQ3" s="39"/>
      <c r="BR3" s="39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39"/>
      <c r="CF3" s="39"/>
      <c r="CG3" s="39"/>
      <c r="CH3" s="39"/>
      <c r="DC3" s="4"/>
      <c r="DD3" s="4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"/>
      <c r="HB3" s="4"/>
      <c r="HC3" s="4"/>
      <c r="HD3" s="4"/>
    </row>
    <row r="4" spans="1:212" s="5" customFormat="1" ht="18.600000000000001" customHeight="1" x14ac:dyDescent="0.25">
      <c r="A4" s="58"/>
      <c r="B4" s="50" t="str">
        <f>IF($A4="","",(IF((VLOOKUP($A4,DATA!$A$1:$M$38,2,FALSE))="X","X",(IF(B3="X",1,B3+1)))))</f>
        <v/>
      </c>
      <c r="C4" s="51" t="str">
        <f>IF($A4="","",(IF((VLOOKUP($A4,DATA!$A$1:$M$38,3,FALSE))="X","X",(IF(C3="X",1,C3+1)))))</f>
        <v/>
      </c>
      <c r="D4" s="50" t="str">
        <f>IF($A4="","",(IF((VLOOKUP($A4,DATA!$A$1:$M$38,4,FALSE))="X","X",(IF(D3="X",1,D3+1)))))</f>
        <v/>
      </c>
      <c r="E4" s="51" t="str">
        <f>IF($A4="","",(IF((VLOOKUP($A4,DATA!$A$1:$M$38,5,FALSE))="X","X",(IF(E3="X",1,E3+1)))))</f>
        <v/>
      </c>
      <c r="F4" s="50" t="str">
        <f>IF($A4="","",(IF((VLOOKUP($A4,DATA!$A$1:$M$38,6,FALSE))="X","X",(IF(F3="X",1,F3+1)))))</f>
        <v/>
      </c>
      <c r="G4" s="51" t="str">
        <f>IF($A4="","",(IF((VLOOKUP($A4,DATA!$A$1:$M$38,7,FALSE))="X","X",(IF(G3="X",1,G3+1)))))</f>
        <v/>
      </c>
      <c r="H4" s="50" t="str">
        <f>IF($A4="","",(IF((VLOOKUP($A4,DATA!$A$1:$M$38,8,FALSE))="X","X",(IF(H3="X",1,H3+1)))))</f>
        <v/>
      </c>
      <c r="I4" s="50" t="str">
        <f>IF($A4="","",(IF((VLOOKUP($A4,DATA!$A$1:$M$38,9,FALSE))="X","X",(IF(I3="X",1,I3+1)))))</f>
        <v/>
      </c>
      <c r="J4" s="51" t="str">
        <f>IF($A4="","",(IF((VLOOKUP($A4,DATA!$A$1:$M$38,10,FALSE))="X","X",(IF(J3="X",1,J3+1)))))</f>
        <v/>
      </c>
      <c r="K4" s="50" t="str">
        <f>IF($A4="","",(IF((VLOOKUP($A4,DATA!$A$1:$M$38,11,FALSE))="X","X",(IF(K3="X",1,K3+1)))))</f>
        <v/>
      </c>
      <c r="L4" s="50" t="str">
        <f>IF($A4="","",(IF((VLOOKUP($A4,DATA!$A$1:$M$38,12,FALSE))="X","X",(IF(L3="X",1,L3+1)))))</f>
        <v/>
      </c>
      <c r="M4" s="50" t="str">
        <f>IF($A4="","",(IF((VLOOKUP($A4,DATA!$A$1:$M$38,13,FALSE))="X","X",(IF(M3="X",1,M3+1)))))</f>
        <v/>
      </c>
      <c r="N4" s="53" t="str">
        <f>IF($A4="","",(IF((AND($A4=$A3,$A4&lt;&gt;""))=TRUE,"X",(IF(N3="X",1,N3+1)))))</f>
        <v/>
      </c>
      <c r="O4" s="51" t="str">
        <f>IF($A4="","",(IF((AND($A4=$A2,$A4&lt;&gt;""))=TRUE,"X",1)))</f>
        <v/>
      </c>
      <c r="P4" s="50" t="str">
        <f>IF($A4="","",(IF((VLOOKUP($A4,DATA!$S$1:$AC$38,2,FALSE))="X","X",(IF(P3="X",1,P3+1)))))</f>
        <v/>
      </c>
      <c r="Q4" s="50" t="str">
        <f>IF($A4="","",(IF((VLOOKUP($A4,DATA!$S$1:$AC$38,3,FALSE))="X","X",(IF(Q3="X",1,Q3+1)))))</f>
        <v/>
      </c>
      <c r="R4" s="50" t="str">
        <f>IF($A4="","",(IF((VLOOKUP($A4,DATA!$S$1:$AC$38,4,FALSE))="X","X",(IF(R3="X",1,R3+1)))))</f>
        <v/>
      </c>
      <c r="S4" s="50" t="str">
        <f>IF($A4="","",(IF((VLOOKUP($A4,DATA!$S$1:$AC$38,5,FALSE))="X","X",(IF(S3="X",1,S3+1)))))</f>
        <v/>
      </c>
      <c r="T4" s="50" t="str">
        <f>IF($A4="","",(IF((VLOOKUP($A4,DATA!$S$1:$AC$38,6,FALSE))="X","X",(IF(T3="X",1,T3+1)))))</f>
        <v/>
      </c>
      <c r="U4" s="50" t="str">
        <f>IF($A4="","",(IF((VLOOKUP($A4,DATA!$S$1:$AC$38,7,FALSE))="X","X",(IF(U3="X",1,U3+1)))))</f>
        <v/>
      </c>
      <c r="V4" s="51" t="str">
        <f>IF($A4="","",(IF((VLOOKUP($A4,DATA!$S$1:$AC$38,8,FALSE))="X","X",(IF(V3="X",1,V3+1)))))</f>
        <v/>
      </c>
      <c r="W4" s="50" t="str">
        <f>IF($A4="","",(IF((VLOOKUP($A4,DATA!$S$1:$AC$38,9,FALSE))="X","X",(IF(W3="X",1,W3+1)))))</f>
        <v/>
      </c>
      <c r="X4" s="50" t="str">
        <f>IF($A4="","",(IF((VLOOKUP($A4,DATA!$S$1:$AC$38,10,FALSE))="X","X",(IF(X3="X",1,X3+1)))))</f>
        <v/>
      </c>
      <c r="Y4" s="51" t="str">
        <f>IF($A4="","",(IF((VLOOKUP($A4,DATA!$S$1:$AC$38,11,FALSE))="X","X",(IF(Y3="X",1,Y3+1)))))</f>
        <v/>
      </c>
      <c r="Z4" s="52"/>
      <c r="AA4" s="52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39"/>
      <c r="BN4" s="39"/>
      <c r="BO4" s="39"/>
      <c r="BP4" s="39"/>
      <c r="BQ4" s="39"/>
      <c r="BR4" s="39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39"/>
      <c r="CF4" s="39"/>
      <c r="CG4" s="39"/>
      <c r="CH4" s="39"/>
      <c r="DC4" s="4"/>
      <c r="DD4" s="4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"/>
      <c r="HB4" s="4"/>
      <c r="HC4" s="4"/>
      <c r="HD4" s="4"/>
    </row>
    <row r="5" spans="1:212" s="5" customFormat="1" ht="18.600000000000001" customHeight="1" x14ac:dyDescent="0.25">
      <c r="A5" s="58"/>
      <c r="B5" s="50" t="str">
        <f>IF($A5="","",(IF((VLOOKUP($A5,DATA!$A$1:$M$38,2,FALSE))="X","X",(IF(B4="X",1,B4+1)))))</f>
        <v/>
      </c>
      <c r="C5" s="51" t="str">
        <f>IF($A5="","",(IF((VLOOKUP($A5,DATA!$A$1:$M$38,3,FALSE))="X","X",(IF(C4="X",1,C4+1)))))</f>
        <v/>
      </c>
      <c r="D5" s="50" t="str">
        <f>IF($A5="","",(IF((VLOOKUP($A5,DATA!$A$1:$M$38,4,FALSE))="X","X",(IF(D4="X",1,D4+1)))))</f>
        <v/>
      </c>
      <c r="E5" s="51" t="str">
        <f>IF($A5="","",(IF((VLOOKUP($A5,DATA!$A$1:$M$38,5,FALSE))="X","X",(IF(E4="X",1,E4+1)))))</f>
        <v/>
      </c>
      <c r="F5" s="50" t="str">
        <f>IF($A5="","",(IF((VLOOKUP($A5,DATA!$A$1:$M$38,6,FALSE))="X","X",(IF(F4="X",1,F4+1)))))</f>
        <v/>
      </c>
      <c r="G5" s="51" t="str">
        <f>IF($A5="","",(IF((VLOOKUP($A5,DATA!$A$1:$M$38,7,FALSE))="X","X",(IF(G4="X",1,G4+1)))))</f>
        <v/>
      </c>
      <c r="H5" s="50" t="str">
        <f>IF($A5="","",(IF((VLOOKUP($A5,DATA!$A$1:$M$38,8,FALSE))="X","X",(IF(H4="X",1,H4+1)))))</f>
        <v/>
      </c>
      <c r="I5" s="50" t="str">
        <f>IF($A5="","",(IF((VLOOKUP($A5,DATA!$A$1:$M$38,9,FALSE))="X","X",(IF(I4="X",1,I4+1)))))</f>
        <v/>
      </c>
      <c r="J5" s="51" t="str">
        <f>IF($A5="","",(IF((VLOOKUP($A5,DATA!$A$1:$M$38,10,FALSE))="X","X",(IF(J4="X",1,J4+1)))))</f>
        <v/>
      </c>
      <c r="K5" s="50" t="str">
        <f>IF($A5="","",(IF((VLOOKUP($A5,DATA!$A$1:$M$38,11,FALSE))="X","X",(IF(K4="X",1,K4+1)))))</f>
        <v/>
      </c>
      <c r="L5" s="50" t="str">
        <f>IF($A5="","",(IF((VLOOKUP($A5,DATA!$A$1:$M$38,12,FALSE))="X","X",(IF(L4="X",1,L4+1)))))</f>
        <v/>
      </c>
      <c r="M5" s="50" t="str">
        <f>IF($A5="","",(IF((VLOOKUP($A5,DATA!$A$1:$M$38,13,FALSE))="X","X",(IF(M4="X",1,M4+1)))))</f>
        <v/>
      </c>
      <c r="N5" s="53" t="str">
        <f>IF($A5="","",(IF((AND($A5=$A4,$A5&lt;&gt;""))=TRUE,"X",(IF(N4="X",1,N4+1)))))</f>
        <v/>
      </c>
      <c r="O5" s="51" t="str">
        <f>IF($A5="","",(IF((AND($A5=$A3,$A5&lt;&gt;""))=TRUE,"X",(IF(O4="X",1,O4+1)))))</f>
        <v/>
      </c>
      <c r="P5" s="50" t="str">
        <f>IF($A5="","",(IF((VLOOKUP($A5,DATA!$S$1:$AC$38,2,FALSE))="X","X",(IF(P4="X",1,P4+1)))))</f>
        <v/>
      </c>
      <c r="Q5" s="50" t="str">
        <f>IF($A5="","",(IF((VLOOKUP($A5,DATA!$S$1:$AC$38,3,FALSE))="X","X",(IF(Q4="X",1,Q4+1)))))</f>
        <v/>
      </c>
      <c r="R5" s="50" t="str">
        <f>IF($A5="","",(IF((VLOOKUP($A5,DATA!$S$1:$AC$38,4,FALSE))="X","X",(IF(R4="X",1,R4+1)))))</f>
        <v/>
      </c>
      <c r="S5" s="50" t="str">
        <f>IF($A5="","",(IF((VLOOKUP($A5,DATA!$S$1:$AC$38,5,FALSE))="X","X",(IF(S4="X",1,S4+1)))))</f>
        <v/>
      </c>
      <c r="T5" s="50" t="str">
        <f>IF($A5="","",(IF((VLOOKUP($A5,DATA!$S$1:$AC$38,6,FALSE))="X","X",(IF(T4="X",1,T4+1)))))</f>
        <v/>
      </c>
      <c r="U5" s="50" t="str">
        <f>IF($A5="","",(IF((VLOOKUP($A5,DATA!$S$1:$AC$38,7,FALSE))="X","X",(IF(U4="X",1,U4+1)))))</f>
        <v/>
      </c>
      <c r="V5" s="51" t="str">
        <f>IF($A5="","",(IF((VLOOKUP($A5,DATA!$S$1:$AC$38,8,FALSE))="X","X",(IF(V4="X",1,V4+1)))))</f>
        <v/>
      </c>
      <c r="W5" s="50" t="str">
        <f>IF($A5="","",(IF((VLOOKUP($A5,DATA!$S$1:$AC$38,9,FALSE))="X","X",(IF(W4="X",1,W4+1)))))</f>
        <v/>
      </c>
      <c r="X5" s="50" t="str">
        <f>IF($A5="","",(IF((VLOOKUP($A5,DATA!$S$1:$AC$38,10,FALSE))="X","X",(IF(X4="X",1,X4+1)))))</f>
        <v/>
      </c>
      <c r="Y5" s="51" t="str">
        <f>IF($A5="","",(IF((VLOOKUP($A5,DATA!$S$1:$AC$38,11,FALSE))="X","X",(IF(Y4="X",1,Y4+1)))))</f>
        <v/>
      </c>
      <c r="Z5" s="52"/>
      <c r="AA5" s="52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39"/>
      <c r="BN5" s="39"/>
      <c r="BO5" s="39"/>
      <c r="BP5" s="39"/>
      <c r="BQ5" s="39"/>
      <c r="BR5" s="39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39"/>
      <c r="CF5" s="39"/>
      <c r="CG5" s="39"/>
      <c r="CH5" s="39"/>
      <c r="DC5" s="4"/>
      <c r="DD5" s="4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"/>
      <c r="HB5" s="4"/>
      <c r="HC5" s="4"/>
      <c r="HD5" s="4"/>
    </row>
    <row r="6" spans="1:212" ht="18.600000000000001" customHeight="1" x14ac:dyDescent="0.25">
      <c r="A6" s="58"/>
      <c r="B6" s="50" t="str">
        <f>IF($A6="","",(IF((VLOOKUP($A6,DATA!$A$1:$M$38,2,FALSE))="X","X",(IF(B5="X",1,B5+1)))))</f>
        <v/>
      </c>
      <c r="C6" s="51" t="str">
        <f>IF($A6="","",(IF((VLOOKUP($A6,DATA!$A$1:$M$38,3,FALSE))="X","X",(IF(C5="X",1,C5+1)))))</f>
        <v/>
      </c>
      <c r="D6" s="50" t="str">
        <f>IF($A6="","",(IF((VLOOKUP($A6,DATA!$A$1:$M$38,4,FALSE))="X","X",(IF(D5="X",1,D5+1)))))</f>
        <v/>
      </c>
      <c r="E6" s="51" t="str">
        <f>IF($A6="","",(IF((VLOOKUP($A6,DATA!$A$1:$M$38,5,FALSE))="X","X",(IF(E5="X",1,E5+1)))))</f>
        <v/>
      </c>
      <c r="F6" s="50" t="str">
        <f>IF($A6="","",(IF((VLOOKUP($A6,DATA!$A$1:$M$38,6,FALSE))="X","X",(IF(F5="X",1,F5+1)))))</f>
        <v/>
      </c>
      <c r="G6" s="51" t="str">
        <f>IF($A6="","",(IF((VLOOKUP($A6,DATA!$A$1:$M$38,7,FALSE))="X","X",(IF(G5="X",1,G5+1)))))</f>
        <v/>
      </c>
      <c r="H6" s="50" t="str">
        <f>IF($A6="","",(IF((VLOOKUP($A6,DATA!$A$1:$M$38,8,FALSE))="X","X",(IF(H5="X",1,H5+1)))))</f>
        <v/>
      </c>
      <c r="I6" s="50" t="str">
        <f>IF($A6="","",(IF((VLOOKUP($A6,DATA!$A$1:$M$38,9,FALSE))="X","X",(IF(I5="X",1,I5+1)))))</f>
        <v/>
      </c>
      <c r="J6" s="51" t="str">
        <f>IF($A6="","",(IF((VLOOKUP($A6,DATA!$A$1:$M$38,10,FALSE))="X","X",(IF(J5="X",1,J5+1)))))</f>
        <v/>
      </c>
      <c r="K6" s="50" t="str">
        <f>IF($A6="","",(IF((VLOOKUP($A6,DATA!$A$1:$M$38,11,FALSE))="X","X",(IF(K5="X",1,K5+1)))))</f>
        <v/>
      </c>
      <c r="L6" s="50" t="str">
        <f>IF($A6="","",(IF((VLOOKUP($A6,DATA!$A$1:$M$38,12,FALSE))="X","X",(IF(L5="X",1,L5+1)))))</f>
        <v/>
      </c>
      <c r="M6" s="50" t="str">
        <f>IF($A6="","",(IF((VLOOKUP($A6,DATA!$A$1:$M$38,13,FALSE))="X","X",(IF(M5="X",1,M5+1)))))</f>
        <v/>
      </c>
      <c r="N6" s="53" t="str">
        <f t="shared" ref="N6:N69" si="0">IF($A6="","",(IF((AND($A6=$A5,$A6&lt;&gt;""))=TRUE,"X",(IF(N5="X",1,N5+1)))))</f>
        <v/>
      </c>
      <c r="O6" s="51" t="str">
        <f t="shared" ref="O6:O69" si="1">IF($A6="","",(IF((AND($A6=$A4,$A6&lt;&gt;""))=TRUE,"X",(IF(O5="X",1,O5+1)))))</f>
        <v/>
      </c>
      <c r="P6" s="50" t="str">
        <f>IF($A6="","",(IF((VLOOKUP($A6,DATA!$S$1:$AC$38,2,FALSE))="X","X",(IF(P5="X",1,P5+1)))))</f>
        <v/>
      </c>
      <c r="Q6" s="50" t="str">
        <f>IF($A6="","",(IF((VLOOKUP($A6,DATA!$S$1:$AC$38,3,FALSE))="X","X",(IF(Q5="X",1,Q5+1)))))</f>
        <v/>
      </c>
      <c r="R6" s="50" t="str">
        <f>IF($A6="","",(IF((VLOOKUP($A6,DATA!$S$1:$AC$38,4,FALSE))="X","X",(IF(R5="X",1,R5+1)))))</f>
        <v/>
      </c>
      <c r="S6" s="50" t="str">
        <f>IF($A6="","",(IF((VLOOKUP($A6,DATA!$S$1:$AC$38,5,FALSE))="X","X",(IF(S5="X",1,S5+1)))))</f>
        <v/>
      </c>
      <c r="T6" s="50" t="str">
        <f>IF($A6="","",(IF((VLOOKUP($A6,DATA!$S$1:$AC$38,6,FALSE))="X","X",(IF(T5="X",1,T5+1)))))</f>
        <v/>
      </c>
      <c r="U6" s="50" t="str">
        <f>IF($A6="","",(IF((VLOOKUP($A6,DATA!$S$1:$AC$38,7,FALSE))="X","X",(IF(U5="X",1,U5+1)))))</f>
        <v/>
      </c>
      <c r="V6" s="51" t="str">
        <f>IF($A6="","",(IF((VLOOKUP($A6,DATA!$S$1:$AC$38,8,FALSE))="X","X",(IF(V5="X",1,V5+1)))))</f>
        <v/>
      </c>
      <c r="W6" s="50" t="str">
        <f>IF($A6="","",(IF((VLOOKUP($A6,DATA!$S$1:$AC$38,9,FALSE))="X","X",(IF(W5="X",1,W5+1)))))</f>
        <v/>
      </c>
      <c r="X6" s="50" t="str">
        <f>IF($A6="","",(IF((VLOOKUP($A6,DATA!$S$1:$AC$38,10,FALSE))="X","X",(IF(X5="X",1,X5+1)))))</f>
        <v/>
      </c>
      <c r="Y6" s="51" t="str">
        <f>IF($A6="","",(IF((VLOOKUP($A6,DATA!$S$1:$AC$38,11,FALSE))="X","X",(IF(Y5="X",1,Y5+1)))))</f>
        <v/>
      </c>
      <c r="AB6" s="44"/>
      <c r="AC6" s="44"/>
      <c r="AE6" s="44"/>
      <c r="AF6" s="44"/>
      <c r="AH6" s="44"/>
      <c r="AI6" s="44"/>
      <c r="AJ6" s="44"/>
      <c r="AK6" s="44"/>
      <c r="AL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</row>
    <row r="7" spans="1:212" ht="18.600000000000001" customHeight="1" x14ac:dyDescent="0.25">
      <c r="A7" s="58"/>
      <c r="B7" s="50" t="str">
        <f>IF($A7="","",(IF((VLOOKUP($A7,DATA!$A$1:$M$38,2,FALSE))="X","X",(IF(B6="X",1,B6+1)))))</f>
        <v/>
      </c>
      <c r="C7" s="51" t="str">
        <f>IF($A7="","",(IF((VLOOKUP($A7,DATA!$A$1:$M$38,3,FALSE))="X","X",(IF(C6="X",1,C6+1)))))</f>
        <v/>
      </c>
      <c r="D7" s="50" t="str">
        <f>IF($A7="","",(IF((VLOOKUP($A7,DATA!$A$1:$M$38,4,FALSE))="X","X",(IF(D6="X",1,D6+1)))))</f>
        <v/>
      </c>
      <c r="E7" s="51" t="str">
        <f>IF($A7="","",(IF((VLOOKUP($A7,DATA!$A$1:$M$38,5,FALSE))="X","X",(IF(E6="X",1,E6+1)))))</f>
        <v/>
      </c>
      <c r="F7" s="50" t="str">
        <f>IF($A7="","",(IF((VLOOKUP($A7,DATA!$A$1:$M$38,6,FALSE))="X","X",(IF(F6="X",1,F6+1)))))</f>
        <v/>
      </c>
      <c r="G7" s="51" t="str">
        <f>IF($A7="","",(IF((VLOOKUP($A7,DATA!$A$1:$M$38,7,FALSE))="X","X",(IF(G6="X",1,G6+1)))))</f>
        <v/>
      </c>
      <c r="H7" s="50" t="str">
        <f>IF($A7="","",(IF((VLOOKUP($A7,DATA!$A$1:$M$38,8,FALSE))="X","X",(IF(H6="X",1,H6+1)))))</f>
        <v/>
      </c>
      <c r="I7" s="50" t="str">
        <f>IF($A7="","",(IF((VLOOKUP($A7,DATA!$A$1:$M$38,9,FALSE))="X","X",(IF(I6="X",1,I6+1)))))</f>
        <v/>
      </c>
      <c r="J7" s="51" t="str">
        <f>IF($A7="","",(IF((VLOOKUP($A7,DATA!$A$1:$M$38,10,FALSE))="X","X",(IF(J6="X",1,J6+1)))))</f>
        <v/>
      </c>
      <c r="K7" s="50" t="str">
        <f>IF($A7="","",(IF((VLOOKUP($A7,DATA!$A$1:$M$38,11,FALSE))="X","X",(IF(K6="X",1,K6+1)))))</f>
        <v/>
      </c>
      <c r="L7" s="50" t="str">
        <f>IF($A7="","",(IF((VLOOKUP($A7,DATA!$A$1:$M$38,12,FALSE))="X","X",(IF(L6="X",1,L6+1)))))</f>
        <v/>
      </c>
      <c r="M7" s="50" t="str">
        <f>IF($A7="","",(IF((VLOOKUP($A7,DATA!$A$1:$M$38,13,FALSE))="X","X",(IF(M6="X",1,M6+1)))))</f>
        <v/>
      </c>
      <c r="N7" s="53" t="str">
        <f t="shared" si="0"/>
        <v/>
      </c>
      <c r="O7" s="51" t="str">
        <f t="shared" si="1"/>
        <v/>
      </c>
      <c r="P7" s="50" t="str">
        <f>IF($A7="","",(IF((VLOOKUP($A7,DATA!$S$1:$AC$38,2,FALSE))="X","X",(IF(P6="X",1,P6+1)))))</f>
        <v/>
      </c>
      <c r="Q7" s="50" t="str">
        <f>IF($A7="","",(IF((VLOOKUP($A7,DATA!$S$1:$AC$38,3,FALSE))="X","X",(IF(Q6="X",1,Q6+1)))))</f>
        <v/>
      </c>
      <c r="R7" s="50" t="str">
        <f>IF($A7="","",(IF((VLOOKUP($A7,DATA!$S$1:$AC$38,4,FALSE))="X","X",(IF(R6="X",1,R6+1)))))</f>
        <v/>
      </c>
      <c r="S7" s="50" t="str">
        <f>IF($A7="","",(IF((VLOOKUP($A7,DATA!$S$1:$AC$38,5,FALSE))="X","X",(IF(S6="X",1,S6+1)))))</f>
        <v/>
      </c>
      <c r="T7" s="50" t="str">
        <f>IF($A7="","",(IF((VLOOKUP($A7,DATA!$S$1:$AC$38,6,FALSE))="X","X",(IF(T6="X",1,T6+1)))))</f>
        <v/>
      </c>
      <c r="U7" s="50" t="str">
        <f>IF($A7="","",(IF((VLOOKUP($A7,DATA!$S$1:$AC$38,7,FALSE))="X","X",(IF(U6="X",1,U6+1)))))</f>
        <v/>
      </c>
      <c r="V7" s="51" t="str">
        <f>IF($A7="","",(IF((VLOOKUP($A7,DATA!$S$1:$AC$38,8,FALSE))="X","X",(IF(V6="X",1,V6+1)))))</f>
        <v/>
      </c>
      <c r="W7" s="50" t="str">
        <f>IF($A7="","",(IF((VLOOKUP($A7,DATA!$S$1:$AC$38,9,FALSE))="X","X",(IF(W6="X",1,W6+1)))))</f>
        <v/>
      </c>
      <c r="X7" s="50" t="str">
        <f>IF($A7="","",(IF((VLOOKUP($A7,DATA!$S$1:$AC$38,10,FALSE))="X","X",(IF(X6="X",1,X6+1)))))</f>
        <v/>
      </c>
      <c r="Y7" s="51" t="str">
        <f>IF($A7="","",(IF((VLOOKUP($A7,DATA!$S$1:$AC$38,11,FALSE))="X","X",(IF(Y6="X",1,Y6+1)))))</f>
        <v/>
      </c>
      <c r="AB7" s="44"/>
      <c r="AC7" s="44"/>
      <c r="AE7" s="44"/>
      <c r="AF7" s="44"/>
      <c r="AH7" s="44"/>
      <c r="AI7" s="44"/>
      <c r="AJ7" s="44"/>
      <c r="AK7" s="44"/>
      <c r="AL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</row>
    <row r="8" spans="1:212" ht="18.600000000000001" customHeight="1" x14ac:dyDescent="0.25">
      <c r="A8" s="58"/>
      <c r="B8" s="50" t="str">
        <f>IF($A8="","",(IF((VLOOKUP($A8,DATA!$A$1:$M$38,2,FALSE))="X","X",(IF(B7="X",1,B7+1)))))</f>
        <v/>
      </c>
      <c r="C8" s="51" t="str">
        <f>IF($A8="","",(IF((VLOOKUP($A8,DATA!$A$1:$M$38,3,FALSE))="X","X",(IF(C7="X",1,C7+1)))))</f>
        <v/>
      </c>
      <c r="D8" s="50" t="str">
        <f>IF($A8="","",(IF((VLOOKUP($A8,DATA!$A$1:$M$38,4,FALSE))="X","X",(IF(D7="X",1,D7+1)))))</f>
        <v/>
      </c>
      <c r="E8" s="51" t="str">
        <f>IF($A8="","",(IF((VLOOKUP($A8,DATA!$A$1:$M$38,5,FALSE))="X","X",(IF(E7="X",1,E7+1)))))</f>
        <v/>
      </c>
      <c r="F8" s="50" t="str">
        <f>IF($A8="","",(IF((VLOOKUP($A8,DATA!$A$1:$M$38,6,FALSE))="X","X",(IF(F7="X",1,F7+1)))))</f>
        <v/>
      </c>
      <c r="G8" s="51" t="str">
        <f>IF($A8="","",(IF((VLOOKUP($A8,DATA!$A$1:$M$38,7,FALSE))="X","X",(IF(G7="X",1,G7+1)))))</f>
        <v/>
      </c>
      <c r="H8" s="50" t="str">
        <f>IF($A8="","",(IF((VLOOKUP($A8,DATA!$A$1:$M$38,8,FALSE))="X","X",(IF(H7="X",1,H7+1)))))</f>
        <v/>
      </c>
      <c r="I8" s="50" t="str">
        <f>IF($A8="","",(IF((VLOOKUP($A8,DATA!$A$1:$M$38,9,FALSE))="X","X",(IF(I7="X",1,I7+1)))))</f>
        <v/>
      </c>
      <c r="J8" s="51" t="str">
        <f>IF($A8="","",(IF((VLOOKUP($A8,DATA!$A$1:$M$38,10,FALSE))="X","X",(IF(J7="X",1,J7+1)))))</f>
        <v/>
      </c>
      <c r="K8" s="50" t="str">
        <f>IF($A8="","",(IF((VLOOKUP($A8,DATA!$A$1:$M$38,11,FALSE))="X","X",(IF(K7="X",1,K7+1)))))</f>
        <v/>
      </c>
      <c r="L8" s="50" t="str">
        <f>IF($A8="","",(IF((VLOOKUP($A8,DATA!$A$1:$M$38,12,FALSE))="X","X",(IF(L7="X",1,L7+1)))))</f>
        <v/>
      </c>
      <c r="M8" s="50" t="str">
        <f>IF($A8="","",(IF((VLOOKUP($A8,DATA!$A$1:$M$38,13,FALSE))="X","X",(IF(M7="X",1,M7+1)))))</f>
        <v/>
      </c>
      <c r="N8" s="53" t="str">
        <f t="shared" si="0"/>
        <v/>
      </c>
      <c r="O8" s="51" t="str">
        <f t="shared" si="1"/>
        <v/>
      </c>
      <c r="P8" s="50" t="str">
        <f>IF($A8="","",(IF((VLOOKUP($A8,DATA!$S$1:$AC$38,2,FALSE))="X","X",(IF(P7="X",1,P7+1)))))</f>
        <v/>
      </c>
      <c r="Q8" s="50" t="str">
        <f>IF($A8="","",(IF((VLOOKUP($A8,DATA!$S$1:$AC$38,3,FALSE))="X","X",(IF(Q7="X",1,Q7+1)))))</f>
        <v/>
      </c>
      <c r="R8" s="50" t="str">
        <f>IF($A8="","",(IF((VLOOKUP($A8,DATA!$S$1:$AC$38,4,FALSE))="X","X",(IF(R7="X",1,R7+1)))))</f>
        <v/>
      </c>
      <c r="S8" s="50" t="str">
        <f>IF($A8="","",(IF((VLOOKUP($A8,DATA!$S$1:$AC$38,5,FALSE))="X","X",(IF(S7="X",1,S7+1)))))</f>
        <v/>
      </c>
      <c r="T8" s="50" t="str">
        <f>IF($A8="","",(IF((VLOOKUP($A8,DATA!$S$1:$AC$38,6,FALSE))="X","X",(IF(T7="X",1,T7+1)))))</f>
        <v/>
      </c>
      <c r="U8" s="50" t="str">
        <f>IF($A8="","",(IF((VLOOKUP($A8,DATA!$S$1:$AC$38,7,FALSE))="X","X",(IF(U7="X",1,U7+1)))))</f>
        <v/>
      </c>
      <c r="V8" s="51" t="str">
        <f>IF($A8="","",(IF((VLOOKUP($A8,DATA!$S$1:$AC$38,8,FALSE))="X","X",(IF(V7="X",1,V7+1)))))</f>
        <v/>
      </c>
      <c r="W8" s="50" t="str">
        <f>IF($A8="","",(IF((VLOOKUP($A8,DATA!$S$1:$AC$38,9,FALSE))="X","X",(IF(W7="X",1,W7+1)))))</f>
        <v/>
      </c>
      <c r="X8" s="50" t="str">
        <f>IF($A8="","",(IF((VLOOKUP($A8,DATA!$S$1:$AC$38,10,FALSE))="X","X",(IF(X7="X",1,X7+1)))))</f>
        <v/>
      </c>
      <c r="Y8" s="51" t="str">
        <f>IF($A8="","",(IF((VLOOKUP($A8,DATA!$S$1:$AC$38,11,FALSE))="X","X",(IF(Y7="X",1,Y7+1)))))</f>
        <v/>
      </c>
      <c r="AB8" s="44"/>
      <c r="AC8" s="44"/>
      <c r="AE8" s="44"/>
      <c r="AF8" s="44"/>
      <c r="AH8" s="44"/>
      <c r="AI8" s="44"/>
      <c r="AJ8" s="44"/>
      <c r="AK8" s="44"/>
      <c r="AL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</row>
    <row r="9" spans="1:212" s="5" customFormat="1" ht="18.600000000000001" customHeight="1" x14ac:dyDescent="0.25">
      <c r="A9" s="58"/>
      <c r="B9" s="50" t="str">
        <f>IF($A9="","",(IF((VLOOKUP($A9,DATA!$A$1:$M$38,2,FALSE))="X","X",(IF(B8="X",1,B8+1)))))</f>
        <v/>
      </c>
      <c r="C9" s="51" t="str">
        <f>IF($A9="","",(IF((VLOOKUP($A9,DATA!$A$1:$M$38,3,FALSE))="X","X",(IF(C8="X",1,C8+1)))))</f>
        <v/>
      </c>
      <c r="D9" s="50" t="str">
        <f>IF($A9="","",(IF((VLOOKUP($A9,DATA!$A$1:$M$38,4,FALSE))="X","X",(IF(D8="X",1,D8+1)))))</f>
        <v/>
      </c>
      <c r="E9" s="51" t="str">
        <f>IF($A9="","",(IF((VLOOKUP($A9,DATA!$A$1:$M$38,5,FALSE))="X","X",(IF(E8="X",1,E8+1)))))</f>
        <v/>
      </c>
      <c r="F9" s="50" t="str">
        <f>IF($A9="","",(IF((VLOOKUP($A9,DATA!$A$1:$M$38,6,FALSE))="X","X",(IF(F8="X",1,F8+1)))))</f>
        <v/>
      </c>
      <c r="G9" s="51" t="str">
        <f>IF($A9="","",(IF((VLOOKUP($A9,DATA!$A$1:$M$38,7,FALSE))="X","X",(IF(G8="X",1,G8+1)))))</f>
        <v/>
      </c>
      <c r="H9" s="50" t="str">
        <f>IF($A9="","",(IF((VLOOKUP($A9,DATA!$A$1:$M$38,8,FALSE))="X","X",(IF(H8="X",1,H8+1)))))</f>
        <v/>
      </c>
      <c r="I9" s="50" t="str">
        <f>IF($A9="","",(IF((VLOOKUP($A9,DATA!$A$1:$M$38,9,FALSE))="X","X",(IF(I8="X",1,I8+1)))))</f>
        <v/>
      </c>
      <c r="J9" s="51" t="str">
        <f>IF($A9="","",(IF((VLOOKUP($A9,DATA!$A$1:$M$38,10,FALSE))="X","X",(IF(J8="X",1,J8+1)))))</f>
        <v/>
      </c>
      <c r="K9" s="50" t="str">
        <f>IF($A9="","",(IF((VLOOKUP($A9,DATA!$A$1:$M$38,11,FALSE))="X","X",(IF(K8="X",1,K8+1)))))</f>
        <v/>
      </c>
      <c r="L9" s="50" t="str">
        <f>IF($A9="","",(IF((VLOOKUP($A9,DATA!$A$1:$M$38,12,FALSE))="X","X",(IF(L8="X",1,L8+1)))))</f>
        <v/>
      </c>
      <c r="M9" s="50" t="str">
        <f>IF($A9="","",(IF((VLOOKUP($A9,DATA!$A$1:$M$38,13,FALSE))="X","X",(IF(M8="X",1,M8+1)))))</f>
        <v/>
      </c>
      <c r="N9" s="53" t="str">
        <f t="shared" si="0"/>
        <v/>
      </c>
      <c r="O9" s="51" t="str">
        <f t="shared" si="1"/>
        <v/>
      </c>
      <c r="P9" s="50" t="str">
        <f>IF($A9="","",(IF((VLOOKUP($A9,DATA!$S$1:$AC$38,2,FALSE))="X","X",(IF(P8="X",1,P8+1)))))</f>
        <v/>
      </c>
      <c r="Q9" s="50" t="str">
        <f>IF($A9="","",(IF((VLOOKUP($A9,DATA!$S$1:$AC$38,3,FALSE))="X","X",(IF(Q8="X",1,Q8+1)))))</f>
        <v/>
      </c>
      <c r="R9" s="50" t="str">
        <f>IF($A9="","",(IF((VLOOKUP($A9,DATA!$S$1:$AC$38,4,FALSE))="X","X",(IF(R8="X",1,R8+1)))))</f>
        <v/>
      </c>
      <c r="S9" s="50" t="str">
        <f>IF($A9="","",(IF((VLOOKUP($A9,DATA!$S$1:$AC$38,5,FALSE))="X","X",(IF(S8="X",1,S8+1)))))</f>
        <v/>
      </c>
      <c r="T9" s="50" t="str">
        <f>IF($A9="","",(IF((VLOOKUP($A9,DATA!$S$1:$AC$38,6,FALSE))="X","X",(IF(T8="X",1,T8+1)))))</f>
        <v/>
      </c>
      <c r="U9" s="50" t="str">
        <f>IF($A9="","",(IF((VLOOKUP($A9,DATA!$S$1:$AC$38,7,FALSE))="X","X",(IF(U8="X",1,U8+1)))))</f>
        <v/>
      </c>
      <c r="V9" s="51" t="str">
        <f>IF($A9="","",(IF((VLOOKUP($A9,DATA!$S$1:$AC$38,8,FALSE))="X","X",(IF(V8="X",1,V8+1)))))</f>
        <v/>
      </c>
      <c r="W9" s="50" t="str">
        <f>IF($A9="","",(IF((VLOOKUP($A9,DATA!$S$1:$AC$38,9,FALSE))="X","X",(IF(W8="X",1,W8+1)))))</f>
        <v/>
      </c>
      <c r="X9" s="50" t="str">
        <f>IF($A9="","",(IF((VLOOKUP($A9,DATA!$S$1:$AC$38,10,FALSE))="X","X",(IF(X8="X",1,X8+1)))))</f>
        <v/>
      </c>
      <c r="Y9" s="51" t="str">
        <f>IF($A9="","",(IF((VLOOKUP($A9,DATA!$S$1:$AC$38,11,FALSE))="X","X",(IF(Y8="X",1,Y8+1)))))</f>
        <v/>
      </c>
      <c r="Z9" s="52"/>
      <c r="AA9" s="52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39"/>
      <c r="BN9" s="39"/>
      <c r="BO9" s="39"/>
      <c r="BP9" s="39"/>
      <c r="BQ9" s="39"/>
      <c r="BR9" s="39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39"/>
      <c r="CF9" s="39"/>
      <c r="CG9" s="39"/>
      <c r="CH9" s="39"/>
      <c r="DC9" s="4"/>
      <c r="DD9" s="4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"/>
      <c r="HB9" s="4"/>
      <c r="HC9" s="4"/>
      <c r="HD9" s="4"/>
    </row>
    <row r="10" spans="1:212" s="5" customFormat="1" ht="18.600000000000001" customHeight="1" x14ac:dyDescent="0.25">
      <c r="A10" s="58"/>
      <c r="B10" s="50" t="str">
        <f>IF($A10="","",(IF((VLOOKUP($A10,DATA!$A$1:$M$38,2,FALSE))="X","X",(IF(B9="X",1,B9+1)))))</f>
        <v/>
      </c>
      <c r="C10" s="51" t="str">
        <f>IF($A10="","",(IF((VLOOKUP($A10,DATA!$A$1:$M$38,3,FALSE))="X","X",(IF(C9="X",1,C9+1)))))</f>
        <v/>
      </c>
      <c r="D10" s="50" t="str">
        <f>IF($A10="","",(IF((VLOOKUP($A10,DATA!$A$1:$M$38,4,FALSE))="X","X",(IF(D9="X",1,D9+1)))))</f>
        <v/>
      </c>
      <c r="E10" s="51" t="str">
        <f>IF($A10="","",(IF((VLOOKUP($A10,DATA!$A$1:$M$38,5,FALSE))="X","X",(IF(E9="X",1,E9+1)))))</f>
        <v/>
      </c>
      <c r="F10" s="50" t="str">
        <f>IF($A10="","",(IF((VLOOKUP($A10,DATA!$A$1:$M$38,6,FALSE))="X","X",(IF(F9="X",1,F9+1)))))</f>
        <v/>
      </c>
      <c r="G10" s="51" t="str">
        <f>IF($A10="","",(IF((VLOOKUP($A10,DATA!$A$1:$M$38,7,FALSE))="X","X",(IF(G9="X",1,G9+1)))))</f>
        <v/>
      </c>
      <c r="H10" s="50" t="str">
        <f>IF($A10="","",(IF((VLOOKUP($A10,DATA!$A$1:$M$38,8,FALSE))="X","X",(IF(H9="X",1,H9+1)))))</f>
        <v/>
      </c>
      <c r="I10" s="50" t="str">
        <f>IF($A10="","",(IF((VLOOKUP($A10,DATA!$A$1:$M$38,9,FALSE))="X","X",(IF(I9="X",1,I9+1)))))</f>
        <v/>
      </c>
      <c r="J10" s="51" t="str">
        <f>IF($A10="","",(IF((VLOOKUP($A10,DATA!$A$1:$M$38,10,FALSE))="X","X",(IF(J9="X",1,J9+1)))))</f>
        <v/>
      </c>
      <c r="K10" s="50" t="str">
        <f>IF($A10="","",(IF((VLOOKUP($A10,DATA!$A$1:$M$38,11,FALSE))="X","X",(IF(K9="X",1,K9+1)))))</f>
        <v/>
      </c>
      <c r="L10" s="50" t="str">
        <f>IF($A10="","",(IF((VLOOKUP($A10,DATA!$A$1:$M$38,12,FALSE))="X","X",(IF(L9="X",1,L9+1)))))</f>
        <v/>
      </c>
      <c r="M10" s="50" t="str">
        <f>IF($A10="","",(IF((VLOOKUP($A10,DATA!$A$1:$M$38,13,FALSE))="X","X",(IF(M9="X",1,M9+1)))))</f>
        <v/>
      </c>
      <c r="N10" s="53" t="str">
        <f t="shared" si="0"/>
        <v/>
      </c>
      <c r="O10" s="51" t="str">
        <f t="shared" si="1"/>
        <v/>
      </c>
      <c r="P10" s="50" t="str">
        <f>IF($A10="","",(IF((VLOOKUP($A10,DATA!$S$1:$AC$38,2,FALSE))="X","X",(IF(P9="X",1,P9+1)))))</f>
        <v/>
      </c>
      <c r="Q10" s="50" t="str">
        <f>IF($A10="","",(IF((VLOOKUP($A10,DATA!$S$1:$AC$38,3,FALSE))="X","X",(IF(Q9="X",1,Q9+1)))))</f>
        <v/>
      </c>
      <c r="R10" s="50" t="str">
        <f>IF($A10="","",(IF((VLOOKUP($A10,DATA!$S$1:$AC$38,4,FALSE))="X","X",(IF(R9="X",1,R9+1)))))</f>
        <v/>
      </c>
      <c r="S10" s="50" t="str">
        <f>IF($A10="","",(IF((VLOOKUP($A10,DATA!$S$1:$AC$38,5,FALSE))="X","X",(IF(S9="X",1,S9+1)))))</f>
        <v/>
      </c>
      <c r="T10" s="50" t="str">
        <f>IF($A10="","",(IF((VLOOKUP($A10,DATA!$S$1:$AC$38,6,FALSE))="X","X",(IF(T9="X",1,T9+1)))))</f>
        <v/>
      </c>
      <c r="U10" s="50" t="str">
        <f>IF($A10="","",(IF((VLOOKUP($A10,DATA!$S$1:$AC$38,7,FALSE))="X","X",(IF(U9="X",1,U9+1)))))</f>
        <v/>
      </c>
      <c r="V10" s="51" t="str">
        <f>IF($A10="","",(IF((VLOOKUP($A10,DATA!$S$1:$AC$38,8,FALSE))="X","X",(IF(V9="X",1,V9+1)))))</f>
        <v/>
      </c>
      <c r="W10" s="50" t="str">
        <f>IF($A10="","",(IF((VLOOKUP($A10,DATA!$S$1:$AC$38,9,FALSE))="X","X",(IF(W9="X",1,W9+1)))))</f>
        <v/>
      </c>
      <c r="X10" s="50" t="str">
        <f>IF($A10="","",(IF((VLOOKUP($A10,DATA!$S$1:$AC$38,10,FALSE))="X","X",(IF(X9="X",1,X9+1)))))</f>
        <v/>
      </c>
      <c r="Y10" s="51" t="str">
        <f>IF($A10="","",(IF((VLOOKUP($A10,DATA!$S$1:$AC$38,11,FALSE))="X","X",(IF(Y9="X",1,Y9+1)))))</f>
        <v/>
      </c>
      <c r="Z10" s="52"/>
      <c r="AA10" s="52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39"/>
      <c r="BN10" s="39"/>
      <c r="BO10" s="39"/>
      <c r="BP10" s="39"/>
      <c r="BQ10" s="39"/>
      <c r="BR10" s="39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39"/>
      <c r="CF10" s="39"/>
      <c r="CG10" s="39"/>
      <c r="CH10" s="39"/>
      <c r="DC10" s="4"/>
      <c r="DD10" s="4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"/>
      <c r="HB10" s="4"/>
      <c r="HC10" s="4"/>
      <c r="HD10" s="4"/>
    </row>
    <row r="11" spans="1:212" s="5" customFormat="1" ht="18.600000000000001" customHeight="1" x14ac:dyDescent="0.25">
      <c r="A11" s="58"/>
      <c r="B11" s="50" t="str">
        <f>IF($A11="","",(IF((VLOOKUP($A11,DATA!$A$1:$M$38,2,FALSE))="X","X",(IF(B10="X",1,B10+1)))))</f>
        <v/>
      </c>
      <c r="C11" s="51" t="str">
        <f>IF($A11="","",(IF((VLOOKUP($A11,DATA!$A$1:$M$38,3,FALSE))="X","X",(IF(C10="X",1,C10+1)))))</f>
        <v/>
      </c>
      <c r="D11" s="50" t="str">
        <f>IF($A11="","",(IF((VLOOKUP($A11,DATA!$A$1:$M$38,4,FALSE))="X","X",(IF(D10="X",1,D10+1)))))</f>
        <v/>
      </c>
      <c r="E11" s="51" t="str">
        <f>IF($A11="","",(IF((VLOOKUP($A11,DATA!$A$1:$M$38,5,FALSE))="X","X",(IF(E10="X",1,E10+1)))))</f>
        <v/>
      </c>
      <c r="F11" s="50" t="str">
        <f>IF($A11="","",(IF((VLOOKUP($A11,DATA!$A$1:$M$38,6,FALSE))="X","X",(IF(F10="X",1,F10+1)))))</f>
        <v/>
      </c>
      <c r="G11" s="51" t="str">
        <f>IF($A11="","",(IF((VLOOKUP($A11,DATA!$A$1:$M$38,7,FALSE))="X","X",(IF(G10="X",1,G10+1)))))</f>
        <v/>
      </c>
      <c r="H11" s="50" t="str">
        <f>IF($A11="","",(IF((VLOOKUP($A11,DATA!$A$1:$M$38,8,FALSE))="X","X",(IF(H10="X",1,H10+1)))))</f>
        <v/>
      </c>
      <c r="I11" s="50" t="str">
        <f>IF($A11="","",(IF((VLOOKUP($A11,DATA!$A$1:$M$38,9,FALSE))="X","X",(IF(I10="X",1,I10+1)))))</f>
        <v/>
      </c>
      <c r="J11" s="51" t="str">
        <f>IF($A11="","",(IF((VLOOKUP($A11,DATA!$A$1:$M$38,10,FALSE))="X","X",(IF(J10="X",1,J10+1)))))</f>
        <v/>
      </c>
      <c r="K11" s="50" t="str">
        <f>IF($A11="","",(IF((VLOOKUP($A11,DATA!$A$1:$M$38,11,FALSE))="X","X",(IF(K10="X",1,K10+1)))))</f>
        <v/>
      </c>
      <c r="L11" s="50" t="str">
        <f>IF($A11="","",(IF((VLOOKUP($A11,DATA!$A$1:$M$38,12,FALSE))="X","X",(IF(L10="X",1,L10+1)))))</f>
        <v/>
      </c>
      <c r="M11" s="50" t="str">
        <f>IF($A11="","",(IF((VLOOKUP($A11,DATA!$A$1:$M$38,13,FALSE))="X","X",(IF(M10="X",1,M10+1)))))</f>
        <v/>
      </c>
      <c r="N11" s="53" t="str">
        <f t="shared" si="0"/>
        <v/>
      </c>
      <c r="O11" s="51" t="str">
        <f t="shared" si="1"/>
        <v/>
      </c>
      <c r="P11" s="50" t="str">
        <f>IF($A11="","",(IF((VLOOKUP($A11,DATA!$S$1:$AC$38,2,FALSE))="X","X",(IF(P10="X",1,P10+1)))))</f>
        <v/>
      </c>
      <c r="Q11" s="50" t="str">
        <f>IF($A11="","",(IF((VLOOKUP($A11,DATA!$S$1:$AC$38,3,FALSE))="X","X",(IF(Q10="X",1,Q10+1)))))</f>
        <v/>
      </c>
      <c r="R11" s="50" t="str">
        <f>IF($A11="","",(IF((VLOOKUP($A11,DATA!$S$1:$AC$38,4,FALSE))="X","X",(IF(R10="X",1,R10+1)))))</f>
        <v/>
      </c>
      <c r="S11" s="50" t="str">
        <f>IF($A11="","",(IF((VLOOKUP($A11,DATA!$S$1:$AC$38,5,FALSE))="X","X",(IF(S10="X",1,S10+1)))))</f>
        <v/>
      </c>
      <c r="T11" s="50" t="str">
        <f>IF($A11="","",(IF((VLOOKUP($A11,DATA!$S$1:$AC$38,6,FALSE))="X","X",(IF(T10="X",1,T10+1)))))</f>
        <v/>
      </c>
      <c r="U11" s="50" t="str">
        <f>IF($A11="","",(IF((VLOOKUP($A11,DATA!$S$1:$AC$38,7,FALSE))="X","X",(IF(U10="X",1,U10+1)))))</f>
        <v/>
      </c>
      <c r="V11" s="51" t="str">
        <f>IF($A11="","",(IF((VLOOKUP($A11,DATA!$S$1:$AC$38,8,FALSE))="X","X",(IF(V10="X",1,V10+1)))))</f>
        <v/>
      </c>
      <c r="W11" s="50" t="str">
        <f>IF($A11="","",(IF((VLOOKUP($A11,DATA!$S$1:$AC$38,9,FALSE))="X","X",(IF(W10="X",1,W10+1)))))</f>
        <v/>
      </c>
      <c r="X11" s="50" t="str">
        <f>IF($A11="","",(IF((VLOOKUP($A11,DATA!$S$1:$AC$38,10,FALSE))="X","X",(IF(X10="X",1,X10+1)))))</f>
        <v/>
      </c>
      <c r="Y11" s="51" t="str">
        <f>IF($A11="","",(IF((VLOOKUP($A11,DATA!$S$1:$AC$38,11,FALSE))="X","X",(IF(Y10="X",1,Y10+1)))))</f>
        <v/>
      </c>
      <c r="Z11" s="52"/>
      <c r="AA11" s="52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39"/>
      <c r="BN11" s="39"/>
      <c r="BO11" s="39"/>
      <c r="BP11" s="39"/>
      <c r="BQ11" s="39"/>
      <c r="BR11" s="39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39"/>
      <c r="CF11" s="39"/>
      <c r="CG11" s="39"/>
      <c r="CH11" s="39"/>
      <c r="DC11" s="4"/>
      <c r="DD11" s="4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"/>
      <c r="HB11" s="4"/>
      <c r="HC11" s="4"/>
      <c r="HD11" s="4"/>
    </row>
    <row r="12" spans="1:212" s="5" customFormat="1" ht="18.600000000000001" customHeight="1" x14ac:dyDescent="0.25">
      <c r="A12" s="58"/>
      <c r="B12" s="50" t="str">
        <f>IF($A12="","",(IF((VLOOKUP($A12,DATA!$A$1:$M$38,2,FALSE))="X","X",(IF(B11="X",1,B11+1)))))</f>
        <v/>
      </c>
      <c r="C12" s="51" t="str">
        <f>IF($A12="","",(IF((VLOOKUP($A12,DATA!$A$1:$M$38,3,FALSE))="X","X",(IF(C11="X",1,C11+1)))))</f>
        <v/>
      </c>
      <c r="D12" s="50" t="str">
        <f>IF($A12="","",(IF((VLOOKUP($A12,DATA!$A$1:$M$38,4,FALSE))="X","X",(IF(D11="X",1,D11+1)))))</f>
        <v/>
      </c>
      <c r="E12" s="51" t="str">
        <f>IF($A12="","",(IF((VLOOKUP($A12,DATA!$A$1:$M$38,5,FALSE))="X","X",(IF(E11="X",1,E11+1)))))</f>
        <v/>
      </c>
      <c r="F12" s="50" t="str">
        <f>IF($A12="","",(IF((VLOOKUP($A12,DATA!$A$1:$M$38,6,FALSE))="X","X",(IF(F11="X",1,F11+1)))))</f>
        <v/>
      </c>
      <c r="G12" s="51" t="str">
        <f>IF($A12="","",(IF((VLOOKUP($A12,DATA!$A$1:$M$38,7,FALSE))="X","X",(IF(G11="X",1,G11+1)))))</f>
        <v/>
      </c>
      <c r="H12" s="50" t="str">
        <f>IF($A12="","",(IF((VLOOKUP($A12,DATA!$A$1:$M$38,8,FALSE))="X","X",(IF(H11="X",1,H11+1)))))</f>
        <v/>
      </c>
      <c r="I12" s="50" t="str">
        <f>IF($A12="","",(IF((VLOOKUP($A12,DATA!$A$1:$M$38,9,FALSE))="X","X",(IF(I11="X",1,I11+1)))))</f>
        <v/>
      </c>
      <c r="J12" s="51" t="str">
        <f>IF($A12="","",(IF((VLOOKUP($A12,DATA!$A$1:$M$38,10,FALSE))="X","X",(IF(J11="X",1,J11+1)))))</f>
        <v/>
      </c>
      <c r="K12" s="50" t="str">
        <f>IF($A12="","",(IF((VLOOKUP($A12,DATA!$A$1:$M$38,11,FALSE))="X","X",(IF(K11="X",1,K11+1)))))</f>
        <v/>
      </c>
      <c r="L12" s="50" t="str">
        <f>IF($A12="","",(IF((VLOOKUP($A12,DATA!$A$1:$M$38,12,FALSE))="X","X",(IF(L11="X",1,L11+1)))))</f>
        <v/>
      </c>
      <c r="M12" s="50" t="str">
        <f>IF($A12="","",(IF((VLOOKUP($A12,DATA!$A$1:$M$38,13,FALSE))="X","X",(IF(M11="X",1,M11+1)))))</f>
        <v/>
      </c>
      <c r="N12" s="53" t="str">
        <f t="shared" si="0"/>
        <v/>
      </c>
      <c r="O12" s="51" t="str">
        <f t="shared" si="1"/>
        <v/>
      </c>
      <c r="P12" s="50" t="str">
        <f>IF($A12="","",(IF((VLOOKUP($A12,DATA!$S$1:$AC$38,2,FALSE))="X","X",(IF(P11="X",1,P11+1)))))</f>
        <v/>
      </c>
      <c r="Q12" s="50" t="str">
        <f>IF($A12="","",(IF((VLOOKUP($A12,DATA!$S$1:$AC$38,3,FALSE))="X","X",(IF(Q11="X",1,Q11+1)))))</f>
        <v/>
      </c>
      <c r="R12" s="50" t="str">
        <f>IF($A12="","",(IF((VLOOKUP($A12,DATA!$S$1:$AC$38,4,FALSE))="X","X",(IF(R11="X",1,R11+1)))))</f>
        <v/>
      </c>
      <c r="S12" s="50" t="str">
        <f>IF($A12="","",(IF((VLOOKUP($A12,DATA!$S$1:$AC$38,5,FALSE))="X","X",(IF(S11="X",1,S11+1)))))</f>
        <v/>
      </c>
      <c r="T12" s="50" t="str">
        <f>IF($A12="","",(IF((VLOOKUP($A12,DATA!$S$1:$AC$38,6,FALSE))="X","X",(IF(T11="X",1,T11+1)))))</f>
        <v/>
      </c>
      <c r="U12" s="50" t="str">
        <f>IF($A12="","",(IF((VLOOKUP($A12,DATA!$S$1:$AC$38,7,FALSE))="X","X",(IF(U11="X",1,U11+1)))))</f>
        <v/>
      </c>
      <c r="V12" s="51" t="str">
        <f>IF($A12="","",(IF((VLOOKUP($A12,DATA!$S$1:$AC$38,8,FALSE))="X","X",(IF(V11="X",1,V11+1)))))</f>
        <v/>
      </c>
      <c r="W12" s="50" t="str">
        <f>IF($A12="","",(IF((VLOOKUP($A12,DATA!$S$1:$AC$38,9,FALSE))="X","X",(IF(W11="X",1,W11+1)))))</f>
        <v/>
      </c>
      <c r="X12" s="50" t="str">
        <f>IF($A12="","",(IF((VLOOKUP($A12,DATA!$S$1:$AC$38,10,FALSE))="X","X",(IF(X11="X",1,X11+1)))))</f>
        <v/>
      </c>
      <c r="Y12" s="51" t="str">
        <f>IF($A12="","",(IF((VLOOKUP($A12,DATA!$S$1:$AC$38,11,FALSE))="X","X",(IF(Y11="X",1,Y11+1)))))</f>
        <v/>
      </c>
      <c r="Z12" s="52"/>
      <c r="AA12" s="52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39"/>
      <c r="BN12" s="39"/>
      <c r="BO12" s="39"/>
      <c r="BP12" s="39"/>
      <c r="BQ12" s="39"/>
      <c r="BR12" s="39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39"/>
      <c r="CF12" s="39"/>
      <c r="CG12" s="39"/>
      <c r="CH12" s="39"/>
      <c r="DC12" s="4"/>
      <c r="DD12" s="4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"/>
      <c r="HB12" s="4"/>
      <c r="HC12" s="4"/>
      <c r="HD12" s="4"/>
    </row>
    <row r="13" spans="1:212" s="5" customFormat="1" ht="18.600000000000001" customHeight="1" x14ac:dyDescent="0.25">
      <c r="A13" s="58"/>
      <c r="B13" s="50" t="str">
        <f>IF($A13="","",(IF((VLOOKUP($A13,DATA!$A$1:$M$38,2,FALSE))="X","X",(IF(B12="X",1,B12+1)))))</f>
        <v/>
      </c>
      <c r="C13" s="51" t="str">
        <f>IF($A13="","",(IF((VLOOKUP($A13,DATA!$A$1:$M$38,3,FALSE))="X","X",(IF(C12="X",1,C12+1)))))</f>
        <v/>
      </c>
      <c r="D13" s="50" t="str">
        <f>IF($A13="","",(IF((VLOOKUP($A13,DATA!$A$1:$M$38,4,FALSE))="X","X",(IF(D12="X",1,D12+1)))))</f>
        <v/>
      </c>
      <c r="E13" s="51" t="str">
        <f>IF($A13="","",(IF((VLOOKUP($A13,DATA!$A$1:$M$38,5,FALSE))="X","X",(IF(E12="X",1,E12+1)))))</f>
        <v/>
      </c>
      <c r="F13" s="50" t="str">
        <f>IF($A13="","",(IF((VLOOKUP($A13,DATA!$A$1:$M$38,6,FALSE))="X","X",(IF(F12="X",1,F12+1)))))</f>
        <v/>
      </c>
      <c r="G13" s="51" t="str">
        <f>IF($A13="","",(IF((VLOOKUP($A13,DATA!$A$1:$M$38,7,FALSE))="X","X",(IF(G12="X",1,G12+1)))))</f>
        <v/>
      </c>
      <c r="H13" s="50" t="str">
        <f>IF($A13="","",(IF((VLOOKUP($A13,DATA!$A$1:$M$38,8,FALSE))="X","X",(IF(H12="X",1,H12+1)))))</f>
        <v/>
      </c>
      <c r="I13" s="50" t="str">
        <f>IF($A13="","",(IF((VLOOKUP($A13,DATA!$A$1:$M$38,9,FALSE))="X","X",(IF(I12="X",1,I12+1)))))</f>
        <v/>
      </c>
      <c r="J13" s="51" t="str">
        <f>IF($A13="","",(IF((VLOOKUP($A13,DATA!$A$1:$M$38,10,FALSE))="X","X",(IF(J12="X",1,J12+1)))))</f>
        <v/>
      </c>
      <c r="K13" s="50" t="str">
        <f>IF($A13="","",(IF((VLOOKUP($A13,DATA!$A$1:$M$38,11,FALSE))="X","X",(IF(K12="X",1,K12+1)))))</f>
        <v/>
      </c>
      <c r="L13" s="50" t="str">
        <f>IF($A13="","",(IF((VLOOKUP($A13,DATA!$A$1:$M$38,12,FALSE))="X","X",(IF(L12="X",1,L12+1)))))</f>
        <v/>
      </c>
      <c r="M13" s="50" t="str">
        <f>IF($A13="","",(IF((VLOOKUP($A13,DATA!$A$1:$M$38,13,FALSE))="X","X",(IF(M12="X",1,M12+1)))))</f>
        <v/>
      </c>
      <c r="N13" s="53" t="str">
        <f t="shared" si="0"/>
        <v/>
      </c>
      <c r="O13" s="51" t="str">
        <f t="shared" si="1"/>
        <v/>
      </c>
      <c r="P13" s="50" t="str">
        <f>IF($A13="","",(IF((VLOOKUP($A13,DATA!$S$1:$AC$38,2,FALSE))="X","X",(IF(P12="X",1,P12+1)))))</f>
        <v/>
      </c>
      <c r="Q13" s="50" t="str">
        <f>IF($A13="","",(IF((VLOOKUP($A13,DATA!$S$1:$AC$38,3,FALSE))="X","X",(IF(Q12="X",1,Q12+1)))))</f>
        <v/>
      </c>
      <c r="R13" s="50" t="str">
        <f>IF($A13="","",(IF((VLOOKUP($A13,DATA!$S$1:$AC$38,4,FALSE))="X","X",(IF(R12="X",1,R12+1)))))</f>
        <v/>
      </c>
      <c r="S13" s="50" t="str">
        <f>IF($A13="","",(IF((VLOOKUP($A13,DATA!$S$1:$AC$38,5,FALSE))="X","X",(IF(S12="X",1,S12+1)))))</f>
        <v/>
      </c>
      <c r="T13" s="50" t="str">
        <f>IF($A13="","",(IF((VLOOKUP($A13,DATA!$S$1:$AC$38,6,FALSE))="X","X",(IF(T12="X",1,T12+1)))))</f>
        <v/>
      </c>
      <c r="U13" s="50" t="str">
        <f>IF($A13="","",(IF((VLOOKUP($A13,DATA!$S$1:$AC$38,7,FALSE))="X","X",(IF(U12="X",1,U12+1)))))</f>
        <v/>
      </c>
      <c r="V13" s="51" t="str">
        <f>IF($A13="","",(IF((VLOOKUP($A13,DATA!$S$1:$AC$38,8,FALSE))="X","X",(IF(V12="X",1,V12+1)))))</f>
        <v/>
      </c>
      <c r="W13" s="50" t="str">
        <f>IF($A13="","",(IF((VLOOKUP($A13,DATA!$S$1:$AC$38,9,FALSE))="X","X",(IF(W12="X",1,W12+1)))))</f>
        <v/>
      </c>
      <c r="X13" s="50" t="str">
        <f>IF($A13="","",(IF((VLOOKUP($A13,DATA!$S$1:$AC$38,10,FALSE))="X","X",(IF(X12="X",1,X12+1)))))</f>
        <v/>
      </c>
      <c r="Y13" s="51" t="str">
        <f>IF($A13="","",(IF((VLOOKUP($A13,DATA!$S$1:$AC$38,11,FALSE))="X","X",(IF(Y12="X",1,Y12+1)))))</f>
        <v/>
      </c>
      <c r="Z13" s="52"/>
      <c r="AA13" s="52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39"/>
      <c r="BN13" s="39"/>
      <c r="BO13" s="39"/>
      <c r="BP13" s="39"/>
      <c r="BQ13" s="39"/>
      <c r="BR13" s="39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39"/>
      <c r="CF13" s="39"/>
      <c r="CG13" s="39"/>
      <c r="CH13" s="39"/>
      <c r="DC13" s="4"/>
      <c r="DD13" s="4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"/>
      <c r="HB13" s="4"/>
      <c r="HC13" s="4"/>
      <c r="HD13" s="4"/>
    </row>
    <row r="14" spans="1:212" s="5" customFormat="1" ht="18.600000000000001" customHeight="1" x14ac:dyDescent="0.25">
      <c r="A14" s="58"/>
      <c r="B14" s="50" t="str">
        <f>IF($A14="","",(IF((VLOOKUP($A14,DATA!$A$1:$M$38,2,FALSE))="X","X",(IF(B13="X",1,B13+1)))))</f>
        <v/>
      </c>
      <c r="C14" s="51" t="str">
        <f>IF($A14="","",(IF((VLOOKUP($A14,DATA!$A$1:$M$38,3,FALSE))="X","X",(IF(C13="X",1,C13+1)))))</f>
        <v/>
      </c>
      <c r="D14" s="50" t="str">
        <f>IF($A14="","",(IF((VLOOKUP($A14,DATA!$A$1:$M$38,4,FALSE))="X","X",(IF(D13="X",1,D13+1)))))</f>
        <v/>
      </c>
      <c r="E14" s="51" t="str">
        <f>IF($A14="","",(IF((VLOOKUP($A14,DATA!$A$1:$M$38,5,FALSE))="X","X",(IF(E13="X",1,E13+1)))))</f>
        <v/>
      </c>
      <c r="F14" s="50" t="str">
        <f>IF($A14="","",(IF((VLOOKUP($A14,DATA!$A$1:$M$38,6,FALSE))="X","X",(IF(F13="X",1,F13+1)))))</f>
        <v/>
      </c>
      <c r="G14" s="51" t="str">
        <f>IF($A14="","",(IF((VLOOKUP($A14,DATA!$A$1:$M$38,7,FALSE))="X","X",(IF(G13="X",1,G13+1)))))</f>
        <v/>
      </c>
      <c r="H14" s="50" t="str">
        <f>IF($A14="","",(IF((VLOOKUP($A14,DATA!$A$1:$M$38,8,FALSE))="X","X",(IF(H13="X",1,H13+1)))))</f>
        <v/>
      </c>
      <c r="I14" s="50" t="str">
        <f>IF($A14="","",(IF((VLOOKUP($A14,DATA!$A$1:$M$38,9,FALSE))="X","X",(IF(I13="X",1,I13+1)))))</f>
        <v/>
      </c>
      <c r="J14" s="51" t="str">
        <f>IF($A14="","",(IF((VLOOKUP($A14,DATA!$A$1:$M$38,10,FALSE))="X","X",(IF(J13="X",1,J13+1)))))</f>
        <v/>
      </c>
      <c r="K14" s="50" t="str">
        <f>IF($A14="","",(IF((VLOOKUP($A14,DATA!$A$1:$M$38,11,FALSE))="X","X",(IF(K13="X",1,K13+1)))))</f>
        <v/>
      </c>
      <c r="L14" s="50" t="str">
        <f>IF($A14="","",(IF((VLOOKUP($A14,DATA!$A$1:$M$38,12,FALSE))="X","X",(IF(L13="X",1,L13+1)))))</f>
        <v/>
      </c>
      <c r="M14" s="50" t="str">
        <f>IF($A14="","",(IF((VLOOKUP($A14,DATA!$A$1:$M$38,13,FALSE))="X","X",(IF(M13="X",1,M13+1)))))</f>
        <v/>
      </c>
      <c r="N14" s="53" t="str">
        <f t="shared" si="0"/>
        <v/>
      </c>
      <c r="O14" s="51" t="str">
        <f t="shared" si="1"/>
        <v/>
      </c>
      <c r="P14" s="50" t="str">
        <f>IF($A14="","",(IF((VLOOKUP($A14,DATA!$S$1:$AC$38,2,FALSE))="X","X",(IF(P13="X",1,P13+1)))))</f>
        <v/>
      </c>
      <c r="Q14" s="50" t="str">
        <f>IF($A14="","",(IF((VLOOKUP($A14,DATA!$S$1:$AC$38,3,FALSE))="X","X",(IF(Q13="X",1,Q13+1)))))</f>
        <v/>
      </c>
      <c r="R14" s="50" t="str">
        <f>IF($A14="","",(IF((VLOOKUP($A14,DATA!$S$1:$AC$38,4,FALSE))="X","X",(IF(R13="X",1,R13+1)))))</f>
        <v/>
      </c>
      <c r="S14" s="50" t="str">
        <f>IF($A14="","",(IF((VLOOKUP($A14,DATA!$S$1:$AC$38,5,FALSE))="X","X",(IF(S13="X",1,S13+1)))))</f>
        <v/>
      </c>
      <c r="T14" s="50" t="str">
        <f>IF($A14="","",(IF((VLOOKUP($A14,DATA!$S$1:$AC$38,6,FALSE))="X","X",(IF(T13="X",1,T13+1)))))</f>
        <v/>
      </c>
      <c r="U14" s="50" t="str">
        <f>IF($A14="","",(IF((VLOOKUP($A14,DATA!$S$1:$AC$38,7,FALSE))="X","X",(IF(U13="X",1,U13+1)))))</f>
        <v/>
      </c>
      <c r="V14" s="51" t="str">
        <f>IF($A14="","",(IF((VLOOKUP($A14,DATA!$S$1:$AC$38,8,FALSE))="X","X",(IF(V13="X",1,V13+1)))))</f>
        <v/>
      </c>
      <c r="W14" s="50" t="str">
        <f>IF($A14="","",(IF((VLOOKUP($A14,DATA!$S$1:$AC$38,9,FALSE))="X","X",(IF(W13="X",1,W13+1)))))</f>
        <v/>
      </c>
      <c r="X14" s="50" t="str">
        <f>IF($A14="","",(IF((VLOOKUP($A14,DATA!$S$1:$AC$38,10,FALSE))="X","X",(IF(X13="X",1,X13+1)))))</f>
        <v/>
      </c>
      <c r="Y14" s="51" t="str">
        <f>IF($A14="","",(IF((VLOOKUP($A14,DATA!$S$1:$AC$38,11,FALSE))="X","X",(IF(Y13="X",1,Y13+1)))))</f>
        <v/>
      </c>
      <c r="Z14" s="52"/>
      <c r="AA14" s="52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39"/>
      <c r="BN14" s="39"/>
      <c r="BO14" s="39"/>
      <c r="BP14" s="39"/>
      <c r="BQ14" s="39"/>
      <c r="BR14" s="39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39"/>
      <c r="CF14" s="39"/>
      <c r="CG14" s="39"/>
      <c r="CH14" s="39"/>
      <c r="DC14" s="4"/>
      <c r="DD14" s="4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"/>
      <c r="HB14" s="4"/>
      <c r="HC14" s="4"/>
      <c r="HD14" s="4"/>
    </row>
    <row r="15" spans="1:212" s="5" customFormat="1" ht="18.600000000000001" customHeight="1" x14ac:dyDescent="0.25">
      <c r="A15" s="58"/>
      <c r="B15" s="50" t="str">
        <f>IF($A15="","",(IF((VLOOKUP($A15,DATA!$A$1:$M$38,2,FALSE))="X","X",(IF(B14="X",1,B14+1)))))</f>
        <v/>
      </c>
      <c r="C15" s="51" t="str">
        <f>IF($A15="","",(IF((VLOOKUP($A15,DATA!$A$1:$M$38,3,FALSE))="X","X",(IF(C14="X",1,C14+1)))))</f>
        <v/>
      </c>
      <c r="D15" s="50" t="str">
        <f>IF($A15="","",(IF((VLOOKUP($A15,DATA!$A$1:$M$38,4,FALSE))="X","X",(IF(D14="X",1,D14+1)))))</f>
        <v/>
      </c>
      <c r="E15" s="51" t="str">
        <f>IF($A15="","",(IF((VLOOKUP($A15,DATA!$A$1:$M$38,5,FALSE))="X","X",(IF(E14="X",1,E14+1)))))</f>
        <v/>
      </c>
      <c r="F15" s="50" t="str">
        <f>IF($A15="","",(IF((VLOOKUP($A15,DATA!$A$1:$M$38,6,FALSE))="X","X",(IF(F14="X",1,F14+1)))))</f>
        <v/>
      </c>
      <c r="G15" s="51" t="str">
        <f>IF($A15="","",(IF((VLOOKUP($A15,DATA!$A$1:$M$38,7,FALSE))="X","X",(IF(G14="X",1,G14+1)))))</f>
        <v/>
      </c>
      <c r="H15" s="50" t="str">
        <f>IF($A15="","",(IF((VLOOKUP($A15,DATA!$A$1:$M$38,8,FALSE))="X","X",(IF(H14="X",1,H14+1)))))</f>
        <v/>
      </c>
      <c r="I15" s="50" t="str">
        <f>IF($A15="","",(IF((VLOOKUP($A15,DATA!$A$1:$M$38,9,FALSE))="X","X",(IF(I14="X",1,I14+1)))))</f>
        <v/>
      </c>
      <c r="J15" s="51" t="str">
        <f>IF($A15="","",(IF((VLOOKUP($A15,DATA!$A$1:$M$38,10,FALSE))="X","X",(IF(J14="X",1,J14+1)))))</f>
        <v/>
      </c>
      <c r="K15" s="50" t="str">
        <f>IF($A15="","",(IF((VLOOKUP($A15,DATA!$A$1:$M$38,11,FALSE))="X","X",(IF(K14="X",1,K14+1)))))</f>
        <v/>
      </c>
      <c r="L15" s="50" t="str">
        <f>IF($A15="","",(IF((VLOOKUP($A15,DATA!$A$1:$M$38,12,FALSE))="X","X",(IF(L14="X",1,L14+1)))))</f>
        <v/>
      </c>
      <c r="M15" s="50" t="str">
        <f>IF($A15="","",(IF((VLOOKUP($A15,DATA!$A$1:$M$38,13,FALSE))="X","X",(IF(M14="X",1,M14+1)))))</f>
        <v/>
      </c>
      <c r="N15" s="53" t="str">
        <f t="shared" si="0"/>
        <v/>
      </c>
      <c r="O15" s="51" t="str">
        <f t="shared" si="1"/>
        <v/>
      </c>
      <c r="P15" s="50" t="str">
        <f>IF($A15="","",(IF((VLOOKUP($A15,DATA!$S$1:$AC$38,2,FALSE))="X","X",(IF(P14="X",1,P14+1)))))</f>
        <v/>
      </c>
      <c r="Q15" s="50" t="str">
        <f>IF($A15="","",(IF((VLOOKUP($A15,DATA!$S$1:$AC$38,3,FALSE))="X","X",(IF(Q14="X",1,Q14+1)))))</f>
        <v/>
      </c>
      <c r="R15" s="50" t="str">
        <f>IF($A15="","",(IF((VLOOKUP($A15,DATA!$S$1:$AC$38,4,FALSE))="X","X",(IF(R14="X",1,R14+1)))))</f>
        <v/>
      </c>
      <c r="S15" s="50" t="str">
        <f>IF($A15="","",(IF((VLOOKUP($A15,DATA!$S$1:$AC$38,5,FALSE))="X","X",(IF(S14="X",1,S14+1)))))</f>
        <v/>
      </c>
      <c r="T15" s="50" t="str">
        <f>IF($A15="","",(IF((VLOOKUP($A15,DATA!$S$1:$AC$38,6,FALSE))="X","X",(IF(T14="X",1,T14+1)))))</f>
        <v/>
      </c>
      <c r="U15" s="50" t="str">
        <f>IF($A15="","",(IF((VLOOKUP($A15,DATA!$S$1:$AC$38,7,FALSE))="X","X",(IF(U14="X",1,U14+1)))))</f>
        <v/>
      </c>
      <c r="V15" s="51" t="str">
        <f>IF($A15="","",(IF((VLOOKUP($A15,DATA!$S$1:$AC$38,8,FALSE))="X","X",(IF(V14="X",1,V14+1)))))</f>
        <v/>
      </c>
      <c r="W15" s="50" t="str">
        <f>IF($A15="","",(IF((VLOOKUP($A15,DATA!$S$1:$AC$38,9,FALSE))="X","X",(IF(W14="X",1,W14+1)))))</f>
        <v/>
      </c>
      <c r="X15" s="50" t="str">
        <f>IF($A15="","",(IF((VLOOKUP($A15,DATA!$S$1:$AC$38,10,FALSE))="X","X",(IF(X14="X",1,X14+1)))))</f>
        <v/>
      </c>
      <c r="Y15" s="51" t="str">
        <f>IF($A15="","",(IF((VLOOKUP($A15,DATA!$S$1:$AC$38,11,FALSE))="X","X",(IF(Y14="X",1,Y14+1)))))</f>
        <v/>
      </c>
      <c r="Z15" s="52"/>
      <c r="AA15" s="52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39"/>
      <c r="BN15" s="39"/>
      <c r="BO15" s="39"/>
      <c r="BP15" s="39"/>
      <c r="BQ15" s="39"/>
      <c r="BR15" s="39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39"/>
      <c r="CF15" s="39"/>
      <c r="CG15" s="39"/>
      <c r="CH15" s="39"/>
      <c r="DC15" s="4"/>
      <c r="DD15" s="4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"/>
      <c r="HB15" s="4"/>
      <c r="HC15" s="4"/>
      <c r="HD15" s="4"/>
    </row>
    <row r="16" spans="1:212" s="5" customFormat="1" ht="18.600000000000001" customHeight="1" x14ac:dyDescent="0.25">
      <c r="A16" s="58"/>
      <c r="B16" s="50" t="str">
        <f>IF($A16="","",(IF((VLOOKUP($A16,DATA!$A$1:$M$38,2,FALSE))="X","X",(IF(B15="X",1,B15+1)))))</f>
        <v/>
      </c>
      <c r="C16" s="51" t="str">
        <f>IF($A16="","",(IF((VLOOKUP($A16,DATA!$A$1:$M$38,3,FALSE))="X","X",(IF(C15="X",1,C15+1)))))</f>
        <v/>
      </c>
      <c r="D16" s="50" t="str">
        <f>IF($A16="","",(IF((VLOOKUP($A16,DATA!$A$1:$M$38,4,FALSE))="X","X",(IF(D15="X",1,D15+1)))))</f>
        <v/>
      </c>
      <c r="E16" s="51" t="str">
        <f>IF($A16="","",(IF((VLOOKUP($A16,DATA!$A$1:$M$38,5,FALSE))="X","X",(IF(E15="X",1,E15+1)))))</f>
        <v/>
      </c>
      <c r="F16" s="50" t="str">
        <f>IF($A16="","",(IF((VLOOKUP($A16,DATA!$A$1:$M$38,6,FALSE))="X","X",(IF(F15="X",1,F15+1)))))</f>
        <v/>
      </c>
      <c r="G16" s="51" t="str">
        <f>IF($A16="","",(IF((VLOOKUP($A16,DATA!$A$1:$M$38,7,FALSE))="X","X",(IF(G15="X",1,G15+1)))))</f>
        <v/>
      </c>
      <c r="H16" s="50" t="str">
        <f>IF($A16="","",(IF((VLOOKUP($A16,DATA!$A$1:$M$38,8,FALSE))="X","X",(IF(H15="X",1,H15+1)))))</f>
        <v/>
      </c>
      <c r="I16" s="50" t="str">
        <f>IF($A16="","",(IF((VLOOKUP($A16,DATA!$A$1:$M$38,9,FALSE))="X","X",(IF(I15="X",1,I15+1)))))</f>
        <v/>
      </c>
      <c r="J16" s="51" t="str">
        <f>IF($A16="","",(IF((VLOOKUP($A16,DATA!$A$1:$M$38,10,FALSE))="X","X",(IF(J15="X",1,J15+1)))))</f>
        <v/>
      </c>
      <c r="K16" s="50" t="str">
        <f>IF($A16="","",(IF((VLOOKUP($A16,DATA!$A$1:$M$38,11,FALSE))="X","X",(IF(K15="X",1,K15+1)))))</f>
        <v/>
      </c>
      <c r="L16" s="50" t="str">
        <f>IF($A16="","",(IF((VLOOKUP($A16,DATA!$A$1:$M$38,12,FALSE))="X","X",(IF(L15="X",1,L15+1)))))</f>
        <v/>
      </c>
      <c r="M16" s="50" t="str">
        <f>IF($A16="","",(IF((VLOOKUP($A16,DATA!$A$1:$M$38,13,FALSE))="X","X",(IF(M15="X",1,M15+1)))))</f>
        <v/>
      </c>
      <c r="N16" s="53" t="str">
        <f t="shared" si="0"/>
        <v/>
      </c>
      <c r="O16" s="51" t="str">
        <f t="shared" si="1"/>
        <v/>
      </c>
      <c r="P16" s="50" t="str">
        <f>IF($A16="","",(IF((VLOOKUP($A16,DATA!$S$1:$AC$38,2,FALSE))="X","X",(IF(P15="X",1,P15+1)))))</f>
        <v/>
      </c>
      <c r="Q16" s="50" t="str">
        <f>IF($A16="","",(IF((VLOOKUP($A16,DATA!$S$1:$AC$38,3,FALSE))="X","X",(IF(Q15="X",1,Q15+1)))))</f>
        <v/>
      </c>
      <c r="R16" s="50" t="str">
        <f>IF($A16="","",(IF((VLOOKUP($A16,DATA!$S$1:$AC$38,4,FALSE))="X","X",(IF(R15="X",1,R15+1)))))</f>
        <v/>
      </c>
      <c r="S16" s="50" t="str">
        <f>IF($A16="","",(IF((VLOOKUP($A16,DATA!$S$1:$AC$38,5,FALSE))="X","X",(IF(S15="X",1,S15+1)))))</f>
        <v/>
      </c>
      <c r="T16" s="50" t="str">
        <f>IF($A16="","",(IF((VLOOKUP($A16,DATA!$S$1:$AC$38,6,FALSE))="X","X",(IF(T15="X",1,T15+1)))))</f>
        <v/>
      </c>
      <c r="U16" s="50" t="str">
        <f>IF($A16="","",(IF((VLOOKUP($A16,DATA!$S$1:$AC$38,7,FALSE))="X","X",(IF(U15="X",1,U15+1)))))</f>
        <v/>
      </c>
      <c r="V16" s="51" t="str">
        <f>IF($A16="","",(IF((VLOOKUP($A16,DATA!$S$1:$AC$38,8,FALSE))="X","X",(IF(V15="X",1,V15+1)))))</f>
        <v/>
      </c>
      <c r="W16" s="50" t="str">
        <f>IF($A16="","",(IF((VLOOKUP($A16,DATA!$S$1:$AC$38,9,FALSE))="X","X",(IF(W15="X",1,W15+1)))))</f>
        <v/>
      </c>
      <c r="X16" s="50" t="str">
        <f>IF($A16="","",(IF((VLOOKUP($A16,DATA!$S$1:$AC$38,10,FALSE))="X","X",(IF(X15="X",1,X15+1)))))</f>
        <v/>
      </c>
      <c r="Y16" s="51" t="str">
        <f>IF($A16="","",(IF((VLOOKUP($A16,DATA!$S$1:$AC$38,11,FALSE))="X","X",(IF(Y15="X",1,Y15+1)))))</f>
        <v/>
      </c>
      <c r="Z16" s="52"/>
      <c r="AA16" s="52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39"/>
      <c r="BN16" s="39"/>
      <c r="BO16" s="39"/>
      <c r="BP16" s="39"/>
      <c r="BQ16" s="39"/>
      <c r="BR16" s="39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39"/>
      <c r="CF16" s="39"/>
      <c r="CG16" s="39"/>
      <c r="CH16" s="39"/>
      <c r="DC16" s="4"/>
      <c r="DD16" s="4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"/>
      <c r="HB16" s="4"/>
      <c r="HC16" s="4"/>
      <c r="HD16" s="4"/>
    </row>
    <row r="17" spans="1:212" s="5" customFormat="1" ht="18.600000000000001" customHeight="1" x14ac:dyDescent="0.25">
      <c r="A17" s="58"/>
      <c r="B17" s="50" t="str">
        <f>IF($A17="","",(IF((VLOOKUP($A17,DATA!$A$1:$M$38,2,FALSE))="X","X",(IF(B16="X",1,B16+1)))))</f>
        <v/>
      </c>
      <c r="C17" s="51" t="str">
        <f>IF($A17="","",(IF((VLOOKUP($A17,DATA!$A$1:$M$38,3,FALSE))="X","X",(IF(C16="X",1,C16+1)))))</f>
        <v/>
      </c>
      <c r="D17" s="50" t="str">
        <f>IF($A17="","",(IF((VLOOKUP($A17,DATA!$A$1:$M$38,4,FALSE))="X","X",(IF(D16="X",1,D16+1)))))</f>
        <v/>
      </c>
      <c r="E17" s="51" t="str">
        <f>IF($A17="","",(IF((VLOOKUP($A17,DATA!$A$1:$M$38,5,FALSE))="X","X",(IF(E16="X",1,E16+1)))))</f>
        <v/>
      </c>
      <c r="F17" s="50" t="str">
        <f>IF($A17="","",(IF((VLOOKUP($A17,DATA!$A$1:$M$38,6,FALSE))="X","X",(IF(F16="X",1,F16+1)))))</f>
        <v/>
      </c>
      <c r="G17" s="51" t="str">
        <f>IF($A17="","",(IF((VLOOKUP($A17,DATA!$A$1:$M$38,7,FALSE))="X","X",(IF(G16="X",1,G16+1)))))</f>
        <v/>
      </c>
      <c r="H17" s="50" t="str">
        <f>IF($A17="","",(IF((VLOOKUP($A17,DATA!$A$1:$M$38,8,FALSE))="X","X",(IF(H16="X",1,H16+1)))))</f>
        <v/>
      </c>
      <c r="I17" s="50" t="str">
        <f>IF($A17="","",(IF((VLOOKUP($A17,DATA!$A$1:$M$38,9,FALSE))="X","X",(IF(I16="X",1,I16+1)))))</f>
        <v/>
      </c>
      <c r="J17" s="51" t="str">
        <f>IF($A17="","",(IF((VLOOKUP($A17,DATA!$A$1:$M$38,10,FALSE))="X","X",(IF(J16="X",1,J16+1)))))</f>
        <v/>
      </c>
      <c r="K17" s="50" t="str">
        <f>IF($A17="","",(IF((VLOOKUP($A17,DATA!$A$1:$M$38,11,FALSE))="X","X",(IF(K16="X",1,K16+1)))))</f>
        <v/>
      </c>
      <c r="L17" s="50" t="str">
        <f>IF($A17="","",(IF((VLOOKUP($A17,DATA!$A$1:$M$38,12,FALSE))="X","X",(IF(L16="X",1,L16+1)))))</f>
        <v/>
      </c>
      <c r="M17" s="50" t="str">
        <f>IF($A17="","",(IF((VLOOKUP($A17,DATA!$A$1:$M$38,13,FALSE))="X","X",(IF(M16="X",1,M16+1)))))</f>
        <v/>
      </c>
      <c r="N17" s="53" t="str">
        <f t="shared" si="0"/>
        <v/>
      </c>
      <c r="O17" s="51" t="str">
        <f t="shared" si="1"/>
        <v/>
      </c>
      <c r="P17" s="50" t="str">
        <f>IF($A17="","",(IF((VLOOKUP($A17,DATA!$S$1:$AC$38,2,FALSE))="X","X",(IF(P16="X",1,P16+1)))))</f>
        <v/>
      </c>
      <c r="Q17" s="50" t="str">
        <f>IF($A17="","",(IF((VLOOKUP($A17,DATA!$S$1:$AC$38,3,FALSE))="X","X",(IF(Q16="X",1,Q16+1)))))</f>
        <v/>
      </c>
      <c r="R17" s="50" t="str">
        <f>IF($A17="","",(IF((VLOOKUP($A17,DATA!$S$1:$AC$38,4,FALSE))="X","X",(IF(R16="X",1,R16+1)))))</f>
        <v/>
      </c>
      <c r="S17" s="50" t="str">
        <f>IF($A17="","",(IF((VLOOKUP($A17,DATA!$S$1:$AC$38,5,FALSE))="X","X",(IF(S16="X",1,S16+1)))))</f>
        <v/>
      </c>
      <c r="T17" s="50" t="str">
        <f>IF($A17="","",(IF((VLOOKUP($A17,DATA!$S$1:$AC$38,6,FALSE))="X","X",(IF(T16="X",1,T16+1)))))</f>
        <v/>
      </c>
      <c r="U17" s="50" t="str">
        <f>IF($A17="","",(IF((VLOOKUP($A17,DATA!$S$1:$AC$38,7,FALSE))="X","X",(IF(U16="X",1,U16+1)))))</f>
        <v/>
      </c>
      <c r="V17" s="51" t="str">
        <f>IF($A17="","",(IF((VLOOKUP($A17,DATA!$S$1:$AC$38,8,FALSE))="X","X",(IF(V16="X",1,V16+1)))))</f>
        <v/>
      </c>
      <c r="W17" s="50" t="str">
        <f>IF($A17="","",(IF((VLOOKUP($A17,DATA!$S$1:$AC$38,9,FALSE))="X","X",(IF(W16="X",1,W16+1)))))</f>
        <v/>
      </c>
      <c r="X17" s="50" t="str">
        <f>IF($A17="","",(IF((VLOOKUP($A17,DATA!$S$1:$AC$38,10,FALSE))="X","X",(IF(X16="X",1,X16+1)))))</f>
        <v/>
      </c>
      <c r="Y17" s="51" t="str">
        <f>IF($A17="","",(IF((VLOOKUP($A17,DATA!$S$1:$AC$38,11,FALSE))="X","X",(IF(Y16="X",1,Y16+1)))))</f>
        <v/>
      </c>
      <c r="Z17" s="52"/>
      <c r="AA17" s="52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39"/>
      <c r="BN17" s="39"/>
      <c r="BO17" s="39"/>
      <c r="BP17" s="39"/>
      <c r="BQ17" s="39"/>
      <c r="BR17" s="39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39"/>
      <c r="CF17" s="39"/>
      <c r="CG17" s="39"/>
      <c r="CH17" s="39"/>
      <c r="DC17" s="4"/>
      <c r="DD17" s="4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"/>
      <c r="HB17" s="4"/>
      <c r="HC17" s="4"/>
      <c r="HD17" s="4"/>
    </row>
    <row r="18" spans="1:212" s="5" customFormat="1" ht="18.600000000000001" customHeight="1" x14ac:dyDescent="0.25">
      <c r="A18" s="58"/>
      <c r="B18" s="50" t="str">
        <f>IF($A18="","",(IF((VLOOKUP($A18,DATA!$A$1:$M$38,2,FALSE))="X","X",(IF(B17="X",1,B17+1)))))</f>
        <v/>
      </c>
      <c r="C18" s="51" t="str">
        <f>IF($A18="","",(IF((VLOOKUP($A18,DATA!$A$1:$M$38,3,FALSE))="X","X",(IF(C17="X",1,C17+1)))))</f>
        <v/>
      </c>
      <c r="D18" s="50" t="str">
        <f>IF($A18="","",(IF((VLOOKUP($A18,DATA!$A$1:$M$38,4,FALSE))="X","X",(IF(D17="X",1,D17+1)))))</f>
        <v/>
      </c>
      <c r="E18" s="51" t="str">
        <f>IF($A18="","",(IF((VLOOKUP($A18,DATA!$A$1:$M$38,5,FALSE))="X","X",(IF(E17="X",1,E17+1)))))</f>
        <v/>
      </c>
      <c r="F18" s="50" t="str">
        <f>IF($A18="","",(IF((VLOOKUP($A18,DATA!$A$1:$M$38,6,FALSE))="X","X",(IF(F17="X",1,F17+1)))))</f>
        <v/>
      </c>
      <c r="G18" s="51" t="str">
        <f>IF($A18="","",(IF((VLOOKUP($A18,DATA!$A$1:$M$38,7,FALSE))="X","X",(IF(G17="X",1,G17+1)))))</f>
        <v/>
      </c>
      <c r="H18" s="50" t="str">
        <f>IF($A18="","",(IF((VLOOKUP($A18,DATA!$A$1:$M$38,8,FALSE))="X","X",(IF(H17="X",1,H17+1)))))</f>
        <v/>
      </c>
      <c r="I18" s="50" t="str">
        <f>IF($A18="","",(IF((VLOOKUP($A18,DATA!$A$1:$M$38,9,FALSE))="X","X",(IF(I17="X",1,I17+1)))))</f>
        <v/>
      </c>
      <c r="J18" s="51" t="str">
        <f>IF($A18="","",(IF((VLOOKUP($A18,DATA!$A$1:$M$38,10,FALSE))="X","X",(IF(J17="X",1,J17+1)))))</f>
        <v/>
      </c>
      <c r="K18" s="50" t="str">
        <f>IF($A18="","",(IF((VLOOKUP($A18,DATA!$A$1:$M$38,11,FALSE))="X","X",(IF(K17="X",1,K17+1)))))</f>
        <v/>
      </c>
      <c r="L18" s="50" t="str">
        <f>IF($A18="","",(IF((VLOOKUP($A18,DATA!$A$1:$M$38,12,FALSE))="X","X",(IF(L17="X",1,L17+1)))))</f>
        <v/>
      </c>
      <c r="M18" s="50" t="str">
        <f>IF($A18="","",(IF((VLOOKUP($A18,DATA!$A$1:$M$38,13,FALSE))="X","X",(IF(M17="X",1,M17+1)))))</f>
        <v/>
      </c>
      <c r="N18" s="53" t="str">
        <f t="shared" si="0"/>
        <v/>
      </c>
      <c r="O18" s="51" t="str">
        <f t="shared" si="1"/>
        <v/>
      </c>
      <c r="P18" s="50" t="str">
        <f>IF($A18="","",(IF((VLOOKUP($A18,DATA!$S$1:$AC$38,2,FALSE))="X","X",(IF(P17="X",1,P17+1)))))</f>
        <v/>
      </c>
      <c r="Q18" s="50" t="str">
        <f>IF($A18="","",(IF((VLOOKUP($A18,DATA!$S$1:$AC$38,3,FALSE))="X","X",(IF(Q17="X",1,Q17+1)))))</f>
        <v/>
      </c>
      <c r="R18" s="50" t="str">
        <f>IF($A18="","",(IF((VLOOKUP($A18,DATA!$S$1:$AC$38,4,FALSE))="X","X",(IF(R17="X",1,R17+1)))))</f>
        <v/>
      </c>
      <c r="S18" s="50" t="str">
        <f>IF($A18="","",(IF((VLOOKUP($A18,DATA!$S$1:$AC$38,5,FALSE))="X","X",(IF(S17="X",1,S17+1)))))</f>
        <v/>
      </c>
      <c r="T18" s="50" t="str">
        <f>IF($A18="","",(IF((VLOOKUP($A18,DATA!$S$1:$AC$38,6,FALSE))="X","X",(IF(T17="X",1,T17+1)))))</f>
        <v/>
      </c>
      <c r="U18" s="50" t="str">
        <f>IF($A18="","",(IF((VLOOKUP($A18,DATA!$S$1:$AC$38,7,FALSE))="X","X",(IF(U17="X",1,U17+1)))))</f>
        <v/>
      </c>
      <c r="V18" s="51" t="str">
        <f>IF($A18="","",(IF((VLOOKUP($A18,DATA!$S$1:$AC$38,8,FALSE))="X","X",(IF(V17="X",1,V17+1)))))</f>
        <v/>
      </c>
      <c r="W18" s="50" t="str">
        <f>IF($A18="","",(IF((VLOOKUP($A18,DATA!$S$1:$AC$38,9,FALSE))="X","X",(IF(W17="X",1,W17+1)))))</f>
        <v/>
      </c>
      <c r="X18" s="50" t="str">
        <f>IF($A18="","",(IF((VLOOKUP($A18,DATA!$S$1:$AC$38,10,FALSE))="X","X",(IF(X17="X",1,X17+1)))))</f>
        <v/>
      </c>
      <c r="Y18" s="51" t="str">
        <f>IF($A18="","",(IF((VLOOKUP($A18,DATA!$S$1:$AC$38,11,FALSE))="X","X",(IF(Y17="X",1,Y17+1)))))</f>
        <v/>
      </c>
      <c r="Z18" s="52"/>
      <c r="AA18" s="52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39"/>
      <c r="BN18" s="39"/>
      <c r="BO18" s="39"/>
      <c r="BP18" s="39"/>
      <c r="BQ18" s="39"/>
      <c r="BR18" s="39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39"/>
      <c r="CF18" s="39"/>
      <c r="CG18" s="39"/>
      <c r="CH18" s="39"/>
      <c r="DC18" s="4"/>
      <c r="DD18" s="4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"/>
      <c r="HB18" s="4"/>
      <c r="HC18" s="4"/>
      <c r="HD18" s="4"/>
    </row>
    <row r="19" spans="1:212" s="5" customFormat="1" ht="18.600000000000001" customHeight="1" x14ac:dyDescent="0.25">
      <c r="A19" s="58"/>
      <c r="B19" s="50" t="str">
        <f>IF($A19="","",(IF((VLOOKUP($A19,DATA!$A$1:$M$38,2,FALSE))="X","X",(IF(B18="X",1,B18+1)))))</f>
        <v/>
      </c>
      <c r="C19" s="51" t="str">
        <f>IF($A19="","",(IF((VLOOKUP($A19,DATA!$A$1:$M$38,3,FALSE))="X","X",(IF(C18="X",1,C18+1)))))</f>
        <v/>
      </c>
      <c r="D19" s="50" t="str">
        <f>IF($A19="","",(IF((VLOOKUP($A19,DATA!$A$1:$M$38,4,FALSE))="X","X",(IF(D18="X",1,D18+1)))))</f>
        <v/>
      </c>
      <c r="E19" s="51" t="str">
        <f>IF($A19="","",(IF((VLOOKUP($A19,DATA!$A$1:$M$38,5,FALSE))="X","X",(IF(E18="X",1,E18+1)))))</f>
        <v/>
      </c>
      <c r="F19" s="50" t="str">
        <f>IF($A19="","",(IF((VLOOKUP($A19,DATA!$A$1:$M$38,6,FALSE))="X","X",(IF(F18="X",1,F18+1)))))</f>
        <v/>
      </c>
      <c r="G19" s="51" t="str">
        <f>IF($A19="","",(IF((VLOOKUP($A19,DATA!$A$1:$M$38,7,FALSE))="X","X",(IF(G18="X",1,G18+1)))))</f>
        <v/>
      </c>
      <c r="H19" s="50" t="str">
        <f>IF($A19="","",(IF((VLOOKUP($A19,DATA!$A$1:$M$38,8,FALSE))="X","X",(IF(H18="X",1,H18+1)))))</f>
        <v/>
      </c>
      <c r="I19" s="50" t="str">
        <f>IF($A19="","",(IF((VLOOKUP($A19,DATA!$A$1:$M$38,9,FALSE))="X","X",(IF(I18="X",1,I18+1)))))</f>
        <v/>
      </c>
      <c r="J19" s="51" t="str">
        <f>IF($A19="","",(IF((VLOOKUP($A19,DATA!$A$1:$M$38,10,FALSE))="X","X",(IF(J18="X",1,J18+1)))))</f>
        <v/>
      </c>
      <c r="K19" s="50" t="str">
        <f>IF($A19="","",(IF((VLOOKUP($A19,DATA!$A$1:$M$38,11,FALSE))="X","X",(IF(K18="X",1,K18+1)))))</f>
        <v/>
      </c>
      <c r="L19" s="50" t="str">
        <f>IF($A19="","",(IF((VLOOKUP($A19,DATA!$A$1:$M$38,12,FALSE))="X","X",(IF(L18="X",1,L18+1)))))</f>
        <v/>
      </c>
      <c r="M19" s="50" t="str">
        <f>IF($A19="","",(IF((VLOOKUP($A19,DATA!$A$1:$M$38,13,FALSE))="X","X",(IF(M18="X",1,M18+1)))))</f>
        <v/>
      </c>
      <c r="N19" s="53" t="str">
        <f t="shared" si="0"/>
        <v/>
      </c>
      <c r="O19" s="51" t="str">
        <f t="shared" si="1"/>
        <v/>
      </c>
      <c r="P19" s="50" t="str">
        <f>IF($A19="","",(IF((VLOOKUP($A19,DATA!$S$1:$AC$38,2,FALSE))="X","X",(IF(P18="X",1,P18+1)))))</f>
        <v/>
      </c>
      <c r="Q19" s="50" t="str">
        <f>IF($A19="","",(IF((VLOOKUP($A19,DATA!$S$1:$AC$38,3,FALSE))="X","X",(IF(Q18="X",1,Q18+1)))))</f>
        <v/>
      </c>
      <c r="R19" s="50" t="str">
        <f>IF($A19="","",(IF((VLOOKUP($A19,DATA!$S$1:$AC$38,4,FALSE))="X","X",(IF(R18="X",1,R18+1)))))</f>
        <v/>
      </c>
      <c r="S19" s="50" t="str">
        <f>IF($A19="","",(IF((VLOOKUP($A19,DATA!$S$1:$AC$38,5,FALSE))="X","X",(IF(S18="X",1,S18+1)))))</f>
        <v/>
      </c>
      <c r="T19" s="50" t="str">
        <f>IF($A19="","",(IF((VLOOKUP($A19,DATA!$S$1:$AC$38,6,FALSE))="X","X",(IF(T18="X",1,T18+1)))))</f>
        <v/>
      </c>
      <c r="U19" s="50" t="str">
        <f>IF($A19="","",(IF((VLOOKUP($A19,DATA!$S$1:$AC$38,7,FALSE))="X","X",(IF(U18="X",1,U18+1)))))</f>
        <v/>
      </c>
      <c r="V19" s="51" t="str">
        <f>IF($A19="","",(IF((VLOOKUP($A19,DATA!$S$1:$AC$38,8,FALSE))="X","X",(IF(V18="X",1,V18+1)))))</f>
        <v/>
      </c>
      <c r="W19" s="50" t="str">
        <f>IF($A19="","",(IF((VLOOKUP($A19,DATA!$S$1:$AC$38,9,FALSE))="X","X",(IF(W18="X",1,W18+1)))))</f>
        <v/>
      </c>
      <c r="X19" s="50" t="str">
        <f>IF($A19="","",(IF((VLOOKUP($A19,DATA!$S$1:$AC$38,10,FALSE))="X","X",(IF(X18="X",1,X18+1)))))</f>
        <v/>
      </c>
      <c r="Y19" s="51" t="str">
        <f>IF($A19="","",(IF((VLOOKUP($A19,DATA!$S$1:$AC$38,11,FALSE))="X","X",(IF(Y18="X",1,Y18+1)))))</f>
        <v/>
      </c>
      <c r="Z19" s="52"/>
      <c r="AA19" s="52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39"/>
      <c r="BN19" s="39"/>
      <c r="BO19" s="39"/>
      <c r="BP19" s="39"/>
      <c r="BQ19" s="39"/>
      <c r="BR19" s="39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39"/>
      <c r="CF19" s="39"/>
      <c r="CG19" s="39"/>
      <c r="CH19" s="39"/>
      <c r="DC19" s="4"/>
      <c r="DD19" s="4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"/>
      <c r="HB19" s="4"/>
      <c r="HC19" s="4"/>
      <c r="HD19" s="4"/>
    </row>
    <row r="20" spans="1:212" s="5" customFormat="1" ht="18.600000000000001" customHeight="1" x14ac:dyDescent="0.25">
      <c r="A20" s="58"/>
      <c r="B20" s="50" t="str">
        <f>IF($A20="","",(IF((VLOOKUP($A20,DATA!$A$1:$M$38,2,FALSE))="X","X",(IF(B19="X",1,B19+1)))))</f>
        <v/>
      </c>
      <c r="C20" s="51" t="str">
        <f>IF($A20="","",(IF((VLOOKUP($A20,DATA!$A$1:$M$38,3,FALSE))="X","X",(IF(C19="X",1,C19+1)))))</f>
        <v/>
      </c>
      <c r="D20" s="50" t="str">
        <f>IF($A20="","",(IF((VLOOKUP($A20,DATA!$A$1:$M$38,4,FALSE))="X","X",(IF(D19="X",1,D19+1)))))</f>
        <v/>
      </c>
      <c r="E20" s="51" t="str">
        <f>IF($A20="","",(IF((VLOOKUP($A20,DATA!$A$1:$M$38,5,FALSE))="X","X",(IF(E19="X",1,E19+1)))))</f>
        <v/>
      </c>
      <c r="F20" s="50" t="str">
        <f>IF($A20="","",(IF((VLOOKUP($A20,DATA!$A$1:$M$38,6,FALSE))="X","X",(IF(F19="X",1,F19+1)))))</f>
        <v/>
      </c>
      <c r="G20" s="51" t="str">
        <f>IF($A20="","",(IF((VLOOKUP($A20,DATA!$A$1:$M$38,7,FALSE))="X","X",(IF(G19="X",1,G19+1)))))</f>
        <v/>
      </c>
      <c r="H20" s="50" t="str">
        <f>IF($A20="","",(IF((VLOOKUP($A20,DATA!$A$1:$M$38,8,FALSE))="X","X",(IF(H19="X",1,H19+1)))))</f>
        <v/>
      </c>
      <c r="I20" s="50" t="str">
        <f>IF($A20="","",(IF((VLOOKUP($A20,DATA!$A$1:$M$38,9,FALSE))="X","X",(IF(I19="X",1,I19+1)))))</f>
        <v/>
      </c>
      <c r="J20" s="51" t="str">
        <f>IF($A20="","",(IF((VLOOKUP($A20,DATA!$A$1:$M$38,10,FALSE))="X","X",(IF(J19="X",1,J19+1)))))</f>
        <v/>
      </c>
      <c r="K20" s="50" t="str">
        <f>IF($A20="","",(IF((VLOOKUP($A20,DATA!$A$1:$M$38,11,FALSE))="X","X",(IF(K19="X",1,K19+1)))))</f>
        <v/>
      </c>
      <c r="L20" s="50" t="str">
        <f>IF($A20="","",(IF((VLOOKUP($A20,DATA!$A$1:$M$38,12,FALSE))="X","X",(IF(L19="X",1,L19+1)))))</f>
        <v/>
      </c>
      <c r="M20" s="50" t="str">
        <f>IF($A20="","",(IF((VLOOKUP($A20,DATA!$A$1:$M$38,13,FALSE))="X","X",(IF(M19="X",1,M19+1)))))</f>
        <v/>
      </c>
      <c r="N20" s="53" t="str">
        <f t="shared" si="0"/>
        <v/>
      </c>
      <c r="O20" s="51" t="str">
        <f t="shared" si="1"/>
        <v/>
      </c>
      <c r="P20" s="50" t="str">
        <f>IF($A20="","",(IF((VLOOKUP($A20,DATA!$S$1:$AC$38,2,FALSE))="X","X",(IF(P19="X",1,P19+1)))))</f>
        <v/>
      </c>
      <c r="Q20" s="50" t="str">
        <f>IF($A20="","",(IF((VLOOKUP($A20,DATA!$S$1:$AC$38,3,FALSE))="X","X",(IF(Q19="X",1,Q19+1)))))</f>
        <v/>
      </c>
      <c r="R20" s="50" t="str">
        <f>IF($A20="","",(IF((VLOOKUP($A20,DATA!$S$1:$AC$38,4,FALSE))="X","X",(IF(R19="X",1,R19+1)))))</f>
        <v/>
      </c>
      <c r="S20" s="50" t="str">
        <f>IF($A20="","",(IF((VLOOKUP($A20,DATA!$S$1:$AC$38,5,FALSE))="X","X",(IF(S19="X",1,S19+1)))))</f>
        <v/>
      </c>
      <c r="T20" s="50" t="str">
        <f>IF($A20="","",(IF((VLOOKUP($A20,DATA!$S$1:$AC$38,6,FALSE))="X","X",(IF(T19="X",1,T19+1)))))</f>
        <v/>
      </c>
      <c r="U20" s="50" t="str">
        <f>IF($A20="","",(IF((VLOOKUP($A20,DATA!$S$1:$AC$38,7,FALSE))="X","X",(IF(U19="X",1,U19+1)))))</f>
        <v/>
      </c>
      <c r="V20" s="51" t="str">
        <f>IF($A20="","",(IF((VLOOKUP($A20,DATA!$S$1:$AC$38,8,FALSE))="X","X",(IF(V19="X",1,V19+1)))))</f>
        <v/>
      </c>
      <c r="W20" s="50" t="str">
        <f>IF($A20="","",(IF((VLOOKUP($A20,DATA!$S$1:$AC$38,9,FALSE))="X","X",(IF(W19="X",1,W19+1)))))</f>
        <v/>
      </c>
      <c r="X20" s="50" t="str">
        <f>IF($A20="","",(IF((VLOOKUP($A20,DATA!$S$1:$AC$38,10,FALSE))="X","X",(IF(X19="X",1,X19+1)))))</f>
        <v/>
      </c>
      <c r="Y20" s="51" t="str">
        <f>IF($A20="","",(IF((VLOOKUP($A20,DATA!$S$1:$AC$38,11,FALSE))="X","X",(IF(Y19="X",1,Y19+1)))))</f>
        <v/>
      </c>
      <c r="Z20" s="52"/>
      <c r="AA20" s="52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39"/>
      <c r="BN20" s="39"/>
      <c r="BO20" s="39"/>
      <c r="BP20" s="39"/>
      <c r="BQ20" s="39"/>
      <c r="BR20" s="39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39"/>
      <c r="CF20" s="39"/>
      <c r="CG20" s="39"/>
      <c r="CH20" s="39"/>
      <c r="DC20" s="4"/>
      <c r="DD20" s="4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"/>
      <c r="HB20" s="4"/>
      <c r="HC20" s="4"/>
      <c r="HD20" s="4"/>
    </row>
    <row r="21" spans="1:212" s="5" customFormat="1" ht="18.600000000000001" customHeight="1" x14ac:dyDescent="0.25">
      <c r="A21" s="58"/>
      <c r="B21" s="50" t="str">
        <f>IF($A21="","",(IF((VLOOKUP($A21,DATA!$A$1:$M$38,2,FALSE))="X","X",(IF(B20="X",1,B20+1)))))</f>
        <v/>
      </c>
      <c r="C21" s="51" t="str">
        <f>IF($A21="","",(IF((VLOOKUP($A21,DATA!$A$1:$M$38,3,FALSE))="X","X",(IF(C20="X",1,C20+1)))))</f>
        <v/>
      </c>
      <c r="D21" s="50" t="str">
        <f>IF($A21="","",(IF((VLOOKUP($A21,DATA!$A$1:$M$38,4,FALSE))="X","X",(IF(D20="X",1,D20+1)))))</f>
        <v/>
      </c>
      <c r="E21" s="51" t="str">
        <f>IF($A21="","",(IF((VLOOKUP($A21,DATA!$A$1:$M$38,5,FALSE))="X","X",(IF(E20="X",1,E20+1)))))</f>
        <v/>
      </c>
      <c r="F21" s="50" t="str">
        <f>IF($A21="","",(IF((VLOOKUP($A21,DATA!$A$1:$M$38,6,FALSE))="X","X",(IF(F20="X",1,F20+1)))))</f>
        <v/>
      </c>
      <c r="G21" s="51" t="str">
        <f>IF($A21="","",(IF((VLOOKUP($A21,DATA!$A$1:$M$38,7,FALSE))="X","X",(IF(G20="X",1,G20+1)))))</f>
        <v/>
      </c>
      <c r="H21" s="50" t="str">
        <f>IF($A21="","",(IF((VLOOKUP($A21,DATA!$A$1:$M$38,8,FALSE))="X","X",(IF(H20="X",1,H20+1)))))</f>
        <v/>
      </c>
      <c r="I21" s="50" t="str">
        <f>IF($A21="","",(IF((VLOOKUP($A21,DATA!$A$1:$M$38,9,FALSE))="X","X",(IF(I20="X",1,I20+1)))))</f>
        <v/>
      </c>
      <c r="J21" s="51" t="str">
        <f>IF($A21="","",(IF((VLOOKUP($A21,DATA!$A$1:$M$38,10,FALSE))="X","X",(IF(J20="X",1,J20+1)))))</f>
        <v/>
      </c>
      <c r="K21" s="50" t="str">
        <f>IF($A21="","",(IF((VLOOKUP($A21,DATA!$A$1:$M$38,11,FALSE))="X","X",(IF(K20="X",1,K20+1)))))</f>
        <v/>
      </c>
      <c r="L21" s="50" t="str">
        <f>IF($A21="","",(IF((VLOOKUP($A21,DATA!$A$1:$M$38,12,FALSE))="X","X",(IF(L20="X",1,L20+1)))))</f>
        <v/>
      </c>
      <c r="M21" s="50" t="str">
        <f>IF($A21="","",(IF((VLOOKUP($A21,DATA!$A$1:$M$38,13,FALSE))="X","X",(IF(M20="X",1,M20+1)))))</f>
        <v/>
      </c>
      <c r="N21" s="53" t="str">
        <f t="shared" si="0"/>
        <v/>
      </c>
      <c r="O21" s="51" t="str">
        <f t="shared" si="1"/>
        <v/>
      </c>
      <c r="P21" s="50" t="str">
        <f>IF($A21="","",(IF((VLOOKUP($A21,DATA!$S$1:$AC$38,2,FALSE))="X","X",(IF(P20="X",1,P20+1)))))</f>
        <v/>
      </c>
      <c r="Q21" s="50" t="str">
        <f>IF($A21="","",(IF((VLOOKUP($A21,DATA!$S$1:$AC$38,3,FALSE))="X","X",(IF(Q20="X",1,Q20+1)))))</f>
        <v/>
      </c>
      <c r="R21" s="50" t="str">
        <f>IF($A21="","",(IF((VLOOKUP($A21,DATA!$S$1:$AC$38,4,FALSE))="X","X",(IF(R20="X",1,R20+1)))))</f>
        <v/>
      </c>
      <c r="S21" s="50" t="str">
        <f>IF($A21="","",(IF((VLOOKUP($A21,DATA!$S$1:$AC$38,5,FALSE))="X","X",(IF(S20="X",1,S20+1)))))</f>
        <v/>
      </c>
      <c r="T21" s="50" t="str">
        <f>IF($A21="","",(IF((VLOOKUP($A21,DATA!$S$1:$AC$38,6,FALSE))="X","X",(IF(T20="X",1,T20+1)))))</f>
        <v/>
      </c>
      <c r="U21" s="50" t="str">
        <f>IF($A21="","",(IF((VLOOKUP($A21,DATA!$S$1:$AC$38,7,FALSE))="X","X",(IF(U20="X",1,U20+1)))))</f>
        <v/>
      </c>
      <c r="V21" s="51" t="str">
        <f>IF($A21="","",(IF((VLOOKUP($A21,DATA!$S$1:$AC$38,8,FALSE))="X","X",(IF(V20="X",1,V20+1)))))</f>
        <v/>
      </c>
      <c r="W21" s="50" t="str">
        <f>IF($A21="","",(IF((VLOOKUP($A21,DATA!$S$1:$AC$38,9,FALSE))="X","X",(IF(W20="X",1,W20+1)))))</f>
        <v/>
      </c>
      <c r="X21" s="50" t="str">
        <f>IF($A21="","",(IF((VLOOKUP($A21,DATA!$S$1:$AC$38,10,FALSE))="X","X",(IF(X20="X",1,X20+1)))))</f>
        <v/>
      </c>
      <c r="Y21" s="51" t="str">
        <f>IF($A21="","",(IF((VLOOKUP($A21,DATA!$S$1:$AC$38,11,FALSE))="X","X",(IF(Y20="X",1,Y20+1)))))</f>
        <v/>
      </c>
      <c r="Z21" s="52"/>
      <c r="AA21" s="52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39"/>
      <c r="BN21" s="39"/>
      <c r="BO21" s="39"/>
      <c r="BP21" s="39"/>
      <c r="BQ21" s="39"/>
      <c r="BR21" s="39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39"/>
      <c r="CF21" s="39"/>
      <c r="CG21" s="39"/>
      <c r="CH21" s="39"/>
      <c r="DC21" s="4"/>
      <c r="DD21" s="4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"/>
      <c r="HB21" s="4"/>
      <c r="HC21" s="4"/>
      <c r="HD21" s="4"/>
    </row>
    <row r="22" spans="1:212" s="5" customFormat="1" ht="18.600000000000001" customHeight="1" x14ac:dyDescent="0.25">
      <c r="A22" s="58"/>
      <c r="B22" s="50" t="str">
        <f>IF($A22="","",(IF((VLOOKUP($A22,DATA!$A$1:$M$38,2,FALSE))="X","X",(IF(B21="X",1,B21+1)))))</f>
        <v/>
      </c>
      <c r="C22" s="51" t="str">
        <f>IF($A22="","",(IF((VLOOKUP($A22,DATA!$A$1:$M$38,3,FALSE))="X","X",(IF(C21="X",1,C21+1)))))</f>
        <v/>
      </c>
      <c r="D22" s="50" t="str">
        <f>IF($A22="","",(IF((VLOOKUP($A22,DATA!$A$1:$M$38,4,FALSE))="X","X",(IF(D21="X",1,D21+1)))))</f>
        <v/>
      </c>
      <c r="E22" s="51" t="str">
        <f>IF($A22="","",(IF((VLOOKUP($A22,DATA!$A$1:$M$38,5,FALSE))="X","X",(IF(E21="X",1,E21+1)))))</f>
        <v/>
      </c>
      <c r="F22" s="50" t="str">
        <f>IF($A22="","",(IF((VLOOKUP($A22,DATA!$A$1:$M$38,6,FALSE))="X","X",(IF(F21="X",1,F21+1)))))</f>
        <v/>
      </c>
      <c r="G22" s="51" t="str">
        <f>IF($A22="","",(IF((VLOOKUP($A22,DATA!$A$1:$M$38,7,FALSE))="X","X",(IF(G21="X",1,G21+1)))))</f>
        <v/>
      </c>
      <c r="H22" s="50" t="str">
        <f>IF($A22="","",(IF((VLOOKUP($A22,DATA!$A$1:$M$38,8,FALSE))="X","X",(IF(H21="X",1,H21+1)))))</f>
        <v/>
      </c>
      <c r="I22" s="50" t="str">
        <f>IF($A22="","",(IF((VLOOKUP($A22,DATA!$A$1:$M$38,9,FALSE))="X","X",(IF(I21="X",1,I21+1)))))</f>
        <v/>
      </c>
      <c r="J22" s="51" t="str">
        <f>IF($A22="","",(IF((VLOOKUP($A22,DATA!$A$1:$M$38,10,FALSE))="X","X",(IF(J21="X",1,J21+1)))))</f>
        <v/>
      </c>
      <c r="K22" s="50" t="str">
        <f>IF($A22="","",(IF((VLOOKUP($A22,DATA!$A$1:$M$38,11,FALSE))="X","X",(IF(K21="X",1,K21+1)))))</f>
        <v/>
      </c>
      <c r="L22" s="50" t="str">
        <f>IF($A22="","",(IF((VLOOKUP($A22,DATA!$A$1:$M$38,12,FALSE))="X","X",(IF(L21="X",1,L21+1)))))</f>
        <v/>
      </c>
      <c r="M22" s="50" t="str">
        <f>IF($A22="","",(IF((VLOOKUP($A22,DATA!$A$1:$M$38,13,FALSE))="X","X",(IF(M21="X",1,M21+1)))))</f>
        <v/>
      </c>
      <c r="N22" s="53" t="str">
        <f t="shared" si="0"/>
        <v/>
      </c>
      <c r="O22" s="51" t="str">
        <f t="shared" si="1"/>
        <v/>
      </c>
      <c r="P22" s="50" t="str">
        <f>IF($A22="","",(IF((VLOOKUP($A22,DATA!$S$1:$AC$38,2,FALSE))="X","X",(IF(P21="X",1,P21+1)))))</f>
        <v/>
      </c>
      <c r="Q22" s="50" t="str">
        <f>IF($A22="","",(IF((VLOOKUP($A22,DATA!$S$1:$AC$38,3,FALSE))="X","X",(IF(Q21="X",1,Q21+1)))))</f>
        <v/>
      </c>
      <c r="R22" s="50" t="str">
        <f>IF($A22="","",(IF((VLOOKUP($A22,DATA!$S$1:$AC$38,4,FALSE))="X","X",(IF(R21="X",1,R21+1)))))</f>
        <v/>
      </c>
      <c r="S22" s="50" t="str">
        <f>IF($A22="","",(IF((VLOOKUP($A22,DATA!$S$1:$AC$38,5,FALSE))="X","X",(IF(S21="X",1,S21+1)))))</f>
        <v/>
      </c>
      <c r="T22" s="50" t="str">
        <f>IF($A22="","",(IF((VLOOKUP($A22,DATA!$S$1:$AC$38,6,FALSE))="X","X",(IF(T21="X",1,T21+1)))))</f>
        <v/>
      </c>
      <c r="U22" s="50" t="str">
        <f>IF($A22="","",(IF((VLOOKUP($A22,DATA!$S$1:$AC$38,7,FALSE))="X","X",(IF(U21="X",1,U21+1)))))</f>
        <v/>
      </c>
      <c r="V22" s="51" t="str">
        <f>IF($A22="","",(IF((VLOOKUP($A22,DATA!$S$1:$AC$38,8,FALSE))="X","X",(IF(V21="X",1,V21+1)))))</f>
        <v/>
      </c>
      <c r="W22" s="50" t="str">
        <f>IF($A22="","",(IF((VLOOKUP($A22,DATA!$S$1:$AC$38,9,FALSE))="X","X",(IF(W21="X",1,W21+1)))))</f>
        <v/>
      </c>
      <c r="X22" s="50" t="str">
        <f>IF($A22="","",(IF((VLOOKUP($A22,DATA!$S$1:$AC$38,10,FALSE))="X","X",(IF(X21="X",1,X21+1)))))</f>
        <v/>
      </c>
      <c r="Y22" s="51" t="str">
        <f>IF($A22="","",(IF((VLOOKUP($A22,DATA!$S$1:$AC$38,11,FALSE))="X","X",(IF(Y21="X",1,Y21+1)))))</f>
        <v/>
      </c>
      <c r="Z22" s="52"/>
      <c r="AA22" s="52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39"/>
      <c r="BN22" s="39"/>
      <c r="BO22" s="39"/>
      <c r="BP22" s="39"/>
      <c r="BQ22" s="39"/>
      <c r="BR22" s="39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39"/>
      <c r="CF22" s="39"/>
      <c r="CG22" s="39"/>
      <c r="CH22" s="39"/>
      <c r="DC22" s="4"/>
      <c r="DD22" s="4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"/>
      <c r="HB22" s="4"/>
      <c r="HC22" s="4"/>
      <c r="HD22" s="4"/>
    </row>
    <row r="23" spans="1:212" s="5" customFormat="1" ht="18.600000000000001" customHeight="1" x14ac:dyDescent="0.25">
      <c r="A23" s="58"/>
      <c r="B23" s="50" t="str">
        <f>IF($A23="","",(IF((VLOOKUP($A23,DATA!$A$1:$M$38,2,FALSE))="X","X",(IF(B22="X",1,B22+1)))))</f>
        <v/>
      </c>
      <c r="C23" s="51" t="str">
        <f>IF($A23="","",(IF((VLOOKUP($A23,DATA!$A$1:$M$38,3,FALSE))="X","X",(IF(C22="X",1,C22+1)))))</f>
        <v/>
      </c>
      <c r="D23" s="50" t="str">
        <f>IF($A23="","",(IF((VLOOKUP($A23,DATA!$A$1:$M$38,4,FALSE))="X","X",(IF(D22="X",1,D22+1)))))</f>
        <v/>
      </c>
      <c r="E23" s="51" t="str">
        <f>IF($A23="","",(IF((VLOOKUP($A23,DATA!$A$1:$M$38,5,FALSE))="X","X",(IF(E22="X",1,E22+1)))))</f>
        <v/>
      </c>
      <c r="F23" s="50" t="str">
        <f>IF($A23="","",(IF((VLOOKUP($A23,DATA!$A$1:$M$38,6,FALSE))="X","X",(IF(F22="X",1,F22+1)))))</f>
        <v/>
      </c>
      <c r="G23" s="51" t="str">
        <f>IF($A23="","",(IF((VLOOKUP($A23,DATA!$A$1:$M$38,7,FALSE))="X","X",(IF(G22="X",1,G22+1)))))</f>
        <v/>
      </c>
      <c r="H23" s="50" t="str">
        <f>IF($A23="","",(IF((VLOOKUP($A23,DATA!$A$1:$M$38,8,FALSE))="X","X",(IF(H22="X",1,H22+1)))))</f>
        <v/>
      </c>
      <c r="I23" s="50" t="str">
        <f>IF($A23="","",(IF((VLOOKUP($A23,DATA!$A$1:$M$38,9,FALSE))="X","X",(IF(I22="X",1,I22+1)))))</f>
        <v/>
      </c>
      <c r="J23" s="51" t="str">
        <f>IF($A23="","",(IF((VLOOKUP($A23,DATA!$A$1:$M$38,10,FALSE))="X","X",(IF(J22="X",1,J22+1)))))</f>
        <v/>
      </c>
      <c r="K23" s="50" t="str">
        <f>IF($A23="","",(IF((VLOOKUP($A23,DATA!$A$1:$M$38,11,FALSE))="X","X",(IF(K22="X",1,K22+1)))))</f>
        <v/>
      </c>
      <c r="L23" s="50" t="str">
        <f>IF($A23="","",(IF((VLOOKUP($A23,DATA!$A$1:$M$38,12,FALSE))="X","X",(IF(L22="X",1,L22+1)))))</f>
        <v/>
      </c>
      <c r="M23" s="50" t="str">
        <f>IF($A23="","",(IF((VLOOKUP($A23,DATA!$A$1:$M$38,13,FALSE))="X","X",(IF(M22="X",1,M22+1)))))</f>
        <v/>
      </c>
      <c r="N23" s="53" t="str">
        <f t="shared" si="0"/>
        <v/>
      </c>
      <c r="O23" s="51" t="str">
        <f t="shared" si="1"/>
        <v/>
      </c>
      <c r="P23" s="50" t="str">
        <f>IF($A23="","",(IF((VLOOKUP($A23,DATA!$S$1:$AC$38,2,FALSE))="X","X",(IF(P22="X",1,P22+1)))))</f>
        <v/>
      </c>
      <c r="Q23" s="50" t="str">
        <f>IF($A23="","",(IF((VLOOKUP($A23,DATA!$S$1:$AC$38,3,FALSE))="X","X",(IF(Q22="X",1,Q22+1)))))</f>
        <v/>
      </c>
      <c r="R23" s="50" t="str">
        <f>IF($A23="","",(IF((VLOOKUP($A23,DATA!$S$1:$AC$38,4,FALSE))="X","X",(IF(R22="X",1,R22+1)))))</f>
        <v/>
      </c>
      <c r="S23" s="50" t="str">
        <f>IF($A23="","",(IF((VLOOKUP($A23,DATA!$S$1:$AC$38,5,FALSE))="X","X",(IF(S22="X",1,S22+1)))))</f>
        <v/>
      </c>
      <c r="T23" s="50" t="str">
        <f>IF($A23="","",(IF((VLOOKUP($A23,DATA!$S$1:$AC$38,6,FALSE))="X","X",(IF(T22="X",1,T22+1)))))</f>
        <v/>
      </c>
      <c r="U23" s="50" t="str">
        <f>IF($A23="","",(IF((VLOOKUP($A23,DATA!$S$1:$AC$38,7,FALSE))="X","X",(IF(U22="X",1,U22+1)))))</f>
        <v/>
      </c>
      <c r="V23" s="51" t="str">
        <f>IF($A23="","",(IF((VLOOKUP($A23,DATA!$S$1:$AC$38,8,FALSE))="X","X",(IF(V22="X",1,V22+1)))))</f>
        <v/>
      </c>
      <c r="W23" s="50" t="str">
        <f>IF($A23="","",(IF((VLOOKUP($A23,DATA!$S$1:$AC$38,9,FALSE))="X","X",(IF(W22="X",1,W22+1)))))</f>
        <v/>
      </c>
      <c r="X23" s="50" t="str">
        <f>IF($A23="","",(IF((VLOOKUP($A23,DATA!$S$1:$AC$38,10,FALSE))="X","X",(IF(X22="X",1,X22+1)))))</f>
        <v/>
      </c>
      <c r="Y23" s="51" t="str">
        <f>IF($A23="","",(IF((VLOOKUP($A23,DATA!$S$1:$AC$38,11,FALSE))="X","X",(IF(Y22="X",1,Y22+1)))))</f>
        <v/>
      </c>
      <c r="Z23" s="52"/>
      <c r="AA23" s="52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39"/>
      <c r="BN23" s="39"/>
      <c r="BO23" s="39"/>
      <c r="BP23" s="39"/>
      <c r="BQ23" s="39"/>
      <c r="BR23" s="39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39"/>
      <c r="CF23" s="39"/>
      <c r="CG23" s="39"/>
      <c r="CH23" s="39"/>
      <c r="DC23" s="4"/>
      <c r="DD23" s="4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"/>
      <c r="HB23" s="4"/>
      <c r="HC23" s="4"/>
      <c r="HD23" s="4"/>
    </row>
    <row r="24" spans="1:212" s="5" customFormat="1" ht="18.600000000000001" customHeight="1" x14ac:dyDescent="0.25">
      <c r="A24" s="58"/>
      <c r="B24" s="50" t="str">
        <f>IF($A24="","",(IF((VLOOKUP($A24,DATA!$A$1:$M$38,2,FALSE))="X","X",(IF(B23="X",1,B23+1)))))</f>
        <v/>
      </c>
      <c r="C24" s="51" t="str">
        <f>IF($A24="","",(IF((VLOOKUP($A24,DATA!$A$1:$M$38,3,FALSE))="X","X",(IF(C23="X",1,C23+1)))))</f>
        <v/>
      </c>
      <c r="D24" s="50" t="str">
        <f>IF($A24="","",(IF((VLOOKUP($A24,DATA!$A$1:$M$38,4,FALSE))="X","X",(IF(D23="X",1,D23+1)))))</f>
        <v/>
      </c>
      <c r="E24" s="51" t="str">
        <f>IF($A24="","",(IF((VLOOKUP($A24,DATA!$A$1:$M$38,5,FALSE))="X","X",(IF(E23="X",1,E23+1)))))</f>
        <v/>
      </c>
      <c r="F24" s="50" t="str">
        <f>IF($A24="","",(IF((VLOOKUP($A24,DATA!$A$1:$M$38,6,FALSE))="X","X",(IF(F23="X",1,F23+1)))))</f>
        <v/>
      </c>
      <c r="G24" s="51" t="str">
        <f>IF($A24="","",(IF((VLOOKUP($A24,DATA!$A$1:$M$38,7,FALSE))="X","X",(IF(G23="X",1,G23+1)))))</f>
        <v/>
      </c>
      <c r="H24" s="50" t="str">
        <f>IF($A24="","",(IF((VLOOKUP($A24,DATA!$A$1:$M$38,8,FALSE))="X","X",(IF(H23="X",1,H23+1)))))</f>
        <v/>
      </c>
      <c r="I24" s="50" t="str">
        <f>IF($A24="","",(IF((VLOOKUP($A24,DATA!$A$1:$M$38,9,FALSE))="X","X",(IF(I23="X",1,I23+1)))))</f>
        <v/>
      </c>
      <c r="J24" s="51" t="str">
        <f>IF($A24="","",(IF((VLOOKUP($A24,DATA!$A$1:$M$38,10,FALSE))="X","X",(IF(J23="X",1,J23+1)))))</f>
        <v/>
      </c>
      <c r="K24" s="50" t="str">
        <f>IF($A24="","",(IF((VLOOKUP($A24,DATA!$A$1:$M$38,11,FALSE))="X","X",(IF(K23="X",1,K23+1)))))</f>
        <v/>
      </c>
      <c r="L24" s="50" t="str">
        <f>IF($A24="","",(IF((VLOOKUP($A24,DATA!$A$1:$M$38,12,FALSE))="X","X",(IF(L23="X",1,L23+1)))))</f>
        <v/>
      </c>
      <c r="M24" s="50" t="str">
        <f>IF($A24="","",(IF((VLOOKUP($A24,DATA!$A$1:$M$38,13,FALSE))="X","X",(IF(M23="X",1,M23+1)))))</f>
        <v/>
      </c>
      <c r="N24" s="53" t="str">
        <f t="shared" si="0"/>
        <v/>
      </c>
      <c r="O24" s="51" t="str">
        <f t="shared" si="1"/>
        <v/>
      </c>
      <c r="P24" s="50" t="str">
        <f>IF($A24="","",(IF((VLOOKUP($A24,DATA!$S$1:$AC$38,2,FALSE))="X","X",(IF(P23="X",1,P23+1)))))</f>
        <v/>
      </c>
      <c r="Q24" s="50" t="str">
        <f>IF($A24="","",(IF((VLOOKUP($A24,DATA!$S$1:$AC$38,3,FALSE))="X","X",(IF(Q23="X",1,Q23+1)))))</f>
        <v/>
      </c>
      <c r="R24" s="50" t="str">
        <f>IF($A24="","",(IF((VLOOKUP($A24,DATA!$S$1:$AC$38,4,FALSE))="X","X",(IF(R23="X",1,R23+1)))))</f>
        <v/>
      </c>
      <c r="S24" s="50" t="str">
        <f>IF($A24="","",(IF((VLOOKUP($A24,DATA!$S$1:$AC$38,5,FALSE))="X","X",(IF(S23="X",1,S23+1)))))</f>
        <v/>
      </c>
      <c r="T24" s="50" t="str">
        <f>IF($A24="","",(IF((VLOOKUP($A24,DATA!$S$1:$AC$38,6,FALSE))="X","X",(IF(T23="X",1,T23+1)))))</f>
        <v/>
      </c>
      <c r="U24" s="50" t="str">
        <f>IF($A24="","",(IF((VLOOKUP($A24,DATA!$S$1:$AC$38,7,FALSE))="X","X",(IF(U23="X",1,U23+1)))))</f>
        <v/>
      </c>
      <c r="V24" s="51" t="str">
        <f>IF($A24="","",(IF((VLOOKUP($A24,DATA!$S$1:$AC$38,8,FALSE))="X","X",(IF(V23="X",1,V23+1)))))</f>
        <v/>
      </c>
      <c r="W24" s="50" t="str">
        <f>IF($A24="","",(IF((VLOOKUP($A24,DATA!$S$1:$AC$38,9,FALSE))="X","X",(IF(W23="X",1,W23+1)))))</f>
        <v/>
      </c>
      <c r="X24" s="50" t="str">
        <f>IF($A24="","",(IF((VLOOKUP($A24,DATA!$S$1:$AC$38,10,FALSE))="X","X",(IF(X23="X",1,X23+1)))))</f>
        <v/>
      </c>
      <c r="Y24" s="51" t="str">
        <f>IF($A24="","",(IF((VLOOKUP($A24,DATA!$S$1:$AC$38,11,FALSE))="X","X",(IF(Y23="X",1,Y23+1)))))</f>
        <v/>
      </c>
      <c r="Z24" s="52"/>
      <c r="AA24" s="52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39"/>
      <c r="BN24" s="39"/>
      <c r="BO24" s="39"/>
      <c r="BP24" s="39"/>
      <c r="BQ24" s="39"/>
      <c r="BR24" s="39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39"/>
      <c r="CF24" s="39"/>
      <c r="CG24" s="39"/>
      <c r="CH24" s="39"/>
      <c r="DC24" s="4"/>
      <c r="DD24" s="4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"/>
      <c r="HB24" s="4"/>
      <c r="HC24" s="4"/>
      <c r="HD24" s="4"/>
    </row>
    <row r="25" spans="1:212" s="5" customFormat="1" ht="18.600000000000001" customHeight="1" x14ac:dyDescent="0.25">
      <c r="A25" s="58"/>
      <c r="B25" s="50" t="str">
        <f>IF($A25="","",(IF((VLOOKUP($A25,DATA!$A$1:$M$38,2,FALSE))="X","X",(IF(B24="X",1,B24+1)))))</f>
        <v/>
      </c>
      <c r="C25" s="51" t="str">
        <f>IF($A25="","",(IF((VLOOKUP($A25,DATA!$A$1:$M$38,3,FALSE))="X","X",(IF(C24="X",1,C24+1)))))</f>
        <v/>
      </c>
      <c r="D25" s="50" t="str">
        <f>IF($A25="","",(IF((VLOOKUP($A25,DATA!$A$1:$M$38,4,FALSE))="X","X",(IF(D24="X",1,D24+1)))))</f>
        <v/>
      </c>
      <c r="E25" s="51" t="str">
        <f>IF($A25="","",(IF((VLOOKUP($A25,DATA!$A$1:$M$38,5,FALSE))="X","X",(IF(E24="X",1,E24+1)))))</f>
        <v/>
      </c>
      <c r="F25" s="50" t="str">
        <f>IF($A25="","",(IF((VLOOKUP($A25,DATA!$A$1:$M$38,6,FALSE))="X","X",(IF(F24="X",1,F24+1)))))</f>
        <v/>
      </c>
      <c r="G25" s="51" t="str">
        <f>IF($A25="","",(IF((VLOOKUP($A25,DATA!$A$1:$M$38,7,FALSE))="X","X",(IF(G24="X",1,G24+1)))))</f>
        <v/>
      </c>
      <c r="H25" s="50" t="str">
        <f>IF($A25="","",(IF((VLOOKUP($A25,DATA!$A$1:$M$38,8,FALSE))="X","X",(IF(H24="X",1,H24+1)))))</f>
        <v/>
      </c>
      <c r="I25" s="50" t="str">
        <f>IF($A25="","",(IF((VLOOKUP($A25,DATA!$A$1:$M$38,9,FALSE))="X","X",(IF(I24="X",1,I24+1)))))</f>
        <v/>
      </c>
      <c r="J25" s="51" t="str">
        <f>IF($A25="","",(IF((VLOOKUP($A25,DATA!$A$1:$M$38,10,FALSE))="X","X",(IF(J24="X",1,J24+1)))))</f>
        <v/>
      </c>
      <c r="K25" s="50" t="str">
        <f>IF($A25="","",(IF((VLOOKUP($A25,DATA!$A$1:$M$38,11,FALSE))="X","X",(IF(K24="X",1,K24+1)))))</f>
        <v/>
      </c>
      <c r="L25" s="50" t="str">
        <f>IF($A25="","",(IF((VLOOKUP($A25,DATA!$A$1:$M$38,12,FALSE))="X","X",(IF(L24="X",1,L24+1)))))</f>
        <v/>
      </c>
      <c r="M25" s="50" t="str">
        <f>IF($A25="","",(IF((VLOOKUP($A25,DATA!$A$1:$M$38,13,FALSE))="X","X",(IF(M24="X",1,M24+1)))))</f>
        <v/>
      </c>
      <c r="N25" s="53" t="str">
        <f t="shared" si="0"/>
        <v/>
      </c>
      <c r="O25" s="51" t="str">
        <f t="shared" si="1"/>
        <v/>
      </c>
      <c r="P25" s="50" t="str">
        <f>IF($A25="","",(IF((VLOOKUP($A25,DATA!$S$1:$AC$38,2,FALSE))="X","X",(IF(P24="X",1,P24+1)))))</f>
        <v/>
      </c>
      <c r="Q25" s="50" t="str">
        <f>IF($A25="","",(IF((VLOOKUP($A25,DATA!$S$1:$AC$38,3,FALSE))="X","X",(IF(Q24="X",1,Q24+1)))))</f>
        <v/>
      </c>
      <c r="R25" s="50" t="str">
        <f>IF($A25="","",(IF((VLOOKUP($A25,DATA!$S$1:$AC$38,4,FALSE))="X","X",(IF(R24="X",1,R24+1)))))</f>
        <v/>
      </c>
      <c r="S25" s="50" t="str">
        <f>IF($A25="","",(IF((VLOOKUP($A25,DATA!$S$1:$AC$38,5,FALSE))="X","X",(IF(S24="X",1,S24+1)))))</f>
        <v/>
      </c>
      <c r="T25" s="50" t="str">
        <f>IF($A25="","",(IF((VLOOKUP($A25,DATA!$S$1:$AC$38,6,FALSE))="X","X",(IF(T24="X",1,T24+1)))))</f>
        <v/>
      </c>
      <c r="U25" s="50" t="str">
        <f>IF($A25="","",(IF((VLOOKUP($A25,DATA!$S$1:$AC$38,7,FALSE))="X","X",(IF(U24="X",1,U24+1)))))</f>
        <v/>
      </c>
      <c r="V25" s="51" t="str">
        <f>IF($A25="","",(IF((VLOOKUP($A25,DATA!$S$1:$AC$38,8,FALSE))="X","X",(IF(V24="X",1,V24+1)))))</f>
        <v/>
      </c>
      <c r="W25" s="50" t="str">
        <f>IF($A25="","",(IF((VLOOKUP($A25,DATA!$S$1:$AC$38,9,FALSE))="X","X",(IF(W24="X",1,W24+1)))))</f>
        <v/>
      </c>
      <c r="X25" s="50" t="str">
        <f>IF($A25="","",(IF((VLOOKUP($A25,DATA!$S$1:$AC$38,10,FALSE))="X","X",(IF(X24="X",1,X24+1)))))</f>
        <v/>
      </c>
      <c r="Y25" s="51" t="str">
        <f>IF($A25="","",(IF((VLOOKUP($A25,DATA!$S$1:$AC$38,11,FALSE))="X","X",(IF(Y24="X",1,Y24+1)))))</f>
        <v/>
      </c>
      <c r="Z25" s="52"/>
      <c r="AA25" s="52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39"/>
      <c r="BN25" s="39"/>
      <c r="BO25" s="39"/>
      <c r="BP25" s="39"/>
      <c r="BQ25" s="39"/>
      <c r="BR25" s="39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39"/>
      <c r="CF25" s="39"/>
      <c r="CG25" s="39"/>
      <c r="CH25" s="39"/>
      <c r="DC25" s="4"/>
      <c r="DD25" s="4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"/>
      <c r="HB25" s="4"/>
      <c r="HC25" s="4"/>
      <c r="HD25" s="4"/>
    </row>
    <row r="26" spans="1:212" s="5" customFormat="1" ht="18.600000000000001" customHeight="1" x14ac:dyDescent="0.25">
      <c r="A26" s="58"/>
      <c r="B26" s="50" t="str">
        <f>IF($A26="","",(IF((VLOOKUP($A26,DATA!$A$1:$M$38,2,FALSE))="X","X",(IF(B25="X",1,B25+1)))))</f>
        <v/>
      </c>
      <c r="C26" s="51" t="str">
        <f>IF($A26="","",(IF((VLOOKUP($A26,DATA!$A$1:$M$38,3,FALSE))="X","X",(IF(C25="X",1,C25+1)))))</f>
        <v/>
      </c>
      <c r="D26" s="50" t="str">
        <f>IF($A26="","",(IF((VLOOKUP($A26,DATA!$A$1:$M$38,4,FALSE))="X","X",(IF(D25="X",1,D25+1)))))</f>
        <v/>
      </c>
      <c r="E26" s="51" t="str">
        <f>IF($A26="","",(IF((VLOOKUP($A26,DATA!$A$1:$M$38,5,FALSE))="X","X",(IF(E25="X",1,E25+1)))))</f>
        <v/>
      </c>
      <c r="F26" s="50" t="str">
        <f>IF($A26="","",(IF((VLOOKUP($A26,DATA!$A$1:$M$38,6,FALSE))="X","X",(IF(F25="X",1,F25+1)))))</f>
        <v/>
      </c>
      <c r="G26" s="51" t="str">
        <f>IF($A26="","",(IF((VLOOKUP($A26,DATA!$A$1:$M$38,7,FALSE))="X","X",(IF(G25="X",1,G25+1)))))</f>
        <v/>
      </c>
      <c r="H26" s="50" t="str">
        <f>IF($A26="","",(IF((VLOOKUP($A26,DATA!$A$1:$M$38,8,FALSE))="X","X",(IF(H25="X",1,H25+1)))))</f>
        <v/>
      </c>
      <c r="I26" s="50" t="str">
        <f>IF($A26="","",(IF((VLOOKUP($A26,DATA!$A$1:$M$38,9,FALSE))="X","X",(IF(I25="X",1,I25+1)))))</f>
        <v/>
      </c>
      <c r="J26" s="51" t="str">
        <f>IF($A26="","",(IF((VLOOKUP($A26,DATA!$A$1:$M$38,10,FALSE))="X","X",(IF(J25="X",1,J25+1)))))</f>
        <v/>
      </c>
      <c r="K26" s="50" t="str">
        <f>IF($A26="","",(IF((VLOOKUP($A26,DATA!$A$1:$M$38,11,FALSE))="X","X",(IF(K25="X",1,K25+1)))))</f>
        <v/>
      </c>
      <c r="L26" s="50" t="str">
        <f>IF($A26="","",(IF((VLOOKUP($A26,DATA!$A$1:$M$38,12,FALSE))="X","X",(IF(L25="X",1,L25+1)))))</f>
        <v/>
      </c>
      <c r="M26" s="50" t="str">
        <f>IF($A26="","",(IF((VLOOKUP($A26,DATA!$A$1:$M$38,13,FALSE))="X","X",(IF(M25="X",1,M25+1)))))</f>
        <v/>
      </c>
      <c r="N26" s="53" t="str">
        <f t="shared" si="0"/>
        <v/>
      </c>
      <c r="O26" s="51" t="str">
        <f t="shared" si="1"/>
        <v/>
      </c>
      <c r="P26" s="50" t="str">
        <f>IF($A26="","",(IF((VLOOKUP($A26,DATA!$S$1:$AC$38,2,FALSE))="X","X",(IF(P25="X",1,P25+1)))))</f>
        <v/>
      </c>
      <c r="Q26" s="50" t="str">
        <f>IF($A26="","",(IF((VLOOKUP($A26,DATA!$S$1:$AC$38,3,FALSE))="X","X",(IF(Q25="X",1,Q25+1)))))</f>
        <v/>
      </c>
      <c r="R26" s="50" t="str">
        <f>IF($A26="","",(IF((VLOOKUP($A26,DATA!$S$1:$AC$38,4,FALSE))="X","X",(IF(R25="X",1,R25+1)))))</f>
        <v/>
      </c>
      <c r="S26" s="50" t="str">
        <f>IF($A26="","",(IF((VLOOKUP($A26,DATA!$S$1:$AC$38,5,FALSE))="X","X",(IF(S25="X",1,S25+1)))))</f>
        <v/>
      </c>
      <c r="T26" s="50" t="str">
        <f>IF($A26="","",(IF((VLOOKUP($A26,DATA!$S$1:$AC$38,6,FALSE))="X","X",(IF(T25="X",1,T25+1)))))</f>
        <v/>
      </c>
      <c r="U26" s="50" t="str">
        <f>IF($A26="","",(IF((VLOOKUP($A26,DATA!$S$1:$AC$38,7,FALSE))="X","X",(IF(U25="X",1,U25+1)))))</f>
        <v/>
      </c>
      <c r="V26" s="51" t="str">
        <f>IF($A26="","",(IF((VLOOKUP($A26,DATA!$S$1:$AC$38,8,FALSE))="X","X",(IF(V25="X",1,V25+1)))))</f>
        <v/>
      </c>
      <c r="W26" s="50" t="str">
        <f>IF($A26="","",(IF((VLOOKUP($A26,DATA!$S$1:$AC$38,9,FALSE))="X","X",(IF(W25="X",1,W25+1)))))</f>
        <v/>
      </c>
      <c r="X26" s="50" t="str">
        <f>IF($A26="","",(IF((VLOOKUP($A26,DATA!$S$1:$AC$38,10,FALSE))="X","X",(IF(X25="X",1,X25+1)))))</f>
        <v/>
      </c>
      <c r="Y26" s="51" t="str">
        <f>IF($A26="","",(IF((VLOOKUP($A26,DATA!$S$1:$AC$38,11,FALSE))="X","X",(IF(Y25="X",1,Y25+1)))))</f>
        <v/>
      </c>
      <c r="Z26" s="52"/>
      <c r="AA26" s="52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39"/>
      <c r="BN26" s="39"/>
      <c r="BO26" s="39"/>
      <c r="BP26" s="39"/>
      <c r="BQ26" s="39"/>
      <c r="BR26" s="39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39"/>
      <c r="CF26" s="39"/>
      <c r="CG26" s="39"/>
      <c r="CH26" s="39"/>
      <c r="DC26" s="4"/>
      <c r="DD26" s="4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"/>
      <c r="HB26" s="4"/>
      <c r="HC26" s="4"/>
      <c r="HD26" s="4"/>
    </row>
    <row r="27" spans="1:212" s="5" customFormat="1" ht="18.600000000000001" customHeight="1" x14ac:dyDescent="0.25">
      <c r="A27" s="58"/>
      <c r="B27" s="50" t="str">
        <f>IF($A27="","",(IF((VLOOKUP($A27,DATA!$A$1:$M$38,2,FALSE))="X","X",(IF(B26="X",1,B26+1)))))</f>
        <v/>
      </c>
      <c r="C27" s="51" t="str">
        <f>IF($A27="","",(IF((VLOOKUP($A27,DATA!$A$1:$M$38,3,FALSE))="X","X",(IF(C26="X",1,C26+1)))))</f>
        <v/>
      </c>
      <c r="D27" s="50" t="str">
        <f>IF($A27="","",(IF((VLOOKUP($A27,DATA!$A$1:$M$38,4,FALSE))="X","X",(IF(D26="X",1,D26+1)))))</f>
        <v/>
      </c>
      <c r="E27" s="51" t="str">
        <f>IF($A27="","",(IF((VLOOKUP($A27,DATA!$A$1:$M$38,5,FALSE))="X","X",(IF(E26="X",1,E26+1)))))</f>
        <v/>
      </c>
      <c r="F27" s="50" t="str">
        <f>IF($A27="","",(IF((VLOOKUP($A27,DATA!$A$1:$M$38,6,FALSE))="X","X",(IF(F26="X",1,F26+1)))))</f>
        <v/>
      </c>
      <c r="G27" s="51" t="str">
        <f>IF($A27="","",(IF((VLOOKUP($A27,DATA!$A$1:$M$38,7,FALSE))="X","X",(IF(G26="X",1,G26+1)))))</f>
        <v/>
      </c>
      <c r="H27" s="50" t="str">
        <f>IF($A27="","",(IF((VLOOKUP($A27,DATA!$A$1:$M$38,8,FALSE))="X","X",(IF(H26="X",1,H26+1)))))</f>
        <v/>
      </c>
      <c r="I27" s="50" t="str">
        <f>IF($A27="","",(IF((VLOOKUP($A27,DATA!$A$1:$M$38,9,FALSE))="X","X",(IF(I26="X",1,I26+1)))))</f>
        <v/>
      </c>
      <c r="J27" s="51" t="str">
        <f>IF($A27="","",(IF((VLOOKUP($A27,DATA!$A$1:$M$38,10,FALSE))="X","X",(IF(J26="X",1,J26+1)))))</f>
        <v/>
      </c>
      <c r="K27" s="50" t="str">
        <f>IF($A27="","",(IF((VLOOKUP($A27,DATA!$A$1:$M$38,11,FALSE))="X","X",(IF(K26="X",1,K26+1)))))</f>
        <v/>
      </c>
      <c r="L27" s="50" t="str">
        <f>IF($A27="","",(IF((VLOOKUP($A27,DATA!$A$1:$M$38,12,FALSE))="X","X",(IF(L26="X",1,L26+1)))))</f>
        <v/>
      </c>
      <c r="M27" s="50" t="str">
        <f>IF($A27="","",(IF((VLOOKUP($A27,DATA!$A$1:$M$38,13,FALSE))="X","X",(IF(M26="X",1,M26+1)))))</f>
        <v/>
      </c>
      <c r="N27" s="53" t="str">
        <f t="shared" si="0"/>
        <v/>
      </c>
      <c r="O27" s="51" t="str">
        <f t="shared" si="1"/>
        <v/>
      </c>
      <c r="P27" s="50" t="str">
        <f>IF($A27="","",(IF((VLOOKUP($A27,DATA!$S$1:$AC$38,2,FALSE))="X","X",(IF(P26="X",1,P26+1)))))</f>
        <v/>
      </c>
      <c r="Q27" s="50" t="str">
        <f>IF($A27="","",(IF((VLOOKUP($A27,DATA!$S$1:$AC$38,3,FALSE))="X","X",(IF(Q26="X",1,Q26+1)))))</f>
        <v/>
      </c>
      <c r="R27" s="50" t="str">
        <f>IF($A27="","",(IF((VLOOKUP($A27,DATA!$S$1:$AC$38,4,FALSE))="X","X",(IF(R26="X",1,R26+1)))))</f>
        <v/>
      </c>
      <c r="S27" s="50" t="str">
        <f>IF($A27="","",(IF((VLOOKUP($A27,DATA!$S$1:$AC$38,5,FALSE))="X","X",(IF(S26="X",1,S26+1)))))</f>
        <v/>
      </c>
      <c r="T27" s="50" t="str">
        <f>IF($A27="","",(IF((VLOOKUP($A27,DATA!$S$1:$AC$38,6,FALSE))="X","X",(IF(T26="X",1,T26+1)))))</f>
        <v/>
      </c>
      <c r="U27" s="50" t="str">
        <f>IF($A27="","",(IF((VLOOKUP($A27,DATA!$S$1:$AC$38,7,FALSE))="X","X",(IF(U26="X",1,U26+1)))))</f>
        <v/>
      </c>
      <c r="V27" s="51" t="str">
        <f>IF($A27="","",(IF((VLOOKUP($A27,DATA!$S$1:$AC$38,8,FALSE))="X","X",(IF(V26="X",1,V26+1)))))</f>
        <v/>
      </c>
      <c r="W27" s="50" t="str">
        <f>IF($A27="","",(IF((VLOOKUP($A27,DATA!$S$1:$AC$38,9,FALSE))="X","X",(IF(W26="X",1,W26+1)))))</f>
        <v/>
      </c>
      <c r="X27" s="50" t="str">
        <f>IF($A27="","",(IF((VLOOKUP($A27,DATA!$S$1:$AC$38,10,FALSE))="X","X",(IF(X26="X",1,X26+1)))))</f>
        <v/>
      </c>
      <c r="Y27" s="51" t="str">
        <f>IF($A27="","",(IF((VLOOKUP($A27,DATA!$S$1:$AC$38,11,FALSE))="X","X",(IF(Y26="X",1,Y26+1)))))</f>
        <v/>
      </c>
      <c r="Z27" s="52"/>
      <c r="AA27" s="52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39"/>
      <c r="BN27" s="39"/>
      <c r="BO27" s="39"/>
      <c r="BP27" s="39"/>
      <c r="BQ27" s="39"/>
      <c r="BR27" s="39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39"/>
      <c r="CF27" s="39"/>
      <c r="CG27" s="39"/>
      <c r="CH27" s="39"/>
      <c r="DC27" s="4"/>
      <c r="DD27" s="4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"/>
      <c r="HB27" s="4"/>
      <c r="HC27" s="4"/>
      <c r="HD27" s="4"/>
    </row>
    <row r="28" spans="1:212" s="5" customFormat="1" ht="18.600000000000001" customHeight="1" x14ac:dyDescent="0.25">
      <c r="A28" s="58"/>
      <c r="B28" s="50" t="str">
        <f>IF($A28="","",(IF((VLOOKUP($A28,DATA!$A$1:$M$38,2,FALSE))="X","X",(IF(B27="X",1,B27+1)))))</f>
        <v/>
      </c>
      <c r="C28" s="51" t="str">
        <f>IF($A28="","",(IF((VLOOKUP($A28,DATA!$A$1:$M$38,3,FALSE))="X","X",(IF(C27="X",1,C27+1)))))</f>
        <v/>
      </c>
      <c r="D28" s="50" t="str">
        <f>IF($A28="","",(IF((VLOOKUP($A28,DATA!$A$1:$M$38,4,FALSE))="X","X",(IF(D27="X",1,D27+1)))))</f>
        <v/>
      </c>
      <c r="E28" s="51" t="str">
        <f>IF($A28="","",(IF((VLOOKUP($A28,DATA!$A$1:$M$38,5,FALSE))="X","X",(IF(E27="X",1,E27+1)))))</f>
        <v/>
      </c>
      <c r="F28" s="50" t="str">
        <f>IF($A28="","",(IF((VLOOKUP($A28,DATA!$A$1:$M$38,6,FALSE))="X","X",(IF(F27="X",1,F27+1)))))</f>
        <v/>
      </c>
      <c r="G28" s="51" t="str">
        <f>IF($A28="","",(IF((VLOOKUP($A28,DATA!$A$1:$M$38,7,FALSE))="X","X",(IF(G27="X",1,G27+1)))))</f>
        <v/>
      </c>
      <c r="H28" s="50" t="str">
        <f>IF($A28="","",(IF((VLOOKUP($A28,DATA!$A$1:$M$38,8,FALSE))="X","X",(IF(H27="X",1,H27+1)))))</f>
        <v/>
      </c>
      <c r="I28" s="50" t="str">
        <f>IF($A28="","",(IF((VLOOKUP($A28,DATA!$A$1:$M$38,9,FALSE))="X","X",(IF(I27="X",1,I27+1)))))</f>
        <v/>
      </c>
      <c r="J28" s="51" t="str">
        <f>IF($A28="","",(IF((VLOOKUP($A28,DATA!$A$1:$M$38,10,FALSE))="X","X",(IF(J27="X",1,J27+1)))))</f>
        <v/>
      </c>
      <c r="K28" s="50" t="str">
        <f>IF($A28="","",(IF((VLOOKUP($A28,DATA!$A$1:$M$38,11,FALSE))="X","X",(IF(K27="X",1,K27+1)))))</f>
        <v/>
      </c>
      <c r="L28" s="50" t="str">
        <f>IF($A28="","",(IF((VLOOKUP($A28,DATA!$A$1:$M$38,12,FALSE))="X","X",(IF(L27="X",1,L27+1)))))</f>
        <v/>
      </c>
      <c r="M28" s="50" t="str">
        <f>IF($A28="","",(IF((VLOOKUP($A28,DATA!$A$1:$M$38,13,FALSE))="X","X",(IF(M27="X",1,M27+1)))))</f>
        <v/>
      </c>
      <c r="N28" s="53" t="str">
        <f t="shared" si="0"/>
        <v/>
      </c>
      <c r="O28" s="51" t="str">
        <f t="shared" si="1"/>
        <v/>
      </c>
      <c r="P28" s="50" t="str">
        <f>IF($A28="","",(IF((VLOOKUP($A28,DATA!$S$1:$AC$38,2,FALSE))="X","X",(IF(P27="X",1,P27+1)))))</f>
        <v/>
      </c>
      <c r="Q28" s="50" t="str">
        <f>IF($A28="","",(IF((VLOOKUP($A28,DATA!$S$1:$AC$38,3,FALSE))="X","X",(IF(Q27="X",1,Q27+1)))))</f>
        <v/>
      </c>
      <c r="R28" s="50" t="str">
        <f>IF($A28="","",(IF((VLOOKUP($A28,DATA!$S$1:$AC$38,4,FALSE))="X","X",(IF(R27="X",1,R27+1)))))</f>
        <v/>
      </c>
      <c r="S28" s="50" t="str">
        <f>IF($A28="","",(IF((VLOOKUP($A28,DATA!$S$1:$AC$38,5,FALSE))="X","X",(IF(S27="X",1,S27+1)))))</f>
        <v/>
      </c>
      <c r="T28" s="50" t="str">
        <f>IF($A28="","",(IF((VLOOKUP($A28,DATA!$S$1:$AC$38,6,FALSE))="X","X",(IF(T27="X",1,T27+1)))))</f>
        <v/>
      </c>
      <c r="U28" s="50" t="str">
        <f>IF($A28="","",(IF((VLOOKUP($A28,DATA!$S$1:$AC$38,7,FALSE))="X","X",(IF(U27="X",1,U27+1)))))</f>
        <v/>
      </c>
      <c r="V28" s="51" t="str">
        <f>IF($A28="","",(IF((VLOOKUP($A28,DATA!$S$1:$AC$38,8,FALSE))="X","X",(IF(V27="X",1,V27+1)))))</f>
        <v/>
      </c>
      <c r="W28" s="50" t="str">
        <f>IF($A28="","",(IF((VLOOKUP($A28,DATA!$S$1:$AC$38,9,FALSE))="X","X",(IF(W27="X",1,W27+1)))))</f>
        <v/>
      </c>
      <c r="X28" s="50" t="str">
        <f>IF($A28="","",(IF((VLOOKUP($A28,DATA!$S$1:$AC$38,10,FALSE))="X","X",(IF(X27="X",1,X27+1)))))</f>
        <v/>
      </c>
      <c r="Y28" s="51" t="str">
        <f>IF($A28="","",(IF((VLOOKUP($A28,DATA!$S$1:$AC$38,11,FALSE))="X","X",(IF(Y27="X",1,Y27+1)))))</f>
        <v/>
      </c>
      <c r="Z28" s="52"/>
      <c r="AA28" s="52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39"/>
      <c r="BN28" s="39"/>
      <c r="BO28" s="39"/>
      <c r="BP28" s="39"/>
      <c r="BQ28" s="39"/>
      <c r="BR28" s="39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39"/>
      <c r="CF28" s="39"/>
      <c r="CG28" s="39"/>
      <c r="CH28" s="39"/>
      <c r="DC28" s="4"/>
      <c r="DD28" s="4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</row>
    <row r="29" spans="1:212" s="5" customFormat="1" ht="18.600000000000001" customHeight="1" x14ac:dyDescent="0.25">
      <c r="A29" s="58"/>
      <c r="B29" s="50" t="str">
        <f>IF($A29="","",(IF((VLOOKUP($A29,DATA!$A$1:$M$38,2,FALSE))="X","X",(IF(B28="X",1,B28+1)))))</f>
        <v/>
      </c>
      <c r="C29" s="51" t="str">
        <f>IF($A29="","",(IF((VLOOKUP($A29,DATA!$A$1:$M$38,3,FALSE))="X","X",(IF(C28="X",1,C28+1)))))</f>
        <v/>
      </c>
      <c r="D29" s="50" t="str">
        <f>IF($A29="","",(IF((VLOOKUP($A29,DATA!$A$1:$M$38,4,FALSE))="X","X",(IF(D28="X",1,D28+1)))))</f>
        <v/>
      </c>
      <c r="E29" s="51" t="str">
        <f>IF($A29="","",(IF((VLOOKUP($A29,DATA!$A$1:$M$38,5,FALSE))="X","X",(IF(E28="X",1,E28+1)))))</f>
        <v/>
      </c>
      <c r="F29" s="50" t="str">
        <f>IF($A29="","",(IF((VLOOKUP($A29,DATA!$A$1:$M$38,6,FALSE))="X","X",(IF(F28="X",1,F28+1)))))</f>
        <v/>
      </c>
      <c r="G29" s="51" t="str">
        <f>IF($A29="","",(IF((VLOOKUP($A29,DATA!$A$1:$M$38,7,FALSE))="X","X",(IF(G28="X",1,G28+1)))))</f>
        <v/>
      </c>
      <c r="H29" s="50" t="str">
        <f>IF($A29="","",(IF((VLOOKUP($A29,DATA!$A$1:$M$38,8,FALSE))="X","X",(IF(H28="X",1,H28+1)))))</f>
        <v/>
      </c>
      <c r="I29" s="50" t="str">
        <f>IF($A29="","",(IF((VLOOKUP($A29,DATA!$A$1:$M$38,9,FALSE))="X","X",(IF(I28="X",1,I28+1)))))</f>
        <v/>
      </c>
      <c r="J29" s="51" t="str">
        <f>IF($A29="","",(IF((VLOOKUP($A29,DATA!$A$1:$M$38,10,FALSE))="X","X",(IF(J28="X",1,J28+1)))))</f>
        <v/>
      </c>
      <c r="K29" s="50" t="str">
        <f>IF($A29="","",(IF((VLOOKUP($A29,DATA!$A$1:$M$38,11,FALSE))="X","X",(IF(K28="X",1,K28+1)))))</f>
        <v/>
      </c>
      <c r="L29" s="50" t="str">
        <f>IF($A29="","",(IF((VLOOKUP($A29,DATA!$A$1:$M$38,12,FALSE))="X","X",(IF(L28="X",1,L28+1)))))</f>
        <v/>
      </c>
      <c r="M29" s="50" t="str">
        <f>IF($A29="","",(IF((VLOOKUP($A29,DATA!$A$1:$M$38,13,FALSE))="X","X",(IF(M28="X",1,M28+1)))))</f>
        <v/>
      </c>
      <c r="N29" s="53" t="str">
        <f t="shared" si="0"/>
        <v/>
      </c>
      <c r="O29" s="51" t="str">
        <f t="shared" si="1"/>
        <v/>
      </c>
      <c r="P29" s="50" t="str">
        <f>IF($A29="","",(IF((VLOOKUP($A29,DATA!$S$1:$AC$38,2,FALSE))="X","X",(IF(P28="X",1,P28+1)))))</f>
        <v/>
      </c>
      <c r="Q29" s="50" t="str">
        <f>IF($A29="","",(IF((VLOOKUP($A29,DATA!$S$1:$AC$38,3,FALSE))="X","X",(IF(Q28="X",1,Q28+1)))))</f>
        <v/>
      </c>
      <c r="R29" s="50" t="str">
        <f>IF($A29="","",(IF((VLOOKUP($A29,DATA!$S$1:$AC$38,4,FALSE))="X","X",(IF(R28="X",1,R28+1)))))</f>
        <v/>
      </c>
      <c r="S29" s="50" t="str">
        <f>IF($A29="","",(IF((VLOOKUP($A29,DATA!$S$1:$AC$38,5,FALSE))="X","X",(IF(S28="X",1,S28+1)))))</f>
        <v/>
      </c>
      <c r="T29" s="50" t="str">
        <f>IF($A29="","",(IF((VLOOKUP($A29,DATA!$S$1:$AC$38,6,FALSE))="X","X",(IF(T28="X",1,T28+1)))))</f>
        <v/>
      </c>
      <c r="U29" s="50" t="str">
        <f>IF($A29="","",(IF((VLOOKUP($A29,DATA!$S$1:$AC$38,7,FALSE))="X","X",(IF(U28="X",1,U28+1)))))</f>
        <v/>
      </c>
      <c r="V29" s="51" t="str">
        <f>IF($A29="","",(IF((VLOOKUP($A29,DATA!$S$1:$AC$38,8,FALSE))="X","X",(IF(V28="X",1,V28+1)))))</f>
        <v/>
      </c>
      <c r="W29" s="50" t="str">
        <f>IF($A29="","",(IF((VLOOKUP($A29,DATA!$S$1:$AC$38,9,FALSE))="X","X",(IF(W28="X",1,W28+1)))))</f>
        <v/>
      </c>
      <c r="X29" s="50" t="str">
        <f>IF($A29="","",(IF((VLOOKUP($A29,DATA!$S$1:$AC$38,10,FALSE))="X","X",(IF(X28="X",1,X28+1)))))</f>
        <v/>
      </c>
      <c r="Y29" s="51" t="str">
        <f>IF($A29="","",(IF((VLOOKUP($A29,DATA!$S$1:$AC$38,11,FALSE))="X","X",(IF(Y28="X",1,Y28+1)))))</f>
        <v/>
      </c>
      <c r="Z29" s="52"/>
      <c r="AA29" s="52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39"/>
      <c r="BN29" s="39"/>
      <c r="BO29" s="39"/>
      <c r="BP29" s="39"/>
      <c r="BQ29" s="39"/>
      <c r="BR29" s="39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39"/>
      <c r="CF29" s="39"/>
      <c r="CG29" s="39"/>
      <c r="CH29" s="39"/>
      <c r="DC29" s="4"/>
      <c r="DD29" s="4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</row>
    <row r="30" spans="1:212" s="5" customFormat="1" ht="18.600000000000001" customHeight="1" x14ac:dyDescent="0.25">
      <c r="A30" s="58"/>
      <c r="B30" s="50" t="str">
        <f>IF($A30="","",(IF((VLOOKUP($A30,DATA!$A$1:$M$38,2,FALSE))="X","X",(IF(B29="X",1,B29+1)))))</f>
        <v/>
      </c>
      <c r="C30" s="51" t="str">
        <f>IF($A30="","",(IF((VLOOKUP($A30,DATA!$A$1:$M$38,3,FALSE))="X","X",(IF(C29="X",1,C29+1)))))</f>
        <v/>
      </c>
      <c r="D30" s="50" t="str">
        <f>IF($A30="","",(IF((VLOOKUP($A30,DATA!$A$1:$M$38,4,FALSE))="X","X",(IF(D29="X",1,D29+1)))))</f>
        <v/>
      </c>
      <c r="E30" s="51" t="str">
        <f>IF($A30="","",(IF((VLOOKUP($A30,DATA!$A$1:$M$38,5,FALSE))="X","X",(IF(E29="X",1,E29+1)))))</f>
        <v/>
      </c>
      <c r="F30" s="50" t="str">
        <f>IF($A30="","",(IF((VLOOKUP($A30,DATA!$A$1:$M$38,6,FALSE))="X","X",(IF(F29="X",1,F29+1)))))</f>
        <v/>
      </c>
      <c r="G30" s="51" t="str">
        <f>IF($A30="","",(IF((VLOOKUP($A30,DATA!$A$1:$M$38,7,FALSE))="X","X",(IF(G29="X",1,G29+1)))))</f>
        <v/>
      </c>
      <c r="H30" s="50" t="str">
        <f>IF($A30="","",(IF((VLOOKUP($A30,DATA!$A$1:$M$38,8,FALSE))="X","X",(IF(H29="X",1,H29+1)))))</f>
        <v/>
      </c>
      <c r="I30" s="50" t="str">
        <f>IF($A30="","",(IF((VLOOKUP($A30,DATA!$A$1:$M$38,9,FALSE))="X","X",(IF(I29="X",1,I29+1)))))</f>
        <v/>
      </c>
      <c r="J30" s="51" t="str">
        <f>IF($A30="","",(IF((VLOOKUP($A30,DATA!$A$1:$M$38,10,FALSE))="X","X",(IF(J29="X",1,J29+1)))))</f>
        <v/>
      </c>
      <c r="K30" s="50" t="str">
        <f>IF($A30="","",(IF((VLOOKUP($A30,DATA!$A$1:$M$38,11,FALSE))="X","X",(IF(K29="X",1,K29+1)))))</f>
        <v/>
      </c>
      <c r="L30" s="50" t="str">
        <f>IF($A30="","",(IF((VLOOKUP($A30,DATA!$A$1:$M$38,12,FALSE))="X","X",(IF(L29="X",1,L29+1)))))</f>
        <v/>
      </c>
      <c r="M30" s="50" t="str">
        <f>IF($A30="","",(IF((VLOOKUP($A30,DATA!$A$1:$M$38,13,FALSE))="X","X",(IF(M29="X",1,M29+1)))))</f>
        <v/>
      </c>
      <c r="N30" s="53" t="str">
        <f t="shared" si="0"/>
        <v/>
      </c>
      <c r="O30" s="51" t="str">
        <f t="shared" si="1"/>
        <v/>
      </c>
      <c r="P30" s="50" t="str">
        <f>IF($A30="","",(IF((VLOOKUP($A30,DATA!$S$1:$AC$38,2,FALSE))="X","X",(IF(P29="X",1,P29+1)))))</f>
        <v/>
      </c>
      <c r="Q30" s="50" t="str">
        <f>IF($A30="","",(IF((VLOOKUP($A30,DATA!$S$1:$AC$38,3,FALSE))="X","X",(IF(Q29="X",1,Q29+1)))))</f>
        <v/>
      </c>
      <c r="R30" s="50" t="str">
        <f>IF($A30="","",(IF((VLOOKUP($A30,DATA!$S$1:$AC$38,4,FALSE))="X","X",(IF(R29="X",1,R29+1)))))</f>
        <v/>
      </c>
      <c r="S30" s="50" t="str">
        <f>IF($A30="","",(IF((VLOOKUP($A30,DATA!$S$1:$AC$38,5,FALSE))="X","X",(IF(S29="X",1,S29+1)))))</f>
        <v/>
      </c>
      <c r="T30" s="50" t="str">
        <f>IF($A30="","",(IF((VLOOKUP($A30,DATA!$S$1:$AC$38,6,FALSE))="X","X",(IF(T29="X",1,T29+1)))))</f>
        <v/>
      </c>
      <c r="U30" s="50" t="str">
        <f>IF($A30="","",(IF((VLOOKUP($A30,DATA!$S$1:$AC$38,7,FALSE))="X","X",(IF(U29="X",1,U29+1)))))</f>
        <v/>
      </c>
      <c r="V30" s="51" t="str">
        <f>IF($A30="","",(IF((VLOOKUP($A30,DATA!$S$1:$AC$38,8,FALSE))="X","X",(IF(V29="X",1,V29+1)))))</f>
        <v/>
      </c>
      <c r="W30" s="50" t="str">
        <f>IF($A30="","",(IF((VLOOKUP($A30,DATA!$S$1:$AC$38,9,FALSE))="X","X",(IF(W29="X",1,W29+1)))))</f>
        <v/>
      </c>
      <c r="X30" s="50" t="str">
        <f>IF($A30="","",(IF((VLOOKUP($A30,DATA!$S$1:$AC$38,10,FALSE))="X","X",(IF(X29="X",1,X29+1)))))</f>
        <v/>
      </c>
      <c r="Y30" s="51" t="str">
        <f>IF($A30="","",(IF((VLOOKUP($A30,DATA!$S$1:$AC$38,11,FALSE))="X","X",(IF(Y29="X",1,Y29+1)))))</f>
        <v/>
      </c>
      <c r="Z30" s="52"/>
      <c r="AA30" s="52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39"/>
      <c r="BN30" s="39"/>
      <c r="BO30" s="39"/>
      <c r="BP30" s="39"/>
      <c r="BQ30" s="39"/>
      <c r="BR30" s="39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39"/>
      <c r="CF30" s="39"/>
      <c r="CG30" s="39"/>
      <c r="CH30" s="39"/>
      <c r="DC30" s="4"/>
      <c r="DD30" s="4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</row>
    <row r="31" spans="1:212" s="5" customFormat="1" ht="18.600000000000001" customHeight="1" x14ac:dyDescent="0.25">
      <c r="A31" s="58"/>
      <c r="B31" s="50" t="str">
        <f>IF($A31="","",(IF((VLOOKUP($A31,DATA!$A$1:$M$38,2,FALSE))="X","X",(IF(B30="X",1,B30+1)))))</f>
        <v/>
      </c>
      <c r="C31" s="51" t="str">
        <f>IF($A31="","",(IF((VLOOKUP($A31,DATA!$A$1:$M$38,3,FALSE))="X","X",(IF(C30="X",1,C30+1)))))</f>
        <v/>
      </c>
      <c r="D31" s="50" t="str">
        <f>IF($A31="","",(IF((VLOOKUP($A31,DATA!$A$1:$M$38,4,FALSE))="X","X",(IF(D30="X",1,D30+1)))))</f>
        <v/>
      </c>
      <c r="E31" s="51" t="str">
        <f>IF($A31="","",(IF((VLOOKUP($A31,DATA!$A$1:$M$38,5,FALSE))="X","X",(IF(E30="X",1,E30+1)))))</f>
        <v/>
      </c>
      <c r="F31" s="50" t="str">
        <f>IF($A31="","",(IF((VLOOKUP($A31,DATA!$A$1:$M$38,6,FALSE))="X","X",(IF(F30="X",1,F30+1)))))</f>
        <v/>
      </c>
      <c r="G31" s="51" t="str">
        <f>IF($A31="","",(IF((VLOOKUP($A31,DATA!$A$1:$M$38,7,FALSE))="X","X",(IF(G30="X",1,G30+1)))))</f>
        <v/>
      </c>
      <c r="H31" s="50" t="str">
        <f>IF($A31="","",(IF((VLOOKUP($A31,DATA!$A$1:$M$38,8,FALSE))="X","X",(IF(H30="X",1,H30+1)))))</f>
        <v/>
      </c>
      <c r="I31" s="50" t="str">
        <f>IF($A31="","",(IF((VLOOKUP($A31,DATA!$A$1:$M$38,9,FALSE))="X","X",(IF(I30="X",1,I30+1)))))</f>
        <v/>
      </c>
      <c r="J31" s="51" t="str">
        <f>IF($A31="","",(IF((VLOOKUP($A31,DATA!$A$1:$M$38,10,FALSE))="X","X",(IF(J30="X",1,J30+1)))))</f>
        <v/>
      </c>
      <c r="K31" s="50" t="str">
        <f>IF($A31="","",(IF((VLOOKUP($A31,DATA!$A$1:$M$38,11,FALSE))="X","X",(IF(K30="X",1,K30+1)))))</f>
        <v/>
      </c>
      <c r="L31" s="50" t="str">
        <f>IF($A31="","",(IF((VLOOKUP($A31,DATA!$A$1:$M$38,12,FALSE))="X","X",(IF(L30="X",1,L30+1)))))</f>
        <v/>
      </c>
      <c r="M31" s="50" t="str">
        <f>IF($A31="","",(IF((VLOOKUP($A31,DATA!$A$1:$M$38,13,FALSE))="X","X",(IF(M30="X",1,M30+1)))))</f>
        <v/>
      </c>
      <c r="N31" s="53" t="str">
        <f t="shared" si="0"/>
        <v/>
      </c>
      <c r="O31" s="51" t="str">
        <f t="shared" si="1"/>
        <v/>
      </c>
      <c r="P31" s="50" t="str">
        <f>IF($A31="","",(IF((VLOOKUP($A31,DATA!$S$1:$AC$38,2,FALSE))="X","X",(IF(P30="X",1,P30+1)))))</f>
        <v/>
      </c>
      <c r="Q31" s="50" t="str">
        <f>IF($A31="","",(IF((VLOOKUP($A31,DATA!$S$1:$AC$38,3,FALSE))="X","X",(IF(Q30="X",1,Q30+1)))))</f>
        <v/>
      </c>
      <c r="R31" s="50" t="str">
        <f>IF($A31="","",(IF((VLOOKUP($A31,DATA!$S$1:$AC$38,4,FALSE))="X","X",(IF(R30="X",1,R30+1)))))</f>
        <v/>
      </c>
      <c r="S31" s="50" t="str">
        <f>IF($A31="","",(IF((VLOOKUP($A31,DATA!$S$1:$AC$38,5,FALSE))="X","X",(IF(S30="X",1,S30+1)))))</f>
        <v/>
      </c>
      <c r="T31" s="50" t="str">
        <f>IF($A31="","",(IF((VLOOKUP($A31,DATA!$S$1:$AC$38,6,FALSE))="X","X",(IF(T30="X",1,T30+1)))))</f>
        <v/>
      </c>
      <c r="U31" s="50" t="str">
        <f>IF($A31="","",(IF((VLOOKUP($A31,DATA!$S$1:$AC$38,7,FALSE))="X","X",(IF(U30="X",1,U30+1)))))</f>
        <v/>
      </c>
      <c r="V31" s="51" t="str">
        <f>IF($A31="","",(IF((VLOOKUP($A31,DATA!$S$1:$AC$38,8,FALSE))="X","X",(IF(V30="X",1,V30+1)))))</f>
        <v/>
      </c>
      <c r="W31" s="50" t="str">
        <f>IF($A31="","",(IF((VLOOKUP($A31,DATA!$S$1:$AC$38,9,FALSE))="X","X",(IF(W30="X",1,W30+1)))))</f>
        <v/>
      </c>
      <c r="X31" s="50" t="str">
        <f>IF($A31="","",(IF((VLOOKUP($A31,DATA!$S$1:$AC$38,10,FALSE))="X","X",(IF(X30="X",1,X30+1)))))</f>
        <v/>
      </c>
      <c r="Y31" s="51" t="str">
        <f>IF($A31="","",(IF((VLOOKUP($A31,DATA!$S$1:$AC$38,11,FALSE))="X","X",(IF(Y30="X",1,Y30+1)))))</f>
        <v/>
      </c>
      <c r="Z31" s="52"/>
      <c r="AA31" s="52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39"/>
      <c r="BN31" s="39"/>
      <c r="BO31" s="39"/>
      <c r="BP31" s="39"/>
      <c r="BQ31" s="39"/>
      <c r="BR31" s="39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39"/>
      <c r="CF31" s="39"/>
      <c r="CG31" s="39"/>
      <c r="CH31" s="39"/>
      <c r="DC31" s="4"/>
      <c r="DD31" s="4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</row>
    <row r="32" spans="1:212" s="5" customFormat="1" ht="18.600000000000001" customHeight="1" x14ac:dyDescent="0.25">
      <c r="A32" s="58"/>
      <c r="B32" s="50" t="str">
        <f>IF($A32="","",(IF((VLOOKUP($A32,DATA!$A$1:$M$38,2,FALSE))="X","X",(IF(B31="X",1,B31+1)))))</f>
        <v/>
      </c>
      <c r="C32" s="51" t="str">
        <f>IF($A32="","",(IF((VLOOKUP($A32,DATA!$A$1:$M$38,3,FALSE))="X","X",(IF(C31="X",1,C31+1)))))</f>
        <v/>
      </c>
      <c r="D32" s="50" t="str">
        <f>IF($A32="","",(IF((VLOOKUP($A32,DATA!$A$1:$M$38,4,FALSE))="X","X",(IF(D31="X",1,D31+1)))))</f>
        <v/>
      </c>
      <c r="E32" s="51" t="str">
        <f>IF($A32="","",(IF((VLOOKUP($A32,DATA!$A$1:$M$38,5,FALSE))="X","X",(IF(E31="X",1,E31+1)))))</f>
        <v/>
      </c>
      <c r="F32" s="50" t="str">
        <f>IF($A32="","",(IF((VLOOKUP($A32,DATA!$A$1:$M$38,6,FALSE))="X","X",(IF(F31="X",1,F31+1)))))</f>
        <v/>
      </c>
      <c r="G32" s="51" t="str">
        <f>IF($A32="","",(IF((VLOOKUP($A32,DATA!$A$1:$M$38,7,FALSE))="X","X",(IF(G31="X",1,G31+1)))))</f>
        <v/>
      </c>
      <c r="H32" s="50" t="str">
        <f>IF($A32="","",(IF((VLOOKUP($A32,DATA!$A$1:$M$38,8,FALSE))="X","X",(IF(H31="X",1,H31+1)))))</f>
        <v/>
      </c>
      <c r="I32" s="50" t="str">
        <f>IF($A32="","",(IF((VLOOKUP($A32,DATA!$A$1:$M$38,9,FALSE))="X","X",(IF(I31="X",1,I31+1)))))</f>
        <v/>
      </c>
      <c r="J32" s="51" t="str">
        <f>IF($A32="","",(IF((VLOOKUP($A32,DATA!$A$1:$M$38,10,FALSE))="X","X",(IF(J31="X",1,J31+1)))))</f>
        <v/>
      </c>
      <c r="K32" s="50" t="str">
        <f>IF($A32="","",(IF((VLOOKUP($A32,DATA!$A$1:$M$38,11,FALSE))="X","X",(IF(K31="X",1,K31+1)))))</f>
        <v/>
      </c>
      <c r="L32" s="50" t="str">
        <f>IF($A32="","",(IF((VLOOKUP($A32,DATA!$A$1:$M$38,12,FALSE))="X","X",(IF(L31="X",1,L31+1)))))</f>
        <v/>
      </c>
      <c r="M32" s="50" t="str">
        <f>IF($A32="","",(IF((VLOOKUP($A32,DATA!$A$1:$M$38,13,FALSE))="X","X",(IF(M31="X",1,M31+1)))))</f>
        <v/>
      </c>
      <c r="N32" s="53" t="str">
        <f t="shared" si="0"/>
        <v/>
      </c>
      <c r="O32" s="51" t="str">
        <f t="shared" si="1"/>
        <v/>
      </c>
      <c r="P32" s="50" t="str">
        <f>IF($A32="","",(IF((VLOOKUP($A32,DATA!$S$1:$AC$38,2,FALSE))="X","X",(IF(P31="X",1,P31+1)))))</f>
        <v/>
      </c>
      <c r="Q32" s="50" t="str">
        <f>IF($A32="","",(IF((VLOOKUP($A32,DATA!$S$1:$AC$38,3,FALSE))="X","X",(IF(Q31="X",1,Q31+1)))))</f>
        <v/>
      </c>
      <c r="R32" s="50" t="str">
        <f>IF($A32="","",(IF((VLOOKUP($A32,DATA!$S$1:$AC$38,4,FALSE))="X","X",(IF(R31="X",1,R31+1)))))</f>
        <v/>
      </c>
      <c r="S32" s="50" t="str">
        <f>IF($A32="","",(IF((VLOOKUP($A32,DATA!$S$1:$AC$38,5,FALSE))="X","X",(IF(S31="X",1,S31+1)))))</f>
        <v/>
      </c>
      <c r="T32" s="50" t="str">
        <f>IF($A32="","",(IF((VLOOKUP($A32,DATA!$S$1:$AC$38,6,FALSE))="X","X",(IF(T31="X",1,T31+1)))))</f>
        <v/>
      </c>
      <c r="U32" s="50" t="str">
        <f>IF($A32="","",(IF((VLOOKUP($A32,DATA!$S$1:$AC$38,7,FALSE))="X","X",(IF(U31="X",1,U31+1)))))</f>
        <v/>
      </c>
      <c r="V32" s="51" t="str">
        <f>IF($A32="","",(IF((VLOOKUP($A32,DATA!$S$1:$AC$38,8,FALSE))="X","X",(IF(V31="X",1,V31+1)))))</f>
        <v/>
      </c>
      <c r="W32" s="50" t="str">
        <f>IF($A32="","",(IF((VLOOKUP($A32,DATA!$S$1:$AC$38,9,FALSE))="X","X",(IF(W31="X",1,W31+1)))))</f>
        <v/>
      </c>
      <c r="X32" s="50" t="str">
        <f>IF($A32="","",(IF((VLOOKUP($A32,DATA!$S$1:$AC$38,10,FALSE))="X","X",(IF(X31="X",1,X31+1)))))</f>
        <v/>
      </c>
      <c r="Y32" s="51" t="str">
        <f>IF($A32="","",(IF((VLOOKUP($A32,DATA!$S$1:$AC$38,11,FALSE))="X","X",(IF(Y31="X",1,Y31+1)))))</f>
        <v/>
      </c>
      <c r="Z32" s="52"/>
      <c r="AA32" s="52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39"/>
      <c r="BN32" s="39"/>
      <c r="BO32" s="39"/>
      <c r="BP32" s="39"/>
      <c r="BQ32" s="39"/>
      <c r="BR32" s="39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39"/>
      <c r="CF32" s="39"/>
      <c r="CG32" s="39"/>
      <c r="CH32" s="39"/>
      <c r="DC32" s="4"/>
      <c r="DD32" s="4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</row>
    <row r="33" spans="1:208" s="5" customFormat="1" ht="18.600000000000001" customHeight="1" x14ac:dyDescent="0.25">
      <c r="A33" s="58"/>
      <c r="B33" s="50" t="str">
        <f>IF($A33="","",(IF((VLOOKUP($A33,DATA!$A$1:$M$38,2,FALSE))="X","X",(IF(B32="X",1,B32+1)))))</f>
        <v/>
      </c>
      <c r="C33" s="51" t="str">
        <f>IF($A33="","",(IF((VLOOKUP($A33,DATA!$A$1:$M$38,3,FALSE))="X","X",(IF(C32="X",1,C32+1)))))</f>
        <v/>
      </c>
      <c r="D33" s="50" t="str">
        <f>IF($A33="","",(IF((VLOOKUP($A33,DATA!$A$1:$M$38,4,FALSE))="X","X",(IF(D32="X",1,D32+1)))))</f>
        <v/>
      </c>
      <c r="E33" s="51" t="str">
        <f>IF($A33="","",(IF((VLOOKUP($A33,DATA!$A$1:$M$38,5,FALSE))="X","X",(IF(E32="X",1,E32+1)))))</f>
        <v/>
      </c>
      <c r="F33" s="50" t="str">
        <f>IF($A33="","",(IF((VLOOKUP($A33,DATA!$A$1:$M$38,6,FALSE))="X","X",(IF(F32="X",1,F32+1)))))</f>
        <v/>
      </c>
      <c r="G33" s="51" t="str">
        <f>IF($A33="","",(IF((VLOOKUP($A33,DATA!$A$1:$M$38,7,FALSE))="X","X",(IF(G32="X",1,G32+1)))))</f>
        <v/>
      </c>
      <c r="H33" s="50" t="str">
        <f>IF($A33="","",(IF((VLOOKUP($A33,DATA!$A$1:$M$38,8,FALSE))="X","X",(IF(H32="X",1,H32+1)))))</f>
        <v/>
      </c>
      <c r="I33" s="50" t="str">
        <f>IF($A33="","",(IF((VLOOKUP($A33,DATA!$A$1:$M$38,9,FALSE))="X","X",(IF(I32="X",1,I32+1)))))</f>
        <v/>
      </c>
      <c r="J33" s="51" t="str">
        <f>IF($A33="","",(IF((VLOOKUP($A33,DATA!$A$1:$M$38,10,FALSE))="X","X",(IF(J32="X",1,J32+1)))))</f>
        <v/>
      </c>
      <c r="K33" s="50" t="str">
        <f>IF($A33="","",(IF((VLOOKUP($A33,DATA!$A$1:$M$38,11,FALSE))="X","X",(IF(K32="X",1,K32+1)))))</f>
        <v/>
      </c>
      <c r="L33" s="50" t="str">
        <f>IF($A33="","",(IF((VLOOKUP($A33,DATA!$A$1:$M$38,12,FALSE))="X","X",(IF(L32="X",1,L32+1)))))</f>
        <v/>
      </c>
      <c r="M33" s="50" t="str">
        <f>IF($A33="","",(IF((VLOOKUP($A33,DATA!$A$1:$M$38,13,FALSE))="X","X",(IF(M32="X",1,M32+1)))))</f>
        <v/>
      </c>
      <c r="N33" s="53" t="str">
        <f t="shared" si="0"/>
        <v/>
      </c>
      <c r="O33" s="51" t="str">
        <f t="shared" si="1"/>
        <v/>
      </c>
      <c r="P33" s="50" t="str">
        <f>IF($A33="","",(IF((VLOOKUP($A33,DATA!$S$1:$AC$38,2,FALSE))="X","X",(IF(P32="X",1,P32+1)))))</f>
        <v/>
      </c>
      <c r="Q33" s="50" t="str">
        <f>IF($A33="","",(IF((VLOOKUP($A33,DATA!$S$1:$AC$38,3,FALSE))="X","X",(IF(Q32="X",1,Q32+1)))))</f>
        <v/>
      </c>
      <c r="R33" s="50" t="str">
        <f>IF($A33="","",(IF((VLOOKUP($A33,DATA!$S$1:$AC$38,4,FALSE))="X","X",(IF(R32="X",1,R32+1)))))</f>
        <v/>
      </c>
      <c r="S33" s="50" t="str">
        <f>IF($A33="","",(IF((VLOOKUP($A33,DATA!$S$1:$AC$38,5,FALSE))="X","X",(IF(S32="X",1,S32+1)))))</f>
        <v/>
      </c>
      <c r="T33" s="50" t="str">
        <f>IF($A33="","",(IF((VLOOKUP($A33,DATA!$S$1:$AC$38,6,FALSE))="X","X",(IF(T32="X",1,T32+1)))))</f>
        <v/>
      </c>
      <c r="U33" s="50" t="str">
        <f>IF($A33="","",(IF((VLOOKUP($A33,DATA!$S$1:$AC$38,7,FALSE))="X","X",(IF(U32="X",1,U32+1)))))</f>
        <v/>
      </c>
      <c r="V33" s="51" t="str">
        <f>IF($A33="","",(IF((VLOOKUP($A33,DATA!$S$1:$AC$38,8,FALSE))="X","X",(IF(V32="X",1,V32+1)))))</f>
        <v/>
      </c>
      <c r="W33" s="50" t="str">
        <f>IF($A33="","",(IF((VLOOKUP($A33,DATA!$S$1:$AC$38,9,FALSE))="X","X",(IF(W32="X",1,W32+1)))))</f>
        <v/>
      </c>
      <c r="X33" s="50" t="str">
        <f>IF($A33="","",(IF((VLOOKUP($A33,DATA!$S$1:$AC$38,10,FALSE))="X","X",(IF(X32="X",1,X32+1)))))</f>
        <v/>
      </c>
      <c r="Y33" s="51" t="str">
        <f>IF($A33="","",(IF((VLOOKUP($A33,DATA!$S$1:$AC$38,11,FALSE))="X","X",(IF(Y32="X",1,Y32+1)))))</f>
        <v/>
      </c>
      <c r="Z33" s="52"/>
      <c r="AA33" s="52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39"/>
      <c r="BN33" s="39"/>
      <c r="BO33" s="39"/>
      <c r="BP33" s="39"/>
      <c r="BQ33" s="39"/>
      <c r="BR33" s="39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39"/>
      <c r="CF33" s="39"/>
      <c r="CG33" s="39"/>
      <c r="CH33" s="39"/>
      <c r="DC33" s="4"/>
      <c r="DD33" s="4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</row>
    <row r="34" spans="1:208" s="5" customFormat="1" ht="18.600000000000001" customHeight="1" x14ac:dyDescent="0.25">
      <c r="A34" s="58"/>
      <c r="B34" s="50" t="str">
        <f>IF($A34="","",(IF((VLOOKUP($A34,DATA!$A$1:$M$38,2,FALSE))="X","X",(IF(B33="X",1,B33+1)))))</f>
        <v/>
      </c>
      <c r="C34" s="51" t="str">
        <f>IF($A34="","",(IF((VLOOKUP($A34,DATA!$A$1:$M$38,3,FALSE))="X","X",(IF(C33="X",1,C33+1)))))</f>
        <v/>
      </c>
      <c r="D34" s="50" t="str">
        <f>IF($A34="","",(IF((VLOOKUP($A34,DATA!$A$1:$M$38,4,FALSE))="X","X",(IF(D33="X",1,D33+1)))))</f>
        <v/>
      </c>
      <c r="E34" s="51" t="str">
        <f>IF($A34="","",(IF((VLOOKUP($A34,DATA!$A$1:$M$38,5,FALSE))="X","X",(IF(E33="X",1,E33+1)))))</f>
        <v/>
      </c>
      <c r="F34" s="50" t="str">
        <f>IF($A34="","",(IF((VLOOKUP($A34,DATA!$A$1:$M$38,6,FALSE))="X","X",(IF(F33="X",1,F33+1)))))</f>
        <v/>
      </c>
      <c r="G34" s="51" t="str">
        <f>IF($A34="","",(IF((VLOOKUP($A34,DATA!$A$1:$M$38,7,FALSE))="X","X",(IF(G33="X",1,G33+1)))))</f>
        <v/>
      </c>
      <c r="H34" s="50" t="str">
        <f>IF($A34="","",(IF((VLOOKUP($A34,DATA!$A$1:$M$38,8,FALSE))="X","X",(IF(H33="X",1,H33+1)))))</f>
        <v/>
      </c>
      <c r="I34" s="50" t="str">
        <f>IF($A34="","",(IF((VLOOKUP($A34,DATA!$A$1:$M$38,9,FALSE))="X","X",(IF(I33="X",1,I33+1)))))</f>
        <v/>
      </c>
      <c r="J34" s="51" t="str">
        <f>IF($A34="","",(IF((VLOOKUP($A34,DATA!$A$1:$M$38,10,FALSE))="X","X",(IF(J33="X",1,J33+1)))))</f>
        <v/>
      </c>
      <c r="K34" s="50" t="str">
        <f>IF($A34="","",(IF((VLOOKUP($A34,DATA!$A$1:$M$38,11,FALSE))="X","X",(IF(K33="X",1,K33+1)))))</f>
        <v/>
      </c>
      <c r="L34" s="50" t="str">
        <f>IF($A34="","",(IF((VLOOKUP($A34,DATA!$A$1:$M$38,12,FALSE))="X","X",(IF(L33="X",1,L33+1)))))</f>
        <v/>
      </c>
      <c r="M34" s="50" t="str">
        <f>IF($A34="","",(IF((VLOOKUP($A34,DATA!$A$1:$M$38,13,FALSE))="X","X",(IF(M33="X",1,M33+1)))))</f>
        <v/>
      </c>
      <c r="N34" s="53" t="str">
        <f t="shared" si="0"/>
        <v/>
      </c>
      <c r="O34" s="51" t="str">
        <f t="shared" si="1"/>
        <v/>
      </c>
      <c r="P34" s="50" t="str">
        <f>IF($A34="","",(IF((VLOOKUP($A34,DATA!$S$1:$AC$38,2,FALSE))="X","X",(IF(P33="X",1,P33+1)))))</f>
        <v/>
      </c>
      <c r="Q34" s="50" t="str">
        <f>IF($A34="","",(IF((VLOOKUP($A34,DATA!$S$1:$AC$38,3,FALSE))="X","X",(IF(Q33="X",1,Q33+1)))))</f>
        <v/>
      </c>
      <c r="R34" s="50" t="str">
        <f>IF($A34="","",(IF((VLOOKUP($A34,DATA!$S$1:$AC$38,4,FALSE))="X","X",(IF(R33="X",1,R33+1)))))</f>
        <v/>
      </c>
      <c r="S34" s="50" t="str">
        <f>IF($A34="","",(IF((VLOOKUP($A34,DATA!$S$1:$AC$38,5,FALSE))="X","X",(IF(S33="X",1,S33+1)))))</f>
        <v/>
      </c>
      <c r="T34" s="50" t="str">
        <f>IF($A34="","",(IF((VLOOKUP($A34,DATA!$S$1:$AC$38,6,FALSE))="X","X",(IF(T33="X",1,T33+1)))))</f>
        <v/>
      </c>
      <c r="U34" s="50" t="str">
        <f>IF($A34="","",(IF((VLOOKUP($A34,DATA!$S$1:$AC$38,7,FALSE))="X","X",(IF(U33="X",1,U33+1)))))</f>
        <v/>
      </c>
      <c r="V34" s="51" t="str">
        <f>IF($A34="","",(IF((VLOOKUP($A34,DATA!$S$1:$AC$38,8,FALSE))="X","X",(IF(V33="X",1,V33+1)))))</f>
        <v/>
      </c>
      <c r="W34" s="50" t="str">
        <f>IF($A34="","",(IF((VLOOKUP($A34,DATA!$S$1:$AC$38,9,FALSE))="X","X",(IF(W33="X",1,W33+1)))))</f>
        <v/>
      </c>
      <c r="X34" s="50" t="str">
        <f>IF($A34="","",(IF((VLOOKUP($A34,DATA!$S$1:$AC$38,10,FALSE))="X","X",(IF(X33="X",1,X33+1)))))</f>
        <v/>
      </c>
      <c r="Y34" s="51" t="str">
        <f>IF($A34="","",(IF((VLOOKUP($A34,DATA!$S$1:$AC$38,11,FALSE))="X","X",(IF(Y33="X",1,Y33+1)))))</f>
        <v/>
      </c>
      <c r="Z34" s="52"/>
      <c r="AA34" s="52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39"/>
      <c r="BN34" s="39"/>
      <c r="BO34" s="39"/>
      <c r="BP34" s="39"/>
      <c r="BQ34" s="39"/>
      <c r="BR34" s="39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39"/>
      <c r="CF34" s="39"/>
      <c r="CG34" s="39"/>
      <c r="CH34" s="39"/>
      <c r="DC34" s="4"/>
      <c r="DD34" s="4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</row>
    <row r="35" spans="1:208" s="5" customFormat="1" ht="18.600000000000001" customHeight="1" x14ac:dyDescent="0.25">
      <c r="A35" s="58"/>
      <c r="B35" s="50" t="str">
        <f>IF($A35="","",(IF((VLOOKUP($A35,DATA!$A$1:$M$38,2,FALSE))="X","X",(IF(B34="X",1,B34+1)))))</f>
        <v/>
      </c>
      <c r="C35" s="51" t="str">
        <f>IF($A35="","",(IF((VLOOKUP($A35,DATA!$A$1:$M$38,3,FALSE))="X","X",(IF(C34="X",1,C34+1)))))</f>
        <v/>
      </c>
      <c r="D35" s="50" t="str">
        <f>IF($A35="","",(IF((VLOOKUP($A35,DATA!$A$1:$M$38,4,FALSE))="X","X",(IF(D34="X",1,D34+1)))))</f>
        <v/>
      </c>
      <c r="E35" s="51" t="str">
        <f>IF($A35="","",(IF((VLOOKUP($A35,DATA!$A$1:$M$38,5,FALSE))="X","X",(IF(E34="X",1,E34+1)))))</f>
        <v/>
      </c>
      <c r="F35" s="50" t="str">
        <f>IF($A35="","",(IF((VLOOKUP($A35,DATA!$A$1:$M$38,6,FALSE))="X","X",(IF(F34="X",1,F34+1)))))</f>
        <v/>
      </c>
      <c r="G35" s="51" t="str">
        <f>IF($A35="","",(IF((VLOOKUP($A35,DATA!$A$1:$M$38,7,FALSE))="X","X",(IF(G34="X",1,G34+1)))))</f>
        <v/>
      </c>
      <c r="H35" s="50" t="str">
        <f>IF($A35="","",(IF((VLOOKUP($A35,DATA!$A$1:$M$38,8,FALSE))="X","X",(IF(H34="X",1,H34+1)))))</f>
        <v/>
      </c>
      <c r="I35" s="50" t="str">
        <f>IF($A35="","",(IF((VLOOKUP($A35,DATA!$A$1:$M$38,9,FALSE))="X","X",(IF(I34="X",1,I34+1)))))</f>
        <v/>
      </c>
      <c r="J35" s="51" t="str">
        <f>IF($A35="","",(IF((VLOOKUP($A35,DATA!$A$1:$M$38,10,FALSE))="X","X",(IF(J34="X",1,J34+1)))))</f>
        <v/>
      </c>
      <c r="K35" s="50" t="str">
        <f>IF($A35="","",(IF((VLOOKUP($A35,DATA!$A$1:$M$38,11,FALSE))="X","X",(IF(K34="X",1,K34+1)))))</f>
        <v/>
      </c>
      <c r="L35" s="50" t="str">
        <f>IF($A35="","",(IF((VLOOKUP($A35,DATA!$A$1:$M$38,12,FALSE))="X","X",(IF(L34="X",1,L34+1)))))</f>
        <v/>
      </c>
      <c r="M35" s="50" t="str">
        <f>IF($A35="","",(IF((VLOOKUP($A35,DATA!$A$1:$M$38,13,FALSE))="X","X",(IF(M34="X",1,M34+1)))))</f>
        <v/>
      </c>
      <c r="N35" s="53" t="str">
        <f t="shared" si="0"/>
        <v/>
      </c>
      <c r="O35" s="51" t="str">
        <f t="shared" si="1"/>
        <v/>
      </c>
      <c r="P35" s="50" t="str">
        <f>IF($A35="","",(IF((VLOOKUP($A35,DATA!$S$1:$AC$38,2,FALSE))="X","X",(IF(P34="X",1,P34+1)))))</f>
        <v/>
      </c>
      <c r="Q35" s="50" t="str">
        <f>IF($A35="","",(IF((VLOOKUP($A35,DATA!$S$1:$AC$38,3,FALSE))="X","X",(IF(Q34="X",1,Q34+1)))))</f>
        <v/>
      </c>
      <c r="R35" s="50" t="str">
        <f>IF($A35="","",(IF((VLOOKUP($A35,DATA!$S$1:$AC$38,4,FALSE))="X","X",(IF(R34="X",1,R34+1)))))</f>
        <v/>
      </c>
      <c r="S35" s="50" t="str">
        <f>IF($A35="","",(IF((VLOOKUP($A35,DATA!$S$1:$AC$38,5,FALSE))="X","X",(IF(S34="X",1,S34+1)))))</f>
        <v/>
      </c>
      <c r="T35" s="50" t="str">
        <f>IF($A35="","",(IF((VLOOKUP($A35,DATA!$S$1:$AC$38,6,FALSE))="X","X",(IF(T34="X",1,T34+1)))))</f>
        <v/>
      </c>
      <c r="U35" s="50" t="str">
        <f>IF($A35="","",(IF((VLOOKUP($A35,DATA!$S$1:$AC$38,7,FALSE))="X","X",(IF(U34="X",1,U34+1)))))</f>
        <v/>
      </c>
      <c r="V35" s="51" t="str">
        <f>IF($A35="","",(IF((VLOOKUP($A35,DATA!$S$1:$AC$38,8,FALSE))="X","X",(IF(V34="X",1,V34+1)))))</f>
        <v/>
      </c>
      <c r="W35" s="50" t="str">
        <f>IF($A35="","",(IF((VLOOKUP($A35,DATA!$S$1:$AC$38,9,FALSE))="X","X",(IF(W34="X",1,W34+1)))))</f>
        <v/>
      </c>
      <c r="X35" s="50" t="str">
        <f>IF($A35="","",(IF((VLOOKUP($A35,DATA!$S$1:$AC$38,10,FALSE))="X","X",(IF(X34="X",1,X34+1)))))</f>
        <v/>
      </c>
      <c r="Y35" s="51" t="str">
        <f>IF($A35="","",(IF((VLOOKUP($A35,DATA!$S$1:$AC$38,11,FALSE))="X","X",(IF(Y34="X",1,Y34+1)))))</f>
        <v/>
      </c>
      <c r="Z35" s="52"/>
      <c r="AA35" s="52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39"/>
      <c r="BN35" s="39"/>
      <c r="BO35" s="39"/>
      <c r="BP35" s="39"/>
      <c r="BQ35" s="39"/>
      <c r="BR35" s="39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39"/>
      <c r="CF35" s="39"/>
      <c r="CG35" s="39"/>
      <c r="CH35" s="39"/>
      <c r="DC35" s="4"/>
      <c r="DD35" s="4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</row>
    <row r="36" spans="1:208" s="5" customFormat="1" ht="18.600000000000001" customHeight="1" x14ac:dyDescent="0.25">
      <c r="A36" s="58"/>
      <c r="B36" s="50" t="str">
        <f>IF($A36="","",(IF((VLOOKUP($A36,DATA!$A$1:$M$38,2,FALSE))="X","X",(IF(B35="X",1,B35+1)))))</f>
        <v/>
      </c>
      <c r="C36" s="51" t="str">
        <f>IF($A36="","",(IF((VLOOKUP($A36,DATA!$A$1:$M$38,3,FALSE))="X","X",(IF(C35="X",1,C35+1)))))</f>
        <v/>
      </c>
      <c r="D36" s="50" t="str">
        <f>IF($A36="","",(IF((VLOOKUP($A36,DATA!$A$1:$M$38,4,FALSE))="X","X",(IF(D35="X",1,D35+1)))))</f>
        <v/>
      </c>
      <c r="E36" s="51" t="str">
        <f>IF($A36="","",(IF((VLOOKUP($A36,DATA!$A$1:$M$38,5,FALSE))="X","X",(IF(E35="X",1,E35+1)))))</f>
        <v/>
      </c>
      <c r="F36" s="50" t="str">
        <f>IF($A36="","",(IF((VLOOKUP($A36,DATA!$A$1:$M$38,6,FALSE))="X","X",(IF(F35="X",1,F35+1)))))</f>
        <v/>
      </c>
      <c r="G36" s="51" t="str">
        <f>IF($A36="","",(IF((VLOOKUP($A36,DATA!$A$1:$M$38,7,FALSE))="X","X",(IF(G35="X",1,G35+1)))))</f>
        <v/>
      </c>
      <c r="H36" s="50" t="str">
        <f>IF($A36="","",(IF((VLOOKUP($A36,DATA!$A$1:$M$38,8,FALSE))="X","X",(IF(H35="X",1,H35+1)))))</f>
        <v/>
      </c>
      <c r="I36" s="50" t="str">
        <f>IF($A36="","",(IF((VLOOKUP($A36,DATA!$A$1:$M$38,9,FALSE))="X","X",(IF(I35="X",1,I35+1)))))</f>
        <v/>
      </c>
      <c r="J36" s="51" t="str">
        <f>IF($A36="","",(IF((VLOOKUP($A36,DATA!$A$1:$M$38,10,FALSE))="X","X",(IF(J35="X",1,J35+1)))))</f>
        <v/>
      </c>
      <c r="K36" s="50" t="str">
        <f>IF($A36="","",(IF((VLOOKUP($A36,DATA!$A$1:$M$38,11,FALSE))="X","X",(IF(K35="X",1,K35+1)))))</f>
        <v/>
      </c>
      <c r="L36" s="50" t="str">
        <f>IF($A36="","",(IF((VLOOKUP($A36,DATA!$A$1:$M$38,12,FALSE))="X","X",(IF(L35="X",1,L35+1)))))</f>
        <v/>
      </c>
      <c r="M36" s="50" t="str">
        <f>IF($A36="","",(IF((VLOOKUP($A36,DATA!$A$1:$M$38,13,FALSE))="X","X",(IF(M35="X",1,M35+1)))))</f>
        <v/>
      </c>
      <c r="N36" s="53" t="str">
        <f t="shared" si="0"/>
        <v/>
      </c>
      <c r="O36" s="51" t="str">
        <f t="shared" si="1"/>
        <v/>
      </c>
      <c r="P36" s="50" t="str">
        <f>IF($A36="","",(IF((VLOOKUP($A36,DATA!$S$1:$AC$38,2,FALSE))="X","X",(IF(P35="X",1,P35+1)))))</f>
        <v/>
      </c>
      <c r="Q36" s="50" t="str">
        <f>IF($A36="","",(IF((VLOOKUP($A36,DATA!$S$1:$AC$38,3,FALSE))="X","X",(IF(Q35="X",1,Q35+1)))))</f>
        <v/>
      </c>
      <c r="R36" s="50" t="str">
        <f>IF($A36="","",(IF((VLOOKUP($A36,DATA!$S$1:$AC$38,4,FALSE))="X","X",(IF(R35="X",1,R35+1)))))</f>
        <v/>
      </c>
      <c r="S36" s="50" t="str">
        <f>IF($A36="","",(IF((VLOOKUP($A36,DATA!$S$1:$AC$38,5,FALSE))="X","X",(IF(S35="X",1,S35+1)))))</f>
        <v/>
      </c>
      <c r="T36" s="50" t="str">
        <f>IF($A36="","",(IF((VLOOKUP($A36,DATA!$S$1:$AC$38,6,FALSE))="X","X",(IF(T35="X",1,T35+1)))))</f>
        <v/>
      </c>
      <c r="U36" s="50" t="str">
        <f>IF($A36="","",(IF((VLOOKUP($A36,DATA!$S$1:$AC$38,7,FALSE))="X","X",(IF(U35="X",1,U35+1)))))</f>
        <v/>
      </c>
      <c r="V36" s="51" t="str">
        <f>IF($A36="","",(IF((VLOOKUP($A36,DATA!$S$1:$AC$38,8,FALSE))="X","X",(IF(V35="X",1,V35+1)))))</f>
        <v/>
      </c>
      <c r="W36" s="50" t="str">
        <f>IF($A36="","",(IF((VLOOKUP($A36,DATA!$S$1:$AC$38,9,FALSE))="X","X",(IF(W35="X",1,W35+1)))))</f>
        <v/>
      </c>
      <c r="X36" s="50" t="str">
        <f>IF($A36="","",(IF((VLOOKUP($A36,DATA!$S$1:$AC$38,10,FALSE))="X","X",(IF(X35="X",1,X35+1)))))</f>
        <v/>
      </c>
      <c r="Y36" s="51" t="str">
        <f>IF($A36="","",(IF((VLOOKUP($A36,DATA!$S$1:$AC$38,11,FALSE))="X","X",(IF(Y35="X",1,Y35+1)))))</f>
        <v/>
      </c>
      <c r="Z36" s="52"/>
      <c r="AA36" s="52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39"/>
      <c r="BN36" s="39"/>
      <c r="BO36" s="39"/>
      <c r="BP36" s="39"/>
      <c r="BQ36" s="39"/>
      <c r="BR36" s="39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39"/>
      <c r="CF36" s="39"/>
      <c r="CG36" s="39"/>
      <c r="CH36" s="39"/>
      <c r="DC36" s="4"/>
      <c r="DD36" s="4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</row>
    <row r="37" spans="1:208" s="5" customFormat="1" ht="18.600000000000001" customHeight="1" x14ac:dyDescent="0.25">
      <c r="A37" s="58"/>
      <c r="B37" s="50" t="str">
        <f>IF($A37="","",(IF((VLOOKUP($A37,DATA!$A$1:$M$38,2,FALSE))="X","X",(IF(B36="X",1,B36+1)))))</f>
        <v/>
      </c>
      <c r="C37" s="51" t="str">
        <f>IF($A37="","",(IF((VLOOKUP($A37,DATA!$A$1:$M$38,3,FALSE))="X","X",(IF(C36="X",1,C36+1)))))</f>
        <v/>
      </c>
      <c r="D37" s="50" t="str">
        <f>IF($A37="","",(IF((VLOOKUP($A37,DATA!$A$1:$M$38,4,FALSE))="X","X",(IF(D36="X",1,D36+1)))))</f>
        <v/>
      </c>
      <c r="E37" s="51" t="str">
        <f>IF($A37="","",(IF((VLOOKUP($A37,DATA!$A$1:$M$38,5,FALSE))="X","X",(IF(E36="X",1,E36+1)))))</f>
        <v/>
      </c>
      <c r="F37" s="50" t="str">
        <f>IF($A37="","",(IF((VLOOKUP($A37,DATA!$A$1:$M$38,6,FALSE))="X","X",(IF(F36="X",1,F36+1)))))</f>
        <v/>
      </c>
      <c r="G37" s="51" t="str">
        <f>IF($A37="","",(IF((VLOOKUP($A37,DATA!$A$1:$M$38,7,FALSE))="X","X",(IF(G36="X",1,G36+1)))))</f>
        <v/>
      </c>
      <c r="H37" s="50" t="str">
        <f>IF($A37="","",(IF((VLOOKUP($A37,DATA!$A$1:$M$38,8,FALSE))="X","X",(IF(H36="X",1,H36+1)))))</f>
        <v/>
      </c>
      <c r="I37" s="50" t="str">
        <f>IF($A37="","",(IF((VLOOKUP($A37,DATA!$A$1:$M$38,9,FALSE))="X","X",(IF(I36="X",1,I36+1)))))</f>
        <v/>
      </c>
      <c r="J37" s="51" t="str">
        <f>IF($A37="","",(IF((VLOOKUP($A37,DATA!$A$1:$M$38,10,FALSE))="X","X",(IF(J36="X",1,J36+1)))))</f>
        <v/>
      </c>
      <c r="K37" s="50" t="str">
        <f>IF($A37="","",(IF((VLOOKUP($A37,DATA!$A$1:$M$38,11,FALSE))="X","X",(IF(K36="X",1,K36+1)))))</f>
        <v/>
      </c>
      <c r="L37" s="50" t="str">
        <f>IF($A37="","",(IF((VLOOKUP($A37,DATA!$A$1:$M$38,12,FALSE))="X","X",(IF(L36="X",1,L36+1)))))</f>
        <v/>
      </c>
      <c r="M37" s="50" t="str">
        <f>IF($A37="","",(IF((VLOOKUP($A37,DATA!$A$1:$M$38,13,FALSE))="X","X",(IF(M36="X",1,M36+1)))))</f>
        <v/>
      </c>
      <c r="N37" s="53" t="str">
        <f t="shared" si="0"/>
        <v/>
      </c>
      <c r="O37" s="51" t="str">
        <f t="shared" si="1"/>
        <v/>
      </c>
      <c r="P37" s="50" t="str">
        <f>IF($A37="","",(IF((VLOOKUP($A37,DATA!$S$1:$AC$38,2,FALSE))="X","X",(IF(P36="X",1,P36+1)))))</f>
        <v/>
      </c>
      <c r="Q37" s="50" t="str">
        <f>IF($A37="","",(IF((VLOOKUP($A37,DATA!$S$1:$AC$38,3,FALSE))="X","X",(IF(Q36="X",1,Q36+1)))))</f>
        <v/>
      </c>
      <c r="R37" s="50" t="str">
        <f>IF($A37="","",(IF((VLOOKUP($A37,DATA!$S$1:$AC$38,4,FALSE))="X","X",(IF(R36="X",1,R36+1)))))</f>
        <v/>
      </c>
      <c r="S37" s="50" t="str">
        <f>IF($A37="","",(IF((VLOOKUP($A37,DATA!$S$1:$AC$38,5,FALSE))="X","X",(IF(S36="X",1,S36+1)))))</f>
        <v/>
      </c>
      <c r="T37" s="50" t="str">
        <f>IF($A37="","",(IF((VLOOKUP($A37,DATA!$S$1:$AC$38,6,FALSE))="X","X",(IF(T36="X",1,T36+1)))))</f>
        <v/>
      </c>
      <c r="U37" s="50" t="str">
        <f>IF($A37="","",(IF((VLOOKUP($A37,DATA!$S$1:$AC$38,7,FALSE))="X","X",(IF(U36="X",1,U36+1)))))</f>
        <v/>
      </c>
      <c r="V37" s="51" t="str">
        <f>IF($A37="","",(IF((VLOOKUP($A37,DATA!$S$1:$AC$38,8,FALSE))="X","X",(IF(V36="X",1,V36+1)))))</f>
        <v/>
      </c>
      <c r="W37" s="50" t="str">
        <f>IF($A37="","",(IF((VLOOKUP($A37,DATA!$S$1:$AC$38,9,FALSE))="X","X",(IF(W36="X",1,W36+1)))))</f>
        <v/>
      </c>
      <c r="X37" s="50" t="str">
        <f>IF($A37="","",(IF((VLOOKUP($A37,DATA!$S$1:$AC$38,10,FALSE))="X","X",(IF(X36="X",1,X36+1)))))</f>
        <v/>
      </c>
      <c r="Y37" s="51" t="str">
        <f>IF($A37="","",(IF((VLOOKUP($A37,DATA!$S$1:$AC$38,11,FALSE))="X","X",(IF(Y36="X",1,Y36+1)))))</f>
        <v/>
      </c>
      <c r="Z37" s="52"/>
      <c r="AA37" s="52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39"/>
      <c r="BN37" s="39"/>
      <c r="BO37" s="39"/>
      <c r="BP37" s="39"/>
      <c r="BQ37" s="39"/>
      <c r="BR37" s="39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39"/>
      <c r="CF37" s="39"/>
      <c r="CG37" s="39"/>
      <c r="CH37" s="39"/>
      <c r="DC37" s="4"/>
      <c r="DD37" s="4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</row>
    <row r="38" spans="1:208" s="5" customFormat="1" ht="18.600000000000001" customHeight="1" x14ac:dyDescent="0.25">
      <c r="A38" s="58"/>
      <c r="B38" s="50" t="str">
        <f>IF($A38="","",(IF((VLOOKUP($A38,DATA!$A$1:$M$38,2,FALSE))="X","X",(IF(B37="X",1,B37+1)))))</f>
        <v/>
      </c>
      <c r="C38" s="51" t="str">
        <f>IF($A38="","",(IF((VLOOKUP($A38,DATA!$A$1:$M$38,3,FALSE))="X","X",(IF(C37="X",1,C37+1)))))</f>
        <v/>
      </c>
      <c r="D38" s="50" t="str">
        <f>IF($A38="","",(IF((VLOOKUP($A38,DATA!$A$1:$M$38,4,FALSE))="X","X",(IF(D37="X",1,D37+1)))))</f>
        <v/>
      </c>
      <c r="E38" s="51" t="str">
        <f>IF($A38="","",(IF((VLOOKUP($A38,DATA!$A$1:$M$38,5,FALSE))="X","X",(IF(E37="X",1,E37+1)))))</f>
        <v/>
      </c>
      <c r="F38" s="50" t="str">
        <f>IF($A38="","",(IF((VLOOKUP($A38,DATA!$A$1:$M$38,6,FALSE))="X","X",(IF(F37="X",1,F37+1)))))</f>
        <v/>
      </c>
      <c r="G38" s="51" t="str">
        <f>IF($A38="","",(IF((VLOOKUP($A38,DATA!$A$1:$M$38,7,FALSE))="X","X",(IF(G37="X",1,G37+1)))))</f>
        <v/>
      </c>
      <c r="H38" s="50" t="str">
        <f>IF($A38="","",(IF((VLOOKUP($A38,DATA!$A$1:$M$38,8,FALSE))="X","X",(IF(H37="X",1,H37+1)))))</f>
        <v/>
      </c>
      <c r="I38" s="50" t="str">
        <f>IF($A38="","",(IF((VLOOKUP($A38,DATA!$A$1:$M$38,9,FALSE))="X","X",(IF(I37="X",1,I37+1)))))</f>
        <v/>
      </c>
      <c r="J38" s="51" t="str">
        <f>IF($A38="","",(IF((VLOOKUP($A38,DATA!$A$1:$M$38,10,FALSE))="X","X",(IF(J37="X",1,J37+1)))))</f>
        <v/>
      </c>
      <c r="K38" s="50" t="str">
        <f>IF($A38="","",(IF((VLOOKUP($A38,DATA!$A$1:$M$38,11,FALSE))="X","X",(IF(K37="X",1,K37+1)))))</f>
        <v/>
      </c>
      <c r="L38" s="50" t="str">
        <f>IF($A38="","",(IF((VLOOKUP($A38,DATA!$A$1:$M$38,12,FALSE))="X","X",(IF(L37="X",1,L37+1)))))</f>
        <v/>
      </c>
      <c r="M38" s="50" t="str">
        <f>IF($A38="","",(IF((VLOOKUP($A38,DATA!$A$1:$M$38,13,FALSE))="X","X",(IF(M37="X",1,M37+1)))))</f>
        <v/>
      </c>
      <c r="N38" s="53" t="str">
        <f t="shared" si="0"/>
        <v/>
      </c>
      <c r="O38" s="51" t="str">
        <f t="shared" si="1"/>
        <v/>
      </c>
      <c r="P38" s="50" t="str">
        <f>IF($A38="","",(IF((VLOOKUP($A38,DATA!$S$1:$AC$38,2,FALSE))="X","X",(IF(P37="X",1,P37+1)))))</f>
        <v/>
      </c>
      <c r="Q38" s="50" t="str">
        <f>IF($A38="","",(IF((VLOOKUP($A38,DATA!$S$1:$AC$38,3,FALSE))="X","X",(IF(Q37="X",1,Q37+1)))))</f>
        <v/>
      </c>
      <c r="R38" s="50" t="str">
        <f>IF($A38="","",(IF((VLOOKUP($A38,DATA!$S$1:$AC$38,4,FALSE))="X","X",(IF(R37="X",1,R37+1)))))</f>
        <v/>
      </c>
      <c r="S38" s="50" t="str">
        <f>IF($A38="","",(IF((VLOOKUP($A38,DATA!$S$1:$AC$38,5,FALSE))="X","X",(IF(S37="X",1,S37+1)))))</f>
        <v/>
      </c>
      <c r="T38" s="50" t="str">
        <f>IF($A38="","",(IF((VLOOKUP($A38,DATA!$S$1:$AC$38,6,FALSE))="X","X",(IF(T37="X",1,T37+1)))))</f>
        <v/>
      </c>
      <c r="U38" s="50" t="str">
        <f>IF($A38="","",(IF((VLOOKUP($A38,DATA!$S$1:$AC$38,7,FALSE))="X","X",(IF(U37="X",1,U37+1)))))</f>
        <v/>
      </c>
      <c r="V38" s="51" t="str">
        <f>IF($A38="","",(IF((VLOOKUP($A38,DATA!$S$1:$AC$38,8,FALSE))="X","X",(IF(V37="X",1,V37+1)))))</f>
        <v/>
      </c>
      <c r="W38" s="50" t="str">
        <f>IF($A38="","",(IF((VLOOKUP($A38,DATA!$S$1:$AC$38,9,FALSE))="X","X",(IF(W37="X",1,W37+1)))))</f>
        <v/>
      </c>
      <c r="X38" s="50" t="str">
        <f>IF($A38="","",(IF((VLOOKUP($A38,DATA!$S$1:$AC$38,10,FALSE))="X","X",(IF(X37="X",1,X37+1)))))</f>
        <v/>
      </c>
      <c r="Y38" s="51" t="str">
        <f>IF($A38="","",(IF((VLOOKUP($A38,DATA!$S$1:$AC$38,11,FALSE))="X","X",(IF(Y37="X",1,Y37+1)))))</f>
        <v/>
      </c>
      <c r="Z38" s="52"/>
      <c r="AA38" s="52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39"/>
      <c r="BN38" s="39"/>
      <c r="BO38" s="39"/>
      <c r="BP38" s="39"/>
      <c r="BQ38" s="39"/>
      <c r="BR38" s="39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39"/>
      <c r="CF38" s="39"/>
      <c r="CG38" s="39"/>
      <c r="CH38" s="39"/>
      <c r="DC38" s="4"/>
      <c r="DD38" s="4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</row>
    <row r="39" spans="1:208" s="5" customFormat="1" ht="18" customHeight="1" x14ac:dyDescent="0.25">
      <c r="A39" s="58"/>
      <c r="B39" s="50" t="str">
        <f>IF($A39="","",(IF((VLOOKUP($A39,DATA!$A$1:$M$38,2,FALSE))="X","X",(IF(B38="X",1,B38+1)))))</f>
        <v/>
      </c>
      <c r="C39" s="51" t="str">
        <f>IF($A39="","",(IF((VLOOKUP($A39,DATA!$A$1:$M$38,3,FALSE))="X","X",(IF(C38="X",1,C38+1)))))</f>
        <v/>
      </c>
      <c r="D39" s="50" t="str">
        <f>IF($A39="","",(IF((VLOOKUP($A39,DATA!$A$1:$M$38,4,FALSE))="X","X",(IF(D38="X",1,D38+1)))))</f>
        <v/>
      </c>
      <c r="E39" s="51" t="str">
        <f>IF($A39="","",(IF((VLOOKUP($A39,DATA!$A$1:$M$38,5,FALSE))="X","X",(IF(E38="X",1,E38+1)))))</f>
        <v/>
      </c>
      <c r="F39" s="50" t="str">
        <f>IF($A39="","",(IF((VLOOKUP($A39,DATA!$A$1:$M$38,6,FALSE))="X","X",(IF(F38="X",1,F38+1)))))</f>
        <v/>
      </c>
      <c r="G39" s="51" t="str">
        <f>IF($A39="","",(IF((VLOOKUP($A39,DATA!$A$1:$M$38,7,FALSE))="X","X",(IF(G38="X",1,G38+1)))))</f>
        <v/>
      </c>
      <c r="H39" s="50" t="str">
        <f>IF($A39="","",(IF((VLOOKUP($A39,DATA!$A$1:$M$38,8,FALSE))="X","X",(IF(H38="X",1,H38+1)))))</f>
        <v/>
      </c>
      <c r="I39" s="50" t="str">
        <f>IF($A39="","",(IF((VLOOKUP($A39,DATA!$A$1:$M$38,9,FALSE))="X","X",(IF(I38="X",1,I38+1)))))</f>
        <v/>
      </c>
      <c r="J39" s="51" t="str">
        <f>IF($A39="","",(IF((VLOOKUP($A39,DATA!$A$1:$M$38,10,FALSE))="X","X",(IF(J38="X",1,J38+1)))))</f>
        <v/>
      </c>
      <c r="K39" s="50" t="str">
        <f>IF($A39="","",(IF((VLOOKUP($A39,DATA!$A$1:$M$38,11,FALSE))="X","X",(IF(K38="X",1,K38+1)))))</f>
        <v/>
      </c>
      <c r="L39" s="50" t="str">
        <f>IF($A39="","",(IF((VLOOKUP($A39,DATA!$A$1:$M$38,12,FALSE))="X","X",(IF(L38="X",1,L38+1)))))</f>
        <v/>
      </c>
      <c r="M39" s="50" t="str">
        <f>IF($A39="","",(IF((VLOOKUP($A39,DATA!$A$1:$M$38,13,FALSE))="X","X",(IF(M38="X",1,M38+1)))))</f>
        <v/>
      </c>
      <c r="N39" s="53" t="str">
        <f t="shared" si="0"/>
        <v/>
      </c>
      <c r="O39" s="51" t="str">
        <f t="shared" si="1"/>
        <v/>
      </c>
      <c r="P39" s="50" t="str">
        <f>IF($A39="","",(IF((VLOOKUP($A39,DATA!$S$1:$AC$38,2,FALSE))="X","X",(IF(P38="X",1,P38+1)))))</f>
        <v/>
      </c>
      <c r="Q39" s="50" t="str">
        <f>IF($A39="","",(IF((VLOOKUP($A39,DATA!$S$1:$AC$38,3,FALSE))="X","X",(IF(Q38="X",1,Q38+1)))))</f>
        <v/>
      </c>
      <c r="R39" s="50" t="str">
        <f>IF($A39="","",(IF((VLOOKUP($A39,DATA!$S$1:$AC$38,4,FALSE))="X","X",(IF(R38="X",1,R38+1)))))</f>
        <v/>
      </c>
      <c r="S39" s="50" t="str">
        <f>IF($A39="","",(IF((VLOOKUP($A39,DATA!$S$1:$AC$38,5,FALSE))="X","X",(IF(S38="X",1,S38+1)))))</f>
        <v/>
      </c>
      <c r="T39" s="50" t="str">
        <f>IF($A39="","",(IF((VLOOKUP($A39,DATA!$S$1:$AC$38,6,FALSE))="X","X",(IF(T38="X",1,T38+1)))))</f>
        <v/>
      </c>
      <c r="U39" s="50" t="str">
        <f>IF($A39="","",(IF((VLOOKUP($A39,DATA!$S$1:$AC$38,7,FALSE))="X","X",(IF(U38="X",1,U38+1)))))</f>
        <v/>
      </c>
      <c r="V39" s="51" t="str">
        <f>IF($A39="","",(IF((VLOOKUP($A39,DATA!$S$1:$AC$38,8,FALSE))="X","X",(IF(V38="X",1,V38+1)))))</f>
        <v/>
      </c>
      <c r="W39" s="50" t="str">
        <f>IF($A39="","",(IF((VLOOKUP($A39,DATA!$S$1:$AC$38,9,FALSE))="X","X",(IF(W38="X",1,W38+1)))))</f>
        <v/>
      </c>
      <c r="X39" s="50" t="str">
        <f>IF($A39="","",(IF((VLOOKUP($A39,DATA!$S$1:$AC$38,10,FALSE))="X","X",(IF(X38="X",1,X38+1)))))</f>
        <v/>
      </c>
      <c r="Y39" s="51" t="str">
        <f>IF($A39="","",(IF((VLOOKUP($A39,DATA!$S$1:$AC$38,11,FALSE))="X","X",(IF(Y38="X",1,Y38+1)))))</f>
        <v/>
      </c>
      <c r="Z39" s="52"/>
      <c r="AA39" s="52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39"/>
      <c r="BN39" s="39"/>
      <c r="BO39" s="39"/>
      <c r="BP39" s="39"/>
      <c r="BQ39" s="39"/>
      <c r="BR39" s="39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39"/>
      <c r="CF39" s="39"/>
      <c r="CG39" s="39"/>
      <c r="CH39" s="39"/>
      <c r="DC39" s="4"/>
      <c r="DD39" s="4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</row>
    <row r="40" spans="1:208" s="5" customFormat="1" ht="18.600000000000001" customHeight="1" x14ac:dyDescent="0.25">
      <c r="A40" s="58"/>
      <c r="B40" s="50" t="str">
        <f>IF($A40="","",(IF((VLOOKUP($A40,DATA!$A$1:$M$38,2,FALSE))="X","X",(IF(B39="X",1,B39+1)))))</f>
        <v/>
      </c>
      <c r="C40" s="51" t="str">
        <f>IF($A40="","",(IF((VLOOKUP($A40,DATA!$A$1:$M$38,3,FALSE))="X","X",(IF(C39="X",1,C39+1)))))</f>
        <v/>
      </c>
      <c r="D40" s="50" t="str">
        <f>IF($A40="","",(IF((VLOOKUP($A40,DATA!$A$1:$M$38,4,FALSE))="X","X",(IF(D39="X",1,D39+1)))))</f>
        <v/>
      </c>
      <c r="E40" s="51" t="str">
        <f>IF($A40="","",(IF((VLOOKUP($A40,DATA!$A$1:$M$38,5,FALSE))="X","X",(IF(E39="X",1,E39+1)))))</f>
        <v/>
      </c>
      <c r="F40" s="50" t="str">
        <f>IF($A40="","",(IF((VLOOKUP($A40,DATA!$A$1:$M$38,6,FALSE))="X","X",(IF(F39="X",1,F39+1)))))</f>
        <v/>
      </c>
      <c r="G40" s="51" t="str">
        <f>IF($A40="","",(IF((VLOOKUP($A40,DATA!$A$1:$M$38,7,FALSE))="X","X",(IF(G39="X",1,G39+1)))))</f>
        <v/>
      </c>
      <c r="H40" s="50" t="str">
        <f>IF($A40="","",(IF((VLOOKUP($A40,DATA!$A$1:$M$38,8,FALSE))="X","X",(IF(H39="X",1,H39+1)))))</f>
        <v/>
      </c>
      <c r="I40" s="50" t="str">
        <f>IF($A40="","",(IF((VLOOKUP($A40,DATA!$A$1:$M$38,9,FALSE))="X","X",(IF(I39="X",1,I39+1)))))</f>
        <v/>
      </c>
      <c r="J40" s="51" t="str">
        <f>IF($A40="","",(IF((VLOOKUP($A40,DATA!$A$1:$M$38,10,FALSE))="X","X",(IF(J39="X",1,J39+1)))))</f>
        <v/>
      </c>
      <c r="K40" s="50" t="str">
        <f>IF($A40="","",(IF((VLOOKUP($A40,DATA!$A$1:$M$38,11,FALSE))="X","X",(IF(K39="X",1,K39+1)))))</f>
        <v/>
      </c>
      <c r="L40" s="50" t="str">
        <f>IF($A40="","",(IF((VLOOKUP($A40,DATA!$A$1:$M$38,12,FALSE))="X","X",(IF(L39="X",1,L39+1)))))</f>
        <v/>
      </c>
      <c r="M40" s="50" t="str">
        <f>IF($A40="","",(IF((VLOOKUP($A40,DATA!$A$1:$M$38,13,FALSE))="X","X",(IF(M39="X",1,M39+1)))))</f>
        <v/>
      </c>
      <c r="N40" s="53" t="str">
        <f t="shared" si="0"/>
        <v/>
      </c>
      <c r="O40" s="51" t="str">
        <f t="shared" si="1"/>
        <v/>
      </c>
      <c r="P40" s="50" t="str">
        <f>IF($A40="","",(IF((VLOOKUP($A40,DATA!$S$1:$AC$38,2,FALSE))="X","X",(IF(P39="X",1,P39+1)))))</f>
        <v/>
      </c>
      <c r="Q40" s="50" t="str">
        <f>IF($A40="","",(IF((VLOOKUP($A40,DATA!$S$1:$AC$38,3,FALSE))="X","X",(IF(Q39="X",1,Q39+1)))))</f>
        <v/>
      </c>
      <c r="R40" s="50" t="str">
        <f>IF($A40="","",(IF((VLOOKUP($A40,DATA!$S$1:$AC$38,4,FALSE))="X","X",(IF(R39="X",1,R39+1)))))</f>
        <v/>
      </c>
      <c r="S40" s="50" t="str">
        <f>IF($A40="","",(IF((VLOOKUP($A40,DATA!$S$1:$AC$38,5,FALSE))="X","X",(IF(S39="X",1,S39+1)))))</f>
        <v/>
      </c>
      <c r="T40" s="50" t="str">
        <f>IF($A40="","",(IF((VLOOKUP($A40,DATA!$S$1:$AC$38,6,FALSE))="X","X",(IF(T39="X",1,T39+1)))))</f>
        <v/>
      </c>
      <c r="U40" s="50" t="str">
        <f>IF($A40="","",(IF((VLOOKUP($A40,DATA!$S$1:$AC$38,7,FALSE))="X","X",(IF(U39="X",1,U39+1)))))</f>
        <v/>
      </c>
      <c r="V40" s="51" t="str">
        <f>IF($A40="","",(IF((VLOOKUP($A40,DATA!$S$1:$AC$38,8,FALSE))="X","X",(IF(V39="X",1,V39+1)))))</f>
        <v/>
      </c>
      <c r="W40" s="50" t="str">
        <f>IF($A40="","",(IF((VLOOKUP($A40,DATA!$S$1:$AC$38,9,FALSE))="X","X",(IF(W39="X",1,W39+1)))))</f>
        <v/>
      </c>
      <c r="X40" s="50" t="str">
        <f>IF($A40="","",(IF((VLOOKUP($A40,DATA!$S$1:$AC$38,10,FALSE))="X","X",(IF(X39="X",1,X39+1)))))</f>
        <v/>
      </c>
      <c r="Y40" s="51" t="str">
        <f>IF($A40="","",(IF((VLOOKUP($A40,DATA!$S$1:$AC$38,11,FALSE))="X","X",(IF(Y39="X",1,Y39+1)))))</f>
        <v/>
      </c>
      <c r="Z40" s="52"/>
      <c r="AA40" s="52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39"/>
      <c r="BN40" s="39"/>
      <c r="BO40" s="39"/>
      <c r="BP40" s="39"/>
      <c r="BQ40" s="39"/>
      <c r="BR40" s="39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39"/>
      <c r="CF40" s="39"/>
      <c r="CG40" s="39"/>
      <c r="CH40" s="39"/>
      <c r="DC40" s="4"/>
      <c r="DD40" s="4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</row>
    <row r="41" spans="1:208" s="5" customFormat="1" ht="18.600000000000001" customHeight="1" x14ac:dyDescent="0.25">
      <c r="A41" s="58"/>
      <c r="B41" s="50" t="str">
        <f>IF($A41="","",(IF((VLOOKUP($A41,DATA!$A$1:$M$38,2,FALSE))="X","X",(IF(B40="X",1,B40+1)))))</f>
        <v/>
      </c>
      <c r="C41" s="51" t="str">
        <f>IF($A41="","",(IF((VLOOKUP($A41,DATA!$A$1:$M$38,3,FALSE))="X","X",(IF(C40="X",1,C40+1)))))</f>
        <v/>
      </c>
      <c r="D41" s="50" t="str">
        <f>IF($A41="","",(IF((VLOOKUP($A41,DATA!$A$1:$M$38,4,FALSE))="X","X",(IF(D40="X",1,D40+1)))))</f>
        <v/>
      </c>
      <c r="E41" s="51" t="str">
        <f>IF($A41="","",(IF((VLOOKUP($A41,DATA!$A$1:$M$38,5,FALSE))="X","X",(IF(E40="X",1,E40+1)))))</f>
        <v/>
      </c>
      <c r="F41" s="50" t="str">
        <f>IF($A41="","",(IF((VLOOKUP($A41,DATA!$A$1:$M$38,6,FALSE))="X","X",(IF(F40="X",1,F40+1)))))</f>
        <v/>
      </c>
      <c r="G41" s="51" t="str">
        <f>IF($A41="","",(IF((VLOOKUP($A41,DATA!$A$1:$M$38,7,FALSE))="X","X",(IF(G40="X",1,G40+1)))))</f>
        <v/>
      </c>
      <c r="H41" s="50" t="str">
        <f>IF($A41="","",(IF((VLOOKUP($A41,DATA!$A$1:$M$38,8,FALSE))="X","X",(IF(H40="X",1,H40+1)))))</f>
        <v/>
      </c>
      <c r="I41" s="50" t="str">
        <f>IF($A41="","",(IF((VLOOKUP($A41,DATA!$A$1:$M$38,9,FALSE))="X","X",(IF(I40="X",1,I40+1)))))</f>
        <v/>
      </c>
      <c r="J41" s="51" t="str">
        <f>IF($A41="","",(IF((VLOOKUP($A41,DATA!$A$1:$M$38,10,FALSE))="X","X",(IF(J40="X",1,J40+1)))))</f>
        <v/>
      </c>
      <c r="K41" s="50" t="str">
        <f>IF($A41="","",(IF((VLOOKUP($A41,DATA!$A$1:$M$38,11,FALSE))="X","X",(IF(K40="X",1,K40+1)))))</f>
        <v/>
      </c>
      <c r="L41" s="50" t="str">
        <f>IF($A41="","",(IF((VLOOKUP($A41,DATA!$A$1:$M$38,12,FALSE))="X","X",(IF(L40="X",1,L40+1)))))</f>
        <v/>
      </c>
      <c r="M41" s="50" t="str">
        <f>IF($A41="","",(IF((VLOOKUP($A41,DATA!$A$1:$M$38,13,FALSE))="X","X",(IF(M40="X",1,M40+1)))))</f>
        <v/>
      </c>
      <c r="N41" s="53" t="str">
        <f t="shared" si="0"/>
        <v/>
      </c>
      <c r="O41" s="51" t="str">
        <f t="shared" si="1"/>
        <v/>
      </c>
      <c r="P41" s="50" t="str">
        <f>IF($A41="","",(IF((VLOOKUP($A41,DATA!$S$1:$AC$38,2,FALSE))="X","X",(IF(P40="X",1,P40+1)))))</f>
        <v/>
      </c>
      <c r="Q41" s="50" t="str">
        <f>IF($A41="","",(IF((VLOOKUP($A41,DATA!$S$1:$AC$38,3,FALSE))="X","X",(IF(Q40="X",1,Q40+1)))))</f>
        <v/>
      </c>
      <c r="R41" s="50" t="str">
        <f>IF($A41="","",(IF((VLOOKUP($A41,DATA!$S$1:$AC$38,4,FALSE))="X","X",(IF(R40="X",1,R40+1)))))</f>
        <v/>
      </c>
      <c r="S41" s="50" t="str">
        <f>IF($A41="","",(IF((VLOOKUP($A41,DATA!$S$1:$AC$38,5,FALSE))="X","X",(IF(S40="X",1,S40+1)))))</f>
        <v/>
      </c>
      <c r="T41" s="50" t="str">
        <f>IF($A41="","",(IF((VLOOKUP($A41,DATA!$S$1:$AC$38,6,FALSE))="X","X",(IF(T40="X",1,T40+1)))))</f>
        <v/>
      </c>
      <c r="U41" s="50" t="str">
        <f>IF($A41="","",(IF((VLOOKUP($A41,DATA!$S$1:$AC$38,7,FALSE))="X","X",(IF(U40="X",1,U40+1)))))</f>
        <v/>
      </c>
      <c r="V41" s="51" t="str">
        <f>IF($A41="","",(IF((VLOOKUP($A41,DATA!$S$1:$AC$38,8,FALSE))="X","X",(IF(V40="X",1,V40+1)))))</f>
        <v/>
      </c>
      <c r="W41" s="50" t="str">
        <f>IF($A41="","",(IF((VLOOKUP($A41,DATA!$S$1:$AC$38,9,FALSE))="X","X",(IF(W40="X",1,W40+1)))))</f>
        <v/>
      </c>
      <c r="X41" s="50" t="str">
        <f>IF($A41="","",(IF((VLOOKUP($A41,DATA!$S$1:$AC$38,10,FALSE))="X","X",(IF(X40="X",1,X40+1)))))</f>
        <v/>
      </c>
      <c r="Y41" s="51" t="str">
        <f>IF($A41="","",(IF((VLOOKUP($A41,DATA!$S$1:$AC$38,11,FALSE))="X","X",(IF(Y40="X",1,Y40+1)))))</f>
        <v/>
      </c>
      <c r="Z41" s="52"/>
      <c r="AA41" s="52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39"/>
      <c r="BN41" s="39"/>
      <c r="BO41" s="39"/>
      <c r="BP41" s="39"/>
      <c r="BQ41" s="39"/>
      <c r="BR41" s="39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39"/>
      <c r="CF41" s="39"/>
      <c r="CG41" s="39"/>
      <c r="CH41" s="39"/>
      <c r="DC41" s="4"/>
      <c r="DD41" s="4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</row>
    <row r="42" spans="1:208" s="5" customFormat="1" ht="18.600000000000001" customHeight="1" x14ac:dyDescent="0.25">
      <c r="A42" s="58"/>
      <c r="B42" s="50" t="str">
        <f>IF($A42="","",(IF((VLOOKUP($A42,DATA!$A$1:$M$38,2,FALSE))="X","X",(IF(B41="X",1,B41+1)))))</f>
        <v/>
      </c>
      <c r="C42" s="51" t="str">
        <f>IF($A42="","",(IF((VLOOKUP($A42,DATA!$A$1:$M$38,3,FALSE))="X","X",(IF(C41="X",1,C41+1)))))</f>
        <v/>
      </c>
      <c r="D42" s="50" t="str">
        <f>IF($A42="","",(IF((VLOOKUP($A42,DATA!$A$1:$M$38,4,FALSE))="X","X",(IF(D41="X",1,D41+1)))))</f>
        <v/>
      </c>
      <c r="E42" s="51" t="str">
        <f>IF($A42="","",(IF((VLOOKUP($A42,DATA!$A$1:$M$38,5,FALSE))="X","X",(IF(E41="X",1,E41+1)))))</f>
        <v/>
      </c>
      <c r="F42" s="50" t="str">
        <f>IF($A42="","",(IF((VLOOKUP($A42,DATA!$A$1:$M$38,6,FALSE))="X","X",(IF(F41="X",1,F41+1)))))</f>
        <v/>
      </c>
      <c r="G42" s="51" t="str">
        <f>IF($A42="","",(IF((VLOOKUP($A42,DATA!$A$1:$M$38,7,FALSE))="X","X",(IF(G41="X",1,G41+1)))))</f>
        <v/>
      </c>
      <c r="H42" s="50" t="str">
        <f>IF($A42="","",(IF((VLOOKUP($A42,DATA!$A$1:$M$38,8,FALSE))="X","X",(IF(H41="X",1,H41+1)))))</f>
        <v/>
      </c>
      <c r="I42" s="50" t="str">
        <f>IF($A42="","",(IF((VLOOKUP($A42,DATA!$A$1:$M$38,9,FALSE))="X","X",(IF(I41="X",1,I41+1)))))</f>
        <v/>
      </c>
      <c r="J42" s="51" t="str">
        <f>IF($A42="","",(IF((VLOOKUP($A42,DATA!$A$1:$M$38,10,FALSE))="X","X",(IF(J41="X",1,J41+1)))))</f>
        <v/>
      </c>
      <c r="K42" s="50" t="str">
        <f>IF($A42="","",(IF((VLOOKUP($A42,DATA!$A$1:$M$38,11,FALSE))="X","X",(IF(K41="X",1,K41+1)))))</f>
        <v/>
      </c>
      <c r="L42" s="50" t="str">
        <f>IF($A42="","",(IF((VLOOKUP($A42,DATA!$A$1:$M$38,12,FALSE))="X","X",(IF(L41="X",1,L41+1)))))</f>
        <v/>
      </c>
      <c r="M42" s="50" t="str">
        <f>IF($A42="","",(IF((VLOOKUP($A42,DATA!$A$1:$M$38,13,FALSE))="X","X",(IF(M41="X",1,M41+1)))))</f>
        <v/>
      </c>
      <c r="N42" s="53" t="str">
        <f t="shared" si="0"/>
        <v/>
      </c>
      <c r="O42" s="51" t="str">
        <f t="shared" si="1"/>
        <v/>
      </c>
      <c r="P42" s="50" t="str">
        <f>IF($A42="","",(IF((VLOOKUP($A42,DATA!$S$1:$AC$38,2,FALSE))="X","X",(IF(P41="X",1,P41+1)))))</f>
        <v/>
      </c>
      <c r="Q42" s="50" t="str">
        <f>IF($A42="","",(IF((VLOOKUP($A42,DATA!$S$1:$AC$38,3,FALSE))="X","X",(IF(Q41="X",1,Q41+1)))))</f>
        <v/>
      </c>
      <c r="R42" s="50" t="str">
        <f>IF($A42="","",(IF((VLOOKUP($A42,DATA!$S$1:$AC$38,4,FALSE))="X","X",(IF(R41="X",1,R41+1)))))</f>
        <v/>
      </c>
      <c r="S42" s="50" t="str">
        <f>IF($A42="","",(IF((VLOOKUP($A42,DATA!$S$1:$AC$38,5,FALSE))="X","X",(IF(S41="X",1,S41+1)))))</f>
        <v/>
      </c>
      <c r="T42" s="50" t="str">
        <f>IF($A42="","",(IF((VLOOKUP($A42,DATA!$S$1:$AC$38,6,FALSE))="X","X",(IF(T41="X",1,T41+1)))))</f>
        <v/>
      </c>
      <c r="U42" s="50" t="str">
        <f>IF($A42="","",(IF((VLOOKUP($A42,DATA!$S$1:$AC$38,7,FALSE))="X","X",(IF(U41="X",1,U41+1)))))</f>
        <v/>
      </c>
      <c r="V42" s="51" t="str">
        <f>IF($A42="","",(IF((VLOOKUP($A42,DATA!$S$1:$AC$38,8,FALSE))="X","X",(IF(V41="X",1,V41+1)))))</f>
        <v/>
      </c>
      <c r="W42" s="50" t="str">
        <f>IF($A42="","",(IF((VLOOKUP($A42,DATA!$S$1:$AC$38,9,FALSE))="X","X",(IF(W41="X",1,W41+1)))))</f>
        <v/>
      </c>
      <c r="X42" s="50" t="str">
        <f>IF($A42="","",(IF((VLOOKUP($A42,DATA!$S$1:$AC$38,10,FALSE))="X","X",(IF(X41="X",1,X41+1)))))</f>
        <v/>
      </c>
      <c r="Y42" s="51" t="str">
        <f>IF($A42="","",(IF((VLOOKUP($A42,DATA!$S$1:$AC$38,11,FALSE))="X","X",(IF(Y41="X",1,Y41+1)))))</f>
        <v/>
      </c>
      <c r="Z42" s="52"/>
      <c r="AA42" s="52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39"/>
      <c r="BN42" s="39"/>
      <c r="BO42" s="39"/>
      <c r="BP42" s="39"/>
      <c r="BQ42" s="39"/>
      <c r="BR42" s="39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39"/>
      <c r="CF42" s="39"/>
      <c r="CG42" s="39"/>
      <c r="CH42" s="39"/>
      <c r="DC42" s="4"/>
      <c r="DD42" s="4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</row>
    <row r="43" spans="1:208" s="5" customFormat="1" ht="18.600000000000001" customHeight="1" x14ac:dyDescent="0.25">
      <c r="A43" s="58"/>
      <c r="B43" s="50" t="str">
        <f>IF($A43="","",(IF((VLOOKUP($A43,DATA!$A$1:$M$38,2,FALSE))="X","X",(IF(B42="X",1,B42+1)))))</f>
        <v/>
      </c>
      <c r="C43" s="51" t="str">
        <f>IF($A43="","",(IF((VLOOKUP($A43,DATA!$A$1:$M$38,3,FALSE))="X","X",(IF(C42="X",1,C42+1)))))</f>
        <v/>
      </c>
      <c r="D43" s="50" t="str">
        <f>IF($A43="","",(IF((VLOOKUP($A43,DATA!$A$1:$M$38,4,FALSE))="X","X",(IF(D42="X",1,D42+1)))))</f>
        <v/>
      </c>
      <c r="E43" s="51" t="str">
        <f>IF($A43="","",(IF((VLOOKUP($A43,DATA!$A$1:$M$38,5,FALSE))="X","X",(IF(E42="X",1,E42+1)))))</f>
        <v/>
      </c>
      <c r="F43" s="50" t="str">
        <f>IF($A43="","",(IF((VLOOKUP($A43,DATA!$A$1:$M$38,6,FALSE))="X","X",(IF(F42="X",1,F42+1)))))</f>
        <v/>
      </c>
      <c r="G43" s="51" t="str">
        <f>IF($A43="","",(IF((VLOOKUP($A43,DATA!$A$1:$M$38,7,FALSE))="X","X",(IF(G42="X",1,G42+1)))))</f>
        <v/>
      </c>
      <c r="H43" s="50" t="str">
        <f>IF($A43="","",(IF((VLOOKUP($A43,DATA!$A$1:$M$38,8,FALSE))="X","X",(IF(H42="X",1,H42+1)))))</f>
        <v/>
      </c>
      <c r="I43" s="50" t="str">
        <f>IF($A43="","",(IF((VLOOKUP($A43,DATA!$A$1:$M$38,9,FALSE))="X","X",(IF(I42="X",1,I42+1)))))</f>
        <v/>
      </c>
      <c r="J43" s="51" t="str">
        <f>IF($A43="","",(IF((VLOOKUP($A43,DATA!$A$1:$M$38,10,FALSE))="X","X",(IF(J42="X",1,J42+1)))))</f>
        <v/>
      </c>
      <c r="K43" s="50" t="str">
        <f>IF($A43="","",(IF((VLOOKUP($A43,DATA!$A$1:$M$38,11,FALSE))="X","X",(IF(K42="X",1,K42+1)))))</f>
        <v/>
      </c>
      <c r="L43" s="50" t="str">
        <f>IF($A43="","",(IF((VLOOKUP($A43,DATA!$A$1:$M$38,12,FALSE))="X","X",(IF(L42="X",1,L42+1)))))</f>
        <v/>
      </c>
      <c r="M43" s="50" t="str">
        <f>IF($A43="","",(IF((VLOOKUP($A43,DATA!$A$1:$M$38,13,FALSE))="X","X",(IF(M42="X",1,M42+1)))))</f>
        <v/>
      </c>
      <c r="N43" s="53" t="str">
        <f t="shared" si="0"/>
        <v/>
      </c>
      <c r="O43" s="51" t="str">
        <f t="shared" si="1"/>
        <v/>
      </c>
      <c r="P43" s="50" t="str">
        <f>IF($A43="","",(IF((VLOOKUP($A43,DATA!$S$1:$AC$38,2,FALSE))="X","X",(IF(P42="X",1,P42+1)))))</f>
        <v/>
      </c>
      <c r="Q43" s="50" t="str">
        <f>IF($A43="","",(IF((VLOOKUP($A43,DATA!$S$1:$AC$38,3,FALSE))="X","X",(IF(Q42="X",1,Q42+1)))))</f>
        <v/>
      </c>
      <c r="R43" s="50" t="str">
        <f>IF($A43="","",(IF((VLOOKUP($A43,DATA!$S$1:$AC$38,4,FALSE))="X","X",(IF(R42="X",1,R42+1)))))</f>
        <v/>
      </c>
      <c r="S43" s="50" t="str">
        <f>IF($A43="","",(IF((VLOOKUP($A43,DATA!$S$1:$AC$38,5,FALSE))="X","X",(IF(S42="X",1,S42+1)))))</f>
        <v/>
      </c>
      <c r="T43" s="50" t="str">
        <f>IF($A43="","",(IF((VLOOKUP($A43,DATA!$S$1:$AC$38,6,FALSE))="X","X",(IF(T42="X",1,T42+1)))))</f>
        <v/>
      </c>
      <c r="U43" s="50" t="str">
        <f>IF($A43="","",(IF((VLOOKUP($A43,DATA!$S$1:$AC$38,7,FALSE))="X","X",(IF(U42="X",1,U42+1)))))</f>
        <v/>
      </c>
      <c r="V43" s="51" t="str">
        <f>IF($A43="","",(IF((VLOOKUP($A43,DATA!$S$1:$AC$38,8,FALSE))="X","X",(IF(V42="X",1,V42+1)))))</f>
        <v/>
      </c>
      <c r="W43" s="50" t="str">
        <f>IF($A43="","",(IF((VLOOKUP($A43,DATA!$S$1:$AC$38,9,FALSE))="X","X",(IF(W42="X",1,W42+1)))))</f>
        <v/>
      </c>
      <c r="X43" s="50" t="str">
        <f>IF($A43="","",(IF((VLOOKUP($A43,DATA!$S$1:$AC$38,10,FALSE))="X","X",(IF(X42="X",1,X42+1)))))</f>
        <v/>
      </c>
      <c r="Y43" s="51" t="str">
        <f>IF($A43="","",(IF((VLOOKUP($A43,DATA!$S$1:$AC$38,11,FALSE))="X","X",(IF(Y42="X",1,Y42+1)))))</f>
        <v/>
      </c>
      <c r="Z43" s="52"/>
      <c r="AA43" s="52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39"/>
      <c r="BN43" s="39"/>
      <c r="BO43" s="39"/>
      <c r="BP43" s="39"/>
      <c r="BQ43" s="39"/>
      <c r="BR43" s="39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39"/>
      <c r="CF43" s="39"/>
      <c r="CG43" s="39"/>
      <c r="CH43" s="39"/>
      <c r="DC43" s="4"/>
      <c r="DD43" s="4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/>
      <c r="GM43" s="49"/>
      <c r="GN43" s="49"/>
      <c r="GO43" s="49"/>
      <c r="GP43" s="49"/>
      <c r="GQ43" s="49"/>
      <c r="GR43" s="49"/>
      <c r="GS43" s="49"/>
      <c r="GT43" s="49"/>
      <c r="GU43" s="49"/>
      <c r="GV43" s="49"/>
      <c r="GW43" s="49"/>
      <c r="GX43" s="49"/>
      <c r="GY43" s="49"/>
      <c r="GZ43" s="49"/>
    </row>
    <row r="44" spans="1:208" s="5" customFormat="1" ht="18.600000000000001" customHeight="1" x14ac:dyDescent="0.25">
      <c r="A44" s="58"/>
      <c r="B44" s="50" t="str">
        <f>IF($A44="","",(IF((VLOOKUP($A44,DATA!$A$1:$M$38,2,FALSE))="X","X",(IF(B43="X",1,B43+1)))))</f>
        <v/>
      </c>
      <c r="C44" s="51" t="str">
        <f>IF($A44="","",(IF((VLOOKUP($A44,DATA!$A$1:$M$38,3,FALSE))="X","X",(IF(C43="X",1,C43+1)))))</f>
        <v/>
      </c>
      <c r="D44" s="50" t="str">
        <f>IF($A44="","",(IF((VLOOKUP($A44,DATA!$A$1:$M$38,4,FALSE))="X","X",(IF(D43="X",1,D43+1)))))</f>
        <v/>
      </c>
      <c r="E44" s="51" t="str">
        <f>IF($A44="","",(IF((VLOOKUP($A44,DATA!$A$1:$M$38,5,FALSE))="X","X",(IF(E43="X",1,E43+1)))))</f>
        <v/>
      </c>
      <c r="F44" s="50" t="str">
        <f>IF($A44="","",(IF((VLOOKUP($A44,DATA!$A$1:$M$38,6,FALSE))="X","X",(IF(F43="X",1,F43+1)))))</f>
        <v/>
      </c>
      <c r="G44" s="51" t="str">
        <f>IF($A44="","",(IF((VLOOKUP($A44,DATA!$A$1:$M$38,7,FALSE))="X","X",(IF(G43="X",1,G43+1)))))</f>
        <v/>
      </c>
      <c r="H44" s="50" t="str">
        <f>IF($A44="","",(IF((VLOOKUP($A44,DATA!$A$1:$M$38,8,FALSE))="X","X",(IF(H43="X",1,H43+1)))))</f>
        <v/>
      </c>
      <c r="I44" s="50" t="str">
        <f>IF($A44="","",(IF((VLOOKUP($A44,DATA!$A$1:$M$38,9,FALSE))="X","X",(IF(I43="X",1,I43+1)))))</f>
        <v/>
      </c>
      <c r="J44" s="51" t="str">
        <f>IF($A44="","",(IF((VLOOKUP($A44,DATA!$A$1:$M$38,10,FALSE))="X","X",(IF(J43="X",1,J43+1)))))</f>
        <v/>
      </c>
      <c r="K44" s="50" t="str">
        <f>IF($A44="","",(IF((VLOOKUP($A44,DATA!$A$1:$M$38,11,FALSE))="X","X",(IF(K43="X",1,K43+1)))))</f>
        <v/>
      </c>
      <c r="L44" s="50" t="str">
        <f>IF($A44="","",(IF((VLOOKUP($A44,DATA!$A$1:$M$38,12,FALSE))="X","X",(IF(L43="X",1,L43+1)))))</f>
        <v/>
      </c>
      <c r="M44" s="50" t="str">
        <f>IF($A44="","",(IF((VLOOKUP($A44,DATA!$A$1:$M$38,13,FALSE))="X","X",(IF(M43="X",1,M43+1)))))</f>
        <v/>
      </c>
      <c r="N44" s="53" t="str">
        <f t="shared" si="0"/>
        <v/>
      </c>
      <c r="O44" s="51" t="str">
        <f t="shared" si="1"/>
        <v/>
      </c>
      <c r="P44" s="50" t="str">
        <f>IF($A44="","",(IF((VLOOKUP($A44,DATA!$S$1:$AC$38,2,FALSE))="X","X",(IF(P43="X",1,P43+1)))))</f>
        <v/>
      </c>
      <c r="Q44" s="50" t="str">
        <f>IF($A44="","",(IF((VLOOKUP($A44,DATA!$S$1:$AC$38,3,FALSE))="X","X",(IF(Q43="X",1,Q43+1)))))</f>
        <v/>
      </c>
      <c r="R44" s="50" t="str">
        <f>IF($A44="","",(IF((VLOOKUP($A44,DATA!$S$1:$AC$38,4,FALSE))="X","X",(IF(R43="X",1,R43+1)))))</f>
        <v/>
      </c>
      <c r="S44" s="50" t="str">
        <f>IF($A44="","",(IF((VLOOKUP($A44,DATA!$S$1:$AC$38,5,FALSE))="X","X",(IF(S43="X",1,S43+1)))))</f>
        <v/>
      </c>
      <c r="T44" s="50" t="str">
        <f>IF($A44="","",(IF((VLOOKUP($A44,DATA!$S$1:$AC$38,6,FALSE))="X","X",(IF(T43="X",1,T43+1)))))</f>
        <v/>
      </c>
      <c r="U44" s="50" t="str">
        <f>IF($A44="","",(IF((VLOOKUP($A44,DATA!$S$1:$AC$38,7,FALSE))="X","X",(IF(U43="X",1,U43+1)))))</f>
        <v/>
      </c>
      <c r="V44" s="51" t="str">
        <f>IF($A44="","",(IF((VLOOKUP($A44,DATA!$S$1:$AC$38,8,FALSE))="X","X",(IF(V43="X",1,V43+1)))))</f>
        <v/>
      </c>
      <c r="W44" s="50" t="str">
        <f>IF($A44="","",(IF((VLOOKUP($A44,DATA!$S$1:$AC$38,9,FALSE))="X","X",(IF(W43="X",1,W43+1)))))</f>
        <v/>
      </c>
      <c r="X44" s="50" t="str">
        <f>IF($A44="","",(IF((VLOOKUP($A44,DATA!$S$1:$AC$38,10,FALSE))="X","X",(IF(X43="X",1,X43+1)))))</f>
        <v/>
      </c>
      <c r="Y44" s="51" t="str">
        <f>IF($A44="","",(IF((VLOOKUP($A44,DATA!$S$1:$AC$38,11,FALSE))="X","X",(IF(Y43="X",1,Y43+1)))))</f>
        <v/>
      </c>
      <c r="Z44" s="52"/>
      <c r="AA44" s="52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39"/>
      <c r="BN44" s="39"/>
      <c r="BO44" s="39"/>
      <c r="BP44" s="39"/>
      <c r="BQ44" s="39"/>
      <c r="BR44" s="39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39"/>
      <c r="CF44" s="39"/>
      <c r="CG44" s="39"/>
      <c r="CH44" s="39"/>
      <c r="DC44" s="4"/>
      <c r="DD44" s="4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/>
      <c r="GM44" s="49"/>
      <c r="GN44" s="49"/>
      <c r="GO44" s="49"/>
      <c r="GP44" s="49"/>
      <c r="GQ44" s="49"/>
      <c r="GR44" s="49"/>
      <c r="GS44" s="49"/>
      <c r="GT44" s="49"/>
      <c r="GU44" s="49"/>
      <c r="GV44" s="49"/>
      <c r="GW44" s="49"/>
      <c r="GX44" s="49"/>
      <c r="GY44" s="49"/>
      <c r="GZ44" s="49"/>
    </row>
    <row r="45" spans="1:208" s="5" customFormat="1" ht="18.600000000000001" customHeight="1" x14ac:dyDescent="0.25">
      <c r="A45" s="58"/>
      <c r="B45" s="50" t="str">
        <f>IF($A45="","",(IF((VLOOKUP($A45,DATA!$A$1:$M$38,2,FALSE))="X","X",(IF(B44="X",1,B44+1)))))</f>
        <v/>
      </c>
      <c r="C45" s="51" t="str">
        <f>IF($A45="","",(IF((VLOOKUP($A45,DATA!$A$1:$M$38,3,FALSE))="X","X",(IF(C44="X",1,C44+1)))))</f>
        <v/>
      </c>
      <c r="D45" s="50" t="str">
        <f>IF($A45="","",(IF((VLOOKUP($A45,DATA!$A$1:$M$38,4,FALSE))="X","X",(IF(D44="X",1,D44+1)))))</f>
        <v/>
      </c>
      <c r="E45" s="51" t="str">
        <f>IF($A45="","",(IF((VLOOKUP($A45,DATA!$A$1:$M$38,5,FALSE))="X","X",(IF(E44="X",1,E44+1)))))</f>
        <v/>
      </c>
      <c r="F45" s="50" t="str">
        <f>IF($A45="","",(IF((VLOOKUP($A45,DATA!$A$1:$M$38,6,FALSE))="X","X",(IF(F44="X",1,F44+1)))))</f>
        <v/>
      </c>
      <c r="G45" s="51" t="str">
        <f>IF($A45="","",(IF((VLOOKUP($A45,DATA!$A$1:$M$38,7,FALSE))="X","X",(IF(G44="X",1,G44+1)))))</f>
        <v/>
      </c>
      <c r="H45" s="50" t="str">
        <f>IF($A45="","",(IF((VLOOKUP($A45,DATA!$A$1:$M$38,8,FALSE))="X","X",(IF(H44="X",1,H44+1)))))</f>
        <v/>
      </c>
      <c r="I45" s="50" t="str">
        <f>IF($A45="","",(IF((VLOOKUP($A45,DATA!$A$1:$M$38,9,FALSE))="X","X",(IF(I44="X",1,I44+1)))))</f>
        <v/>
      </c>
      <c r="J45" s="51" t="str">
        <f>IF($A45="","",(IF((VLOOKUP($A45,DATA!$A$1:$M$38,10,FALSE))="X","X",(IF(J44="X",1,J44+1)))))</f>
        <v/>
      </c>
      <c r="K45" s="50" t="str">
        <f>IF($A45="","",(IF((VLOOKUP($A45,DATA!$A$1:$M$38,11,FALSE))="X","X",(IF(K44="X",1,K44+1)))))</f>
        <v/>
      </c>
      <c r="L45" s="50" t="str">
        <f>IF($A45="","",(IF((VLOOKUP($A45,DATA!$A$1:$M$38,12,FALSE))="X","X",(IF(L44="X",1,L44+1)))))</f>
        <v/>
      </c>
      <c r="M45" s="50" t="str">
        <f>IF($A45="","",(IF((VLOOKUP($A45,DATA!$A$1:$M$38,13,FALSE))="X","X",(IF(M44="X",1,M44+1)))))</f>
        <v/>
      </c>
      <c r="N45" s="53" t="str">
        <f t="shared" si="0"/>
        <v/>
      </c>
      <c r="O45" s="51" t="str">
        <f t="shared" si="1"/>
        <v/>
      </c>
      <c r="P45" s="50" t="str">
        <f>IF($A45="","",(IF((VLOOKUP($A45,DATA!$S$1:$AC$38,2,FALSE))="X","X",(IF(P44="X",1,P44+1)))))</f>
        <v/>
      </c>
      <c r="Q45" s="50" t="str">
        <f>IF($A45="","",(IF((VLOOKUP($A45,DATA!$S$1:$AC$38,3,FALSE))="X","X",(IF(Q44="X",1,Q44+1)))))</f>
        <v/>
      </c>
      <c r="R45" s="50" t="str">
        <f>IF($A45="","",(IF((VLOOKUP($A45,DATA!$S$1:$AC$38,4,FALSE))="X","X",(IF(R44="X",1,R44+1)))))</f>
        <v/>
      </c>
      <c r="S45" s="50" t="str">
        <f>IF($A45="","",(IF((VLOOKUP($A45,DATA!$S$1:$AC$38,5,FALSE))="X","X",(IF(S44="X",1,S44+1)))))</f>
        <v/>
      </c>
      <c r="T45" s="50" t="str">
        <f>IF($A45="","",(IF((VLOOKUP($A45,DATA!$S$1:$AC$38,6,FALSE))="X","X",(IF(T44="X",1,T44+1)))))</f>
        <v/>
      </c>
      <c r="U45" s="50" t="str">
        <f>IF($A45="","",(IF((VLOOKUP($A45,DATA!$S$1:$AC$38,7,FALSE))="X","X",(IF(U44="X",1,U44+1)))))</f>
        <v/>
      </c>
      <c r="V45" s="51" t="str">
        <f>IF($A45="","",(IF((VLOOKUP($A45,DATA!$S$1:$AC$38,8,FALSE))="X","X",(IF(V44="X",1,V44+1)))))</f>
        <v/>
      </c>
      <c r="W45" s="50" t="str">
        <f>IF($A45="","",(IF((VLOOKUP($A45,DATA!$S$1:$AC$38,9,FALSE))="X","X",(IF(W44="X",1,W44+1)))))</f>
        <v/>
      </c>
      <c r="X45" s="50" t="str">
        <f>IF($A45="","",(IF((VLOOKUP($A45,DATA!$S$1:$AC$38,10,FALSE))="X","X",(IF(X44="X",1,X44+1)))))</f>
        <v/>
      </c>
      <c r="Y45" s="51" t="str">
        <f>IF($A45="","",(IF((VLOOKUP($A45,DATA!$S$1:$AC$38,11,FALSE))="X","X",(IF(Y44="X",1,Y44+1)))))</f>
        <v/>
      </c>
      <c r="Z45" s="52"/>
      <c r="AA45" s="52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39"/>
      <c r="BN45" s="39"/>
      <c r="BO45" s="39"/>
      <c r="BP45" s="39"/>
      <c r="BQ45" s="39"/>
      <c r="BR45" s="39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39"/>
      <c r="CF45" s="39"/>
      <c r="CG45" s="39"/>
      <c r="CH45" s="39"/>
      <c r="DC45" s="4"/>
      <c r="DD45" s="4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  <c r="GX45" s="49"/>
      <c r="GY45" s="49"/>
      <c r="GZ45" s="49"/>
    </row>
    <row r="46" spans="1:208" s="5" customFormat="1" ht="18.600000000000001" customHeight="1" x14ac:dyDescent="0.25">
      <c r="A46" s="58"/>
      <c r="B46" s="50" t="str">
        <f>IF($A46="","",(IF((VLOOKUP($A46,DATA!$A$1:$M$38,2,FALSE))="X","X",(IF(B45="X",1,B45+1)))))</f>
        <v/>
      </c>
      <c r="C46" s="51" t="str">
        <f>IF($A46="","",(IF((VLOOKUP($A46,DATA!$A$1:$M$38,3,FALSE))="X","X",(IF(C45="X",1,C45+1)))))</f>
        <v/>
      </c>
      <c r="D46" s="50" t="str">
        <f>IF($A46="","",(IF((VLOOKUP($A46,DATA!$A$1:$M$38,4,FALSE))="X","X",(IF(D45="X",1,D45+1)))))</f>
        <v/>
      </c>
      <c r="E46" s="51" t="str">
        <f>IF($A46="","",(IF((VLOOKUP($A46,DATA!$A$1:$M$38,5,FALSE))="X","X",(IF(E45="X",1,E45+1)))))</f>
        <v/>
      </c>
      <c r="F46" s="50" t="str">
        <f>IF($A46="","",(IF((VLOOKUP($A46,DATA!$A$1:$M$38,6,FALSE))="X","X",(IF(F45="X",1,F45+1)))))</f>
        <v/>
      </c>
      <c r="G46" s="51" t="str">
        <f>IF($A46="","",(IF((VLOOKUP($A46,DATA!$A$1:$M$38,7,FALSE))="X","X",(IF(G45="X",1,G45+1)))))</f>
        <v/>
      </c>
      <c r="H46" s="50" t="str">
        <f>IF($A46="","",(IF((VLOOKUP($A46,DATA!$A$1:$M$38,8,FALSE))="X","X",(IF(H45="X",1,H45+1)))))</f>
        <v/>
      </c>
      <c r="I46" s="50" t="str">
        <f>IF($A46="","",(IF((VLOOKUP($A46,DATA!$A$1:$M$38,9,FALSE))="X","X",(IF(I45="X",1,I45+1)))))</f>
        <v/>
      </c>
      <c r="J46" s="51" t="str">
        <f>IF($A46="","",(IF((VLOOKUP($A46,DATA!$A$1:$M$38,10,FALSE))="X","X",(IF(J45="X",1,J45+1)))))</f>
        <v/>
      </c>
      <c r="K46" s="50" t="str">
        <f>IF($A46="","",(IF((VLOOKUP($A46,DATA!$A$1:$M$38,11,FALSE))="X","X",(IF(K45="X",1,K45+1)))))</f>
        <v/>
      </c>
      <c r="L46" s="50" t="str">
        <f>IF($A46="","",(IF((VLOOKUP($A46,DATA!$A$1:$M$38,12,FALSE))="X","X",(IF(L45="X",1,L45+1)))))</f>
        <v/>
      </c>
      <c r="M46" s="50" t="str">
        <f>IF($A46="","",(IF((VLOOKUP($A46,DATA!$A$1:$M$38,13,FALSE))="X","X",(IF(M45="X",1,M45+1)))))</f>
        <v/>
      </c>
      <c r="N46" s="53" t="str">
        <f t="shared" si="0"/>
        <v/>
      </c>
      <c r="O46" s="51" t="str">
        <f t="shared" si="1"/>
        <v/>
      </c>
      <c r="P46" s="50" t="str">
        <f>IF($A46="","",(IF((VLOOKUP($A46,DATA!$S$1:$AC$38,2,FALSE))="X","X",(IF(P45="X",1,P45+1)))))</f>
        <v/>
      </c>
      <c r="Q46" s="50" t="str">
        <f>IF($A46="","",(IF((VLOOKUP($A46,DATA!$S$1:$AC$38,3,FALSE))="X","X",(IF(Q45="X",1,Q45+1)))))</f>
        <v/>
      </c>
      <c r="R46" s="50" t="str">
        <f>IF($A46="","",(IF((VLOOKUP($A46,DATA!$S$1:$AC$38,4,FALSE))="X","X",(IF(R45="X",1,R45+1)))))</f>
        <v/>
      </c>
      <c r="S46" s="50" t="str">
        <f>IF($A46="","",(IF((VLOOKUP($A46,DATA!$S$1:$AC$38,5,FALSE))="X","X",(IF(S45="X",1,S45+1)))))</f>
        <v/>
      </c>
      <c r="T46" s="50" t="str">
        <f>IF($A46="","",(IF((VLOOKUP($A46,DATA!$S$1:$AC$38,6,FALSE))="X","X",(IF(T45="X",1,T45+1)))))</f>
        <v/>
      </c>
      <c r="U46" s="50" t="str">
        <f>IF($A46="","",(IF((VLOOKUP($A46,DATA!$S$1:$AC$38,7,FALSE))="X","X",(IF(U45="X",1,U45+1)))))</f>
        <v/>
      </c>
      <c r="V46" s="51" t="str">
        <f>IF($A46="","",(IF((VLOOKUP($A46,DATA!$S$1:$AC$38,8,FALSE))="X","X",(IF(V45="X",1,V45+1)))))</f>
        <v/>
      </c>
      <c r="W46" s="50" t="str">
        <f>IF($A46="","",(IF((VLOOKUP($A46,DATA!$S$1:$AC$38,9,FALSE))="X","X",(IF(W45="X",1,W45+1)))))</f>
        <v/>
      </c>
      <c r="X46" s="50" t="str">
        <f>IF($A46="","",(IF((VLOOKUP($A46,DATA!$S$1:$AC$38,10,FALSE))="X","X",(IF(X45="X",1,X45+1)))))</f>
        <v/>
      </c>
      <c r="Y46" s="51" t="str">
        <f>IF($A46="","",(IF((VLOOKUP($A46,DATA!$S$1:$AC$38,11,FALSE))="X","X",(IF(Y45="X",1,Y45+1)))))</f>
        <v/>
      </c>
      <c r="Z46" s="52"/>
      <c r="AA46" s="52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39"/>
      <c r="BN46" s="39"/>
      <c r="BO46" s="39"/>
      <c r="BP46" s="39"/>
      <c r="BQ46" s="39"/>
      <c r="BR46" s="39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39"/>
      <c r="CF46" s="39"/>
      <c r="CG46" s="39"/>
      <c r="CH46" s="39"/>
      <c r="DC46" s="4"/>
      <c r="DD46" s="4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  <c r="GN46" s="49"/>
      <c r="GO46" s="49"/>
      <c r="GP46" s="49"/>
      <c r="GQ46" s="49"/>
      <c r="GR46" s="49"/>
      <c r="GS46" s="49"/>
      <c r="GT46" s="49"/>
      <c r="GU46" s="49"/>
      <c r="GV46" s="49"/>
      <c r="GW46" s="49"/>
      <c r="GX46" s="49"/>
      <c r="GY46" s="49"/>
      <c r="GZ46" s="49"/>
    </row>
    <row r="47" spans="1:208" s="5" customFormat="1" ht="18.600000000000001" customHeight="1" x14ac:dyDescent="0.25">
      <c r="A47" s="58"/>
      <c r="B47" s="50" t="str">
        <f>IF($A47="","",(IF((VLOOKUP($A47,DATA!$A$1:$M$38,2,FALSE))="X","X",(IF(B46="X",1,B46+1)))))</f>
        <v/>
      </c>
      <c r="C47" s="51" t="str">
        <f>IF($A47="","",(IF((VLOOKUP($A47,DATA!$A$1:$M$38,3,FALSE))="X","X",(IF(C46="X",1,C46+1)))))</f>
        <v/>
      </c>
      <c r="D47" s="50" t="str">
        <f>IF($A47="","",(IF((VLOOKUP($A47,DATA!$A$1:$M$38,4,FALSE))="X","X",(IF(D46="X",1,D46+1)))))</f>
        <v/>
      </c>
      <c r="E47" s="51" t="str">
        <f>IF($A47="","",(IF((VLOOKUP($A47,DATA!$A$1:$M$38,5,FALSE))="X","X",(IF(E46="X",1,E46+1)))))</f>
        <v/>
      </c>
      <c r="F47" s="50" t="str">
        <f>IF($A47="","",(IF((VLOOKUP($A47,DATA!$A$1:$M$38,6,FALSE))="X","X",(IF(F46="X",1,F46+1)))))</f>
        <v/>
      </c>
      <c r="G47" s="51" t="str">
        <f>IF($A47="","",(IF((VLOOKUP($A47,DATA!$A$1:$M$38,7,FALSE))="X","X",(IF(G46="X",1,G46+1)))))</f>
        <v/>
      </c>
      <c r="H47" s="50" t="str">
        <f>IF($A47="","",(IF((VLOOKUP($A47,DATA!$A$1:$M$38,8,FALSE))="X","X",(IF(H46="X",1,H46+1)))))</f>
        <v/>
      </c>
      <c r="I47" s="50" t="str">
        <f>IF($A47="","",(IF((VLOOKUP($A47,DATA!$A$1:$M$38,9,FALSE))="X","X",(IF(I46="X",1,I46+1)))))</f>
        <v/>
      </c>
      <c r="J47" s="51" t="str">
        <f>IF($A47="","",(IF((VLOOKUP($A47,DATA!$A$1:$M$38,10,FALSE))="X","X",(IF(J46="X",1,J46+1)))))</f>
        <v/>
      </c>
      <c r="K47" s="50" t="str">
        <f>IF($A47="","",(IF((VLOOKUP($A47,DATA!$A$1:$M$38,11,FALSE))="X","X",(IF(K46="X",1,K46+1)))))</f>
        <v/>
      </c>
      <c r="L47" s="50" t="str">
        <f>IF($A47="","",(IF((VLOOKUP($A47,DATA!$A$1:$M$38,12,FALSE))="X","X",(IF(L46="X",1,L46+1)))))</f>
        <v/>
      </c>
      <c r="M47" s="50" t="str">
        <f>IF($A47="","",(IF((VLOOKUP($A47,DATA!$A$1:$M$38,13,FALSE))="X","X",(IF(M46="X",1,M46+1)))))</f>
        <v/>
      </c>
      <c r="N47" s="53" t="str">
        <f t="shared" si="0"/>
        <v/>
      </c>
      <c r="O47" s="51" t="str">
        <f t="shared" si="1"/>
        <v/>
      </c>
      <c r="P47" s="50" t="str">
        <f>IF($A47="","",(IF((VLOOKUP($A47,DATA!$S$1:$AC$38,2,FALSE))="X","X",(IF(P46="X",1,P46+1)))))</f>
        <v/>
      </c>
      <c r="Q47" s="50" t="str">
        <f>IF($A47="","",(IF((VLOOKUP($A47,DATA!$S$1:$AC$38,3,FALSE))="X","X",(IF(Q46="X",1,Q46+1)))))</f>
        <v/>
      </c>
      <c r="R47" s="50" t="str">
        <f>IF($A47="","",(IF((VLOOKUP($A47,DATA!$S$1:$AC$38,4,FALSE))="X","X",(IF(R46="X",1,R46+1)))))</f>
        <v/>
      </c>
      <c r="S47" s="50" t="str">
        <f>IF($A47="","",(IF((VLOOKUP($A47,DATA!$S$1:$AC$38,5,FALSE))="X","X",(IF(S46="X",1,S46+1)))))</f>
        <v/>
      </c>
      <c r="T47" s="50" t="str">
        <f>IF($A47="","",(IF((VLOOKUP($A47,DATA!$S$1:$AC$38,6,FALSE))="X","X",(IF(T46="X",1,T46+1)))))</f>
        <v/>
      </c>
      <c r="U47" s="50" t="str">
        <f>IF($A47="","",(IF((VLOOKUP($A47,DATA!$S$1:$AC$38,7,FALSE))="X","X",(IF(U46="X",1,U46+1)))))</f>
        <v/>
      </c>
      <c r="V47" s="51" t="str">
        <f>IF($A47="","",(IF((VLOOKUP($A47,DATA!$S$1:$AC$38,8,FALSE))="X","X",(IF(V46="X",1,V46+1)))))</f>
        <v/>
      </c>
      <c r="W47" s="50" t="str">
        <f>IF($A47="","",(IF((VLOOKUP($A47,DATA!$S$1:$AC$38,9,FALSE))="X","X",(IF(W46="X",1,W46+1)))))</f>
        <v/>
      </c>
      <c r="X47" s="50" t="str">
        <f>IF($A47="","",(IF((VLOOKUP($A47,DATA!$S$1:$AC$38,10,FALSE))="X","X",(IF(X46="X",1,X46+1)))))</f>
        <v/>
      </c>
      <c r="Y47" s="51" t="str">
        <f>IF($A47="","",(IF((VLOOKUP($A47,DATA!$S$1:$AC$38,11,FALSE))="X","X",(IF(Y46="X",1,Y46+1)))))</f>
        <v/>
      </c>
      <c r="Z47" s="52"/>
      <c r="AA47" s="52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39"/>
      <c r="BN47" s="39"/>
      <c r="BO47" s="39"/>
      <c r="BP47" s="39"/>
      <c r="BQ47" s="39"/>
      <c r="BR47" s="39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39"/>
      <c r="CF47" s="39"/>
      <c r="CG47" s="39"/>
      <c r="CH47" s="39"/>
      <c r="DC47" s="4"/>
      <c r="DD47" s="4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/>
      <c r="GM47" s="49"/>
      <c r="GN47" s="49"/>
      <c r="GO47" s="49"/>
      <c r="GP47" s="49"/>
      <c r="GQ47" s="49"/>
      <c r="GR47" s="49"/>
      <c r="GS47" s="49"/>
      <c r="GT47" s="49"/>
      <c r="GU47" s="49"/>
      <c r="GV47" s="49"/>
      <c r="GW47" s="49"/>
      <c r="GX47" s="49"/>
      <c r="GY47" s="49"/>
      <c r="GZ47" s="49"/>
    </row>
    <row r="48" spans="1:208" s="5" customFormat="1" ht="18.600000000000001" customHeight="1" x14ac:dyDescent="0.25">
      <c r="A48" s="58"/>
      <c r="B48" s="50" t="str">
        <f>IF($A48="","",(IF((VLOOKUP($A48,DATA!$A$1:$M$38,2,FALSE))="X","X",(IF(B47="X",1,B47+1)))))</f>
        <v/>
      </c>
      <c r="C48" s="51" t="str">
        <f>IF($A48="","",(IF((VLOOKUP($A48,DATA!$A$1:$M$38,3,FALSE))="X","X",(IF(C47="X",1,C47+1)))))</f>
        <v/>
      </c>
      <c r="D48" s="50" t="str">
        <f>IF($A48="","",(IF((VLOOKUP($A48,DATA!$A$1:$M$38,4,FALSE))="X","X",(IF(D47="X",1,D47+1)))))</f>
        <v/>
      </c>
      <c r="E48" s="51" t="str">
        <f>IF($A48="","",(IF((VLOOKUP($A48,DATA!$A$1:$M$38,5,FALSE))="X","X",(IF(E47="X",1,E47+1)))))</f>
        <v/>
      </c>
      <c r="F48" s="50" t="str">
        <f>IF($A48="","",(IF((VLOOKUP($A48,DATA!$A$1:$M$38,6,FALSE))="X","X",(IF(F47="X",1,F47+1)))))</f>
        <v/>
      </c>
      <c r="G48" s="51" t="str">
        <f>IF($A48="","",(IF((VLOOKUP($A48,DATA!$A$1:$M$38,7,FALSE))="X","X",(IF(G47="X",1,G47+1)))))</f>
        <v/>
      </c>
      <c r="H48" s="50" t="str">
        <f>IF($A48="","",(IF((VLOOKUP($A48,DATA!$A$1:$M$38,8,FALSE))="X","X",(IF(H47="X",1,H47+1)))))</f>
        <v/>
      </c>
      <c r="I48" s="50" t="str">
        <f>IF($A48="","",(IF((VLOOKUP($A48,DATA!$A$1:$M$38,9,FALSE))="X","X",(IF(I47="X",1,I47+1)))))</f>
        <v/>
      </c>
      <c r="J48" s="51" t="str">
        <f>IF($A48="","",(IF((VLOOKUP($A48,DATA!$A$1:$M$38,10,FALSE))="X","X",(IF(J47="X",1,J47+1)))))</f>
        <v/>
      </c>
      <c r="K48" s="50" t="str">
        <f>IF($A48="","",(IF((VLOOKUP($A48,DATA!$A$1:$M$38,11,FALSE))="X","X",(IF(K47="X",1,K47+1)))))</f>
        <v/>
      </c>
      <c r="L48" s="50" t="str">
        <f>IF($A48="","",(IF((VLOOKUP($A48,DATA!$A$1:$M$38,12,FALSE))="X","X",(IF(L47="X",1,L47+1)))))</f>
        <v/>
      </c>
      <c r="M48" s="50" t="str">
        <f>IF($A48="","",(IF((VLOOKUP($A48,DATA!$A$1:$M$38,13,FALSE))="X","X",(IF(M47="X",1,M47+1)))))</f>
        <v/>
      </c>
      <c r="N48" s="53" t="str">
        <f t="shared" si="0"/>
        <v/>
      </c>
      <c r="O48" s="51" t="str">
        <f t="shared" si="1"/>
        <v/>
      </c>
      <c r="P48" s="50" t="str">
        <f>IF($A48="","",(IF((VLOOKUP($A48,DATA!$S$1:$AC$38,2,FALSE))="X","X",(IF(P47="X",1,P47+1)))))</f>
        <v/>
      </c>
      <c r="Q48" s="50" t="str">
        <f>IF($A48="","",(IF((VLOOKUP($A48,DATA!$S$1:$AC$38,3,FALSE))="X","X",(IF(Q47="X",1,Q47+1)))))</f>
        <v/>
      </c>
      <c r="R48" s="50" t="str">
        <f>IF($A48="","",(IF((VLOOKUP($A48,DATA!$S$1:$AC$38,4,FALSE))="X","X",(IF(R47="X",1,R47+1)))))</f>
        <v/>
      </c>
      <c r="S48" s="50" t="str">
        <f>IF($A48="","",(IF((VLOOKUP($A48,DATA!$S$1:$AC$38,5,FALSE))="X","X",(IF(S47="X",1,S47+1)))))</f>
        <v/>
      </c>
      <c r="T48" s="50" t="str">
        <f>IF($A48="","",(IF((VLOOKUP($A48,DATA!$S$1:$AC$38,6,FALSE))="X","X",(IF(T47="X",1,T47+1)))))</f>
        <v/>
      </c>
      <c r="U48" s="50" t="str">
        <f>IF($A48="","",(IF((VLOOKUP($A48,DATA!$S$1:$AC$38,7,FALSE))="X","X",(IF(U47="X",1,U47+1)))))</f>
        <v/>
      </c>
      <c r="V48" s="51" t="str">
        <f>IF($A48="","",(IF((VLOOKUP($A48,DATA!$S$1:$AC$38,8,FALSE))="X","X",(IF(V47="X",1,V47+1)))))</f>
        <v/>
      </c>
      <c r="W48" s="50" t="str">
        <f>IF($A48="","",(IF((VLOOKUP($A48,DATA!$S$1:$AC$38,9,FALSE))="X","X",(IF(W47="X",1,W47+1)))))</f>
        <v/>
      </c>
      <c r="X48" s="50" t="str">
        <f>IF($A48="","",(IF((VLOOKUP($A48,DATA!$S$1:$AC$38,10,FALSE))="X","X",(IF(X47="X",1,X47+1)))))</f>
        <v/>
      </c>
      <c r="Y48" s="51" t="str">
        <f>IF($A48="","",(IF((VLOOKUP($A48,DATA!$S$1:$AC$38,11,FALSE))="X","X",(IF(Y47="X",1,Y47+1)))))</f>
        <v/>
      </c>
      <c r="Z48" s="52"/>
      <c r="AA48" s="52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39"/>
      <c r="BN48" s="39"/>
      <c r="BO48" s="39"/>
      <c r="BP48" s="39"/>
      <c r="BQ48" s="39"/>
      <c r="BR48" s="39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39"/>
      <c r="CF48" s="39"/>
      <c r="CG48" s="39"/>
      <c r="CH48" s="39"/>
      <c r="DC48" s="4"/>
      <c r="DD48" s="4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/>
      <c r="GM48" s="49"/>
      <c r="GN48" s="49"/>
      <c r="GO48" s="49"/>
      <c r="GP48" s="49"/>
      <c r="GQ48" s="49"/>
      <c r="GR48" s="49"/>
      <c r="GS48" s="49"/>
      <c r="GT48" s="49"/>
      <c r="GU48" s="49"/>
      <c r="GV48" s="49"/>
      <c r="GW48" s="49"/>
      <c r="GX48" s="49"/>
      <c r="GY48" s="49"/>
      <c r="GZ48" s="49"/>
    </row>
    <row r="49" spans="1:208" s="5" customFormat="1" ht="18.600000000000001" customHeight="1" x14ac:dyDescent="0.25">
      <c r="A49" s="58"/>
      <c r="B49" s="50" t="str">
        <f>IF($A49="","",(IF((VLOOKUP($A49,DATA!$A$1:$M$38,2,FALSE))="X","X",(IF(B48="X",1,B48+1)))))</f>
        <v/>
      </c>
      <c r="C49" s="51" t="str">
        <f>IF($A49="","",(IF((VLOOKUP($A49,DATA!$A$1:$M$38,3,FALSE))="X","X",(IF(C48="X",1,C48+1)))))</f>
        <v/>
      </c>
      <c r="D49" s="50" t="str">
        <f>IF($A49="","",(IF((VLOOKUP($A49,DATA!$A$1:$M$38,4,FALSE))="X","X",(IF(D48="X",1,D48+1)))))</f>
        <v/>
      </c>
      <c r="E49" s="51" t="str">
        <f>IF($A49="","",(IF((VLOOKUP($A49,DATA!$A$1:$M$38,5,FALSE))="X","X",(IF(E48="X",1,E48+1)))))</f>
        <v/>
      </c>
      <c r="F49" s="50" t="str">
        <f>IF($A49="","",(IF((VLOOKUP($A49,DATA!$A$1:$M$38,6,FALSE))="X","X",(IF(F48="X",1,F48+1)))))</f>
        <v/>
      </c>
      <c r="G49" s="51" t="str">
        <f>IF($A49="","",(IF((VLOOKUP($A49,DATA!$A$1:$M$38,7,FALSE))="X","X",(IF(G48="X",1,G48+1)))))</f>
        <v/>
      </c>
      <c r="H49" s="50" t="str">
        <f>IF($A49="","",(IF((VLOOKUP($A49,DATA!$A$1:$M$38,8,FALSE))="X","X",(IF(H48="X",1,H48+1)))))</f>
        <v/>
      </c>
      <c r="I49" s="50" t="str">
        <f>IF($A49="","",(IF((VLOOKUP($A49,DATA!$A$1:$M$38,9,FALSE))="X","X",(IF(I48="X",1,I48+1)))))</f>
        <v/>
      </c>
      <c r="J49" s="51" t="str">
        <f>IF($A49="","",(IF((VLOOKUP($A49,DATA!$A$1:$M$38,10,FALSE))="X","X",(IF(J48="X",1,J48+1)))))</f>
        <v/>
      </c>
      <c r="K49" s="50" t="str">
        <f>IF($A49="","",(IF((VLOOKUP($A49,DATA!$A$1:$M$38,11,FALSE))="X","X",(IF(K48="X",1,K48+1)))))</f>
        <v/>
      </c>
      <c r="L49" s="50" t="str">
        <f>IF($A49="","",(IF((VLOOKUP($A49,DATA!$A$1:$M$38,12,FALSE))="X","X",(IF(L48="X",1,L48+1)))))</f>
        <v/>
      </c>
      <c r="M49" s="50" t="str">
        <f>IF($A49="","",(IF((VLOOKUP($A49,DATA!$A$1:$M$38,13,FALSE))="X","X",(IF(M48="X",1,M48+1)))))</f>
        <v/>
      </c>
      <c r="N49" s="53" t="str">
        <f t="shared" si="0"/>
        <v/>
      </c>
      <c r="O49" s="51" t="str">
        <f t="shared" si="1"/>
        <v/>
      </c>
      <c r="P49" s="50" t="str">
        <f>IF($A49="","",(IF((VLOOKUP($A49,DATA!$S$1:$AC$38,2,FALSE))="X","X",(IF(P48="X",1,P48+1)))))</f>
        <v/>
      </c>
      <c r="Q49" s="50" t="str">
        <f>IF($A49="","",(IF((VLOOKUP($A49,DATA!$S$1:$AC$38,3,FALSE))="X","X",(IF(Q48="X",1,Q48+1)))))</f>
        <v/>
      </c>
      <c r="R49" s="50" t="str">
        <f>IF($A49="","",(IF((VLOOKUP($A49,DATA!$S$1:$AC$38,4,FALSE))="X","X",(IF(R48="X",1,R48+1)))))</f>
        <v/>
      </c>
      <c r="S49" s="50" t="str">
        <f>IF($A49="","",(IF((VLOOKUP($A49,DATA!$S$1:$AC$38,5,FALSE))="X","X",(IF(S48="X",1,S48+1)))))</f>
        <v/>
      </c>
      <c r="T49" s="50" t="str">
        <f>IF($A49="","",(IF((VLOOKUP($A49,DATA!$S$1:$AC$38,6,FALSE))="X","X",(IF(T48="X",1,T48+1)))))</f>
        <v/>
      </c>
      <c r="U49" s="50" t="str">
        <f>IF($A49="","",(IF((VLOOKUP($A49,DATA!$S$1:$AC$38,7,FALSE))="X","X",(IF(U48="X",1,U48+1)))))</f>
        <v/>
      </c>
      <c r="V49" s="51" t="str">
        <f>IF($A49="","",(IF((VLOOKUP($A49,DATA!$S$1:$AC$38,8,FALSE))="X","X",(IF(V48="X",1,V48+1)))))</f>
        <v/>
      </c>
      <c r="W49" s="50" t="str">
        <f>IF($A49="","",(IF((VLOOKUP($A49,DATA!$S$1:$AC$38,9,FALSE))="X","X",(IF(W48="X",1,W48+1)))))</f>
        <v/>
      </c>
      <c r="X49" s="50" t="str">
        <f>IF($A49="","",(IF((VLOOKUP($A49,DATA!$S$1:$AC$38,10,FALSE))="X","X",(IF(X48="X",1,X48+1)))))</f>
        <v/>
      </c>
      <c r="Y49" s="51" t="str">
        <f>IF($A49="","",(IF((VLOOKUP($A49,DATA!$S$1:$AC$38,11,FALSE))="X","X",(IF(Y48="X",1,Y48+1)))))</f>
        <v/>
      </c>
      <c r="Z49" s="52"/>
      <c r="AA49" s="52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39"/>
      <c r="BN49" s="39"/>
      <c r="BO49" s="39"/>
      <c r="BP49" s="39"/>
      <c r="BQ49" s="39"/>
      <c r="BR49" s="39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39"/>
      <c r="CF49" s="39"/>
      <c r="CG49" s="39"/>
      <c r="CH49" s="39"/>
      <c r="DC49" s="4"/>
      <c r="DD49" s="4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/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/>
      <c r="GB49" s="49"/>
      <c r="GC49" s="49"/>
      <c r="GD49" s="49"/>
      <c r="GE49" s="49"/>
      <c r="GF49" s="49"/>
      <c r="GG49" s="49"/>
      <c r="GH49" s="49"/>
      <c r="GI49" s="49"/>
      <c r="GJ49" s="49"/>
      <c r="GK49" s="49"/>
      <c r="GL49" s="49"/>
      <c r="GM49" s="49"/>
      <c r="GN49" s="49"/>
      <c r="GO49" s="49"/>
      <c r="GP49" s="49"/>
      <c r="GQ49" s="49"/>
      <c r="GR49" s="49"/>
      <c r="GS49" s="49"/>
      <c r="GT49" s="49"/>
      <c r="GU49" s="49"/>
      <c r="GV49" s="49"/>
      <c r="GW49" s="49"/>
      <c r="GX49" s="49"/>
      <c r="GY49" s="49"/>
      <c r="GZ49" s="49"/>
    </row>
    <row r="50" spans="1:208" s="5" customFormat="1" ht="18.600000000000001" customHeight="1" x14ac:dyDescent="0.25">
      <c r="A50" s="58"/>
      <c r="B50" s="50" t="str">
        <f>IF($A50="","",(IF((VLOOKUP($A50,DATA!$A$1:$M$38,2,FALSE))="X","X",(IF(B49="X",1,B49+1)))))</f>
        <v/>
      </c>
      <c r="C50" s="51" t="str">
        <f>IF($A50="","",(IF((VLOOKUP($A50,DATA!$A$1:$M$38,3,FALSE))="X","X",(IF(C49="X",1,C49+1)))))</f>
        <v/>
      </c>
      <c r="D50" s="50" t="str">
        <f>IF($A50="","",(IF((VLOOKUP($A50,DATA!$A$1:$M$38,4,FALSE))="X","X",(IF(D49="X",1,D49+1)))))</f>
        <v/>
      </c>
      <c r="E50" s="51" t="str">
        <f>IF($A50="","",(IF((VLOOKUP($A50,DATA!$A$1:$M$38,5,FALSE))="X","X",(IF(E49="X",1,E49+1)))))</f>
        <v/>
      </c>
      <c r="F50" s="50" t="str">
        <f>IF($A50="","",(IF((VLOOKUP($A50,DATA!$A$1:$M$38,6,FALSE))="X","X",(IF(F49="X",1,F49+1)))))</f>
        <v/>
      </c>
      <c r="G50" s="51" t="str">
        <f>IF($A50="","",(IF((VLOOKUP($A50,DATA!$A$1:$M$38,7,FALSE))="X","X",(IF(G49="X",1,G49+1)))))</f>
        <v/>
      </c>
      <c r="H50" s="50" t="str">
        <f>IF($A50="","",(IF((VLOOKUP($A50,DATA!$A$1:$M$38,8,FALSE))="X","X",(IF(H49="X",1,H49+1)))))</f>
        <v/>
      </c>
      <c r="I50" s="50" t="str">
        <f>IF($A50="","",(IF((VLOOKUP($A50,DATA!$A$1:$M$38,9,FALSE))="X","X",(IF(I49="X",1,I49+1)))))</f>
        <v/>
      </c>
      <c r="J50" s="51" t="str">
        <f>IF($A50="","",(IF((VLOOKUP($A50,DATA!$A$1:$M$38,10,FALSE))="X","X",(IF(J49="X",1,J49+1)))))</f>
        <v/>
      </c>
      <c r="K50" s="50" t="str">
        <f>IF($A50="","",(IF((VLOOKUP($A50,DATA!$A$1:$M$38,11,FALSE))="X","X",(IF(K49="X",1,K49+1)))))</f>
        <v/>
      </c>
      <c r="L50" s="50" t="str">
        <f>IF($A50="","",(IF((VLOOKUP($A50,DATA!$A$1:$M$38,12,FALSE))="X","X",(IF(L49="X",1,L49+1)))))</f>
        <v/>
      </c>
      <c r="M50" s="50" t="str">
        <f>IF($A50="","",(IF((VLOOKUP($A50,DATA!$A$1:$M$38,13,FALSE))="X","X",(IF(M49="X",1,M49+1)))))</f>
        <v/>
      </c>
      <c r="N50" s="53" t="str">
        <f t="shared" si="0"/>
        <v/>
      </c>
      <c r="O50" s="51" t="str">
        <f t="shared" si="1"/>
        <v/>
      </c>
      <c r="P50" s="50" t="str">
        <f>IF($A50="","",(IF((VLOOKUP($A50,DATA!$S$1:$AC$38,2,FALSE))="X","X",(IF(P49="X",1,P49+1)))))</f>
        <v/>
      </c>
      <c r="Q50" s="50" t="str">
        <f>IF($A50="","",(IF((VLOOKUP($A50,DATA!$S$1:$AC$38,3,FALSE))="X","X",(IF(Q49="X",1,Q49+1)))))</f>
        <v/>
      </c>
      <c r="R50" s="50" t="str">
        <f>IF($A50="","",(IF((VLOOKUP($A50,DATA!$S$1:$AC$38,4,FALSE))="X","X",(IF(R49="X",1,R49+1)))))</f>
        <v/>
      </c>
      <c r="S50" s="50" t="str">
        <f>IF($A50="","",(IF((VLOOKUP($A50,DATA!$S$1:$AC$38,5,FALSE))="X","X",(IF(S49="X",1,S49+1)))))</f>
        <v/>
      </c>
      <c r="T50" s="50" t="str">
        <f>IF($A50="","",(IF((VLOOKUP($A50,DATA!$S$1:$AC$38,6,FALSE))="X","X",(IF(T49="X",1,T49+1)))))</f>
        <v/>
      </c>
      <c r="U50" s="50" t="str">
        <f>IF($A50="","",(IF((VLOOKUP($A50,DATA!$S$1:$AC$38,7,FALSE))="X","X",(IF(U49="X",1,U49+1)))))</f>
        <v/>
      </c>
      <c r="V50" s="51" t="str">
        <f>IF($A50="","",(IF((VLOOKUP($A50,DATA!$S$1:$AC$38,8,FALSE))="X","X",(IF(V49="X",1,V49+1)))))</f>
        <v/>
      </c>
      <c r="W50" s="50" t="str">
        <f>IF($A50="","",(IF((VLOOKUP($A50,DATA!$S$1:$AC$38,9,FALSE))="X","X",(IF(W49="X",1,W49+1)))))</f>
        <v/>
      </c>
      <c r="X50" s="50" t="str">
        <f>IF($A50="","",(IF((VLOOKUP($A50,DATA!$S$1:$AC$38,10,FALSE))="X","X",(IF(X49="X",1,X49+1)))))</f>
        <v/>
      </c>
      <c r="Y50" s="51" t="str">
        <f>IF($A50="","",(IF((VLOOKUP($A50,DATA!$S$1:$AC$38,11,FALSE))="X","X",(IF(Y49="X",1,Y49+1)))))</f>
        <v/>
      </c>
      <c r="Z50" s="52"/>
      <c r="AA50" s="52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39"/>
      <c r="BN50" s="39"/>
      <c r="BO50" s="39"/>
      <c r="BP50" s="39"/>
      <c r="BQ50" s="39"/>
      <c r="BR50" s="39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39"/>
      <c r="CF50" s="39"/>
      <c r="CG50" s="39"/>
      <c r="CH50" s="39"/>
      <c r="DC50" s="4"/>
      <c r="DD50" s="4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/>
      <c r="GM50" s="49"/>
      <c r="GN50" s="49"/>
      <c r="GO50" s="49"/>
      <c r="GP50" s="49"/>
      <c r="GQ50" s="49"/>
      <c r="GR50" s="49"/>
      <c r="GS50" s="49"/>
      <c r="GT50" s="49"/>
      <c r="GU50" s="49"/>
      <c r="GV50" s="49"/>
      <c r="GW50" s="49"/>
      <c r="GX50" s="49"/>
      <c r="GY50" s="49"/>
      <c r="GZ50" s="49"/>
    </row>
    <row r="51" spans="1:208" s="5" customFormat="1" ht="18.600000000000001" customHeight="1" x14ac:dyDescent="0.25">
      <c r="A51" s="58"/>
      <c r="B51" s="50" t="str">
        <f>IF($A51="","",(IF((VLOOKUP($A51,DATA!$A$1:$M$38,2,FALSE))="X","X",(IF(B50="X",1,B50+1)))))</f>
        <v/>
      </c>
      <c r="C51" s="51" t="str">
        <f>IF($A51="","",(IF((VLOOKUP($A51,DATA!$A$1:$M$38,3,FALSE))="X","X",(IF(C50="X",1,C50+1)))))</f>
        <v/>
      </c>
      <c r="D51" s="50" t="str">
        <f>IF($A51="","",(IF((VLOOKUP($A51,DATA!$A$1:$M$38,4,FALSE))="X","X",(IF(D50="X",1,D50+1)))))</f>
        <v/>
      </c>
      <c r="E51" s="51" t="str">
        <f>IF($A51="","",(IF((VLOOKUP($A51,DATA!$A$1:$M$38,5,FALSE))="X","X",(IF(E50="X",1,E50+1)))))</f>
        <v/>
      </c>
      <c r="F51" s="50" t="str">
        <f>IF($A51="","",(IF((VLOOKUP($A51,DATA!$A$1:$M$38,6,FALSE))="X","X",(IF(F50="X",1,F50+1)))))</f>
        <v/>
      </c>
      <c r="G51" s="51" t="str">
        <f>IF($A51="","",(IF((VLOOKUP($A51,DATA!$A$1:$M$38,7,FALSE))="X","X",(IF(G50="X",1,G50+1)))))</f>
        <v/>
      </c>
      <c r="H51" s="50" t="str">
        <f>IF($A51="","",(IF((VLOOKUP($A51,DATA!$A$1:$M$38,8,FALSE))="X","X",(IF(H50="X",1,H50+1)))))</f>
        <v/>
      </c>
      <c r="I51" s="50" t="str">
        <f>IF($A51="","",(IF((VLOOKUP($A51,DATA!$A$1:$M$38,9,FALSE))="X","X",(IF(I50="X",1,I50+1)))))</f>
        <v/>
      </c>
      <c r="J51" s="51" t="str">
        <f>IF($A51="","",(IF((VLOOKUP($A51,DATA!$A$1:$M$38,10,FALSE))="X","X",(IF(J50="X",1,J50+1)))))</f>
        <v/>
      </c>
      <c r="K51" s="50" t="str">
        <f>IF($A51="","",(IF((VLOOKUP($A51,DATA!$A$1:$M$38,11,FALSE))="X","X",(IF(K50="X",1,K50+1)))))</f>
        <v/>
      </c>
      <c r="L51" s="50" t="str">
        <f>IF($A51="","",(IF((VLOOKUP($A51,DATA!$A$1:$M$38,12,FALSE))="X","X",(IF(L50="X",1,L50+1)))))</f>
        <v/>
      </c>
      <c r="M51" s="50" t="str">
        <f>IF($A51="","",(IF((VLOOKUP($A51,DATA!$A$1:$M$38,13,FALSE))="X","X",(IF(M50="X",1,M50+1)))))</f>
        <v/>
      </c>
      <c r="N51" s="53" t="str">
        <f t="shared" si="0"/>
        <v/>
      </c>
      <c r="O51" s="51" t="str">
        <f t="shared" si="1"/>
        <v/>
      </c>
      <c r="P51" s="50" t="str">
        <f>IF($A51="","",(IF((VLOOKUP($A51,DATA!$S$1:$AC$38,2,FALSE))="X","X",(IF(P50="X",1,P50+1)))))</f>
        <v/>
      </c>
      <c r="Q51" s="50" t="str">
        <f>IF($A51="","",(IF((VLOOKUP($A51,DATA!$S$1:$AC$38,3,FALSE))="X","X",(IF(Q50="X",1,Q50+1)))))</f>
        <v/>
      </c>
      <c r="R51" s="50" t="str">
        <f>IF($A51="","",(IF((VLOOKUP($A51,DATA!$S$1:$AC$38,4,FALSE))="X","X",(IF(R50="X",1,R50+1)))))</f>
        <v/>
      </c>
      <c r="S51" s="50" t="str">
        <f>IF($A51="","",(IF((VLOOKUP($A51,DATA!$S$1:$AC$38,5,FALSE))="X","X",(IF(S50="X",1,S50+1)))))</f>
        <v/>
      </c>
      <c r="T51" s="50" t="str">
        <f>IF($A51="","",(IF((VLOOKUP($A51,DATA!$S$1:$AC$38,6,FALSE))="X","X",(IF(T50="X",1,T50+1)))))</f>
        <v/>
      </c>
      <c r="U51" s="50" t="str">
        <f>IF($A51="","",(IF((VLOOKUP($A51,DATA!$S$1:$AC$38,7,FALSE))="X","X",(IF(U50="X",1,U50+1)))))</f>
        <v/>
      </c>
      <c r="V51" s="51" t="str">
        <f>IF($A51="","",(IF((VLOOKUP($A51,DATA!$S$1:$AC$38,8,FALSE))="X","X",(IF(V50="X",1,V50+1)))))</f>
        <v/>
      </c>
      <c r="W51" s="50" t="str">
        <f>IF($A51="","",(IF((VLOOKUP($A51,DATA!$S$1:$AC$38,9,FALSE))="X","X",(IF(W50="X",1,W50+1)))))</f>
        <v/>
      </c>
      <c r="X51" s="50" t="str">
        <f>IF($A51="","",(IF((VLOOKUP($A51,DATA!$S$1:$AC$38,10,FALSE))="X","X",(IF(X50="X",1,X50+1)))))</f>
        <v/>
      </c>
      <c r="Y51" s="51" t="str">
        <f>IF($A51="","",(IF((VLOOKUP($A51,DATA!$S$1:$AC$38,11,FALSE))="X","X",(IF(Y50="X",1,Y50+1)))))</f>
        <v/>
      </c>
      <c r="Z51" s="52"/>
      <c r="AA51" s="52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39"/>
      <c r="BN51" s="39"/>
      <c r="BO51" s="39"/>
      <c r="BP51" s="39"/>
      <c r="BQ51" s="39"/>
      <c r="BR51" s="39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39"/>
      <c r="CF51" s="39"/>
      <c r="CG51" s="39"/>
      <c r="CH51" s="39"/>
      <c r="DC51" s="4"/>
      <c r="DD51" s="4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  <c r="GE51" s="49"/>
      <c r="GF51" s="49"/>
      <c r="GG51" s="49"/>
      <c r="GH51" s="49"/>
      <c r="GI51" s="49"/>
      <c r="GJ51" s="49"/>
      <c r="GK51" s="49"/>
      <c r="GL51" s="49"/>
      <c r="GM51" s="49"/>
      <c r="GN51" s="49"/>
      <c r="GO51" s="49"/>
      <c r="GP51" s="49"/>
      <c r="GQ51" s="49"/>
      <c r="GR51" s="49"/>
      <c r="GS51" s="49"/>
      <c r="GT51" s="49"/>
      <c r="GU51" s="49"/>
      <c r="GV51" s="49"/>
      <c r="GW51" s="49"/>
      <c r="GX51" s="49"/>
      <c r="GY51" s="49"/>
      <c r="GZ51" s="49"/>
    </row>
    <row r="52" spans="1:208" s="5" customFormat="1" ht="18.600000000000001" customHeight="1" x14ac:dyDescent="0.25">
      <c r="A52" s="58"/>
      <c r="B52" s="50" t="str">
        <f>IF($A52="","",(IF((VLOOKUP($A52,DATA!$A$1:$M$38,2,FALSE))="X","X",(IF(B51="X",1,B51+1)))))</f>
        <v/>
      </c>
      <c r="C52" s="51" t="str">
        <f>IF($A52="","",(IF((VLOOKUP($A52,DATA!$A$1:$M$38,3,FALSE))="X","X",(IF(C51="X",1,C51+1)))))</f>
        <v/>
      </c>
      <c r="D52" s="50" t="str">
        <f>IF($A52="","",(IF((VLOOKUP($A52,DATA!$A$1:$M$38,4,FALSE))="X","X",(IF(D51="X",1,D51+1)))))</f>
        <v/>
      </c>
      <c r="E52" s="51" t="str">
        <f>IF($A52="","",(IF((VLOOKUP($A52,DATA!$A$1:$M$38,5,FALSE))="X","X",(IF(E51="X",1,E51+1)))))</f>
        <v/>
      </c>
      <c r="F52" s="50" t="str">
        <f>IF($A52="","",(IF((VLOOKUP($A52,DATA!$A$1:$M$38,6,FALSE))="X","X",(IF(F51="X",1,F51+1)))))</f>
        <v/>
      </c>
      <c r="G52" s="51" t="str">
        <f>IF($A52="","",(IF((VLOOKUP($A52,DATA!$A$1:$M$38,7,FALSE))="X","X",(IF(G51="X",1,G51+1)))))</f>
        <v/>
      </c>
      <c r="H52" s="50" t="str">
        <f>IF($A52="","",(IF((VLOOKUP($A52,DATA!$A$1:$M$38,8,FALSE))="X","X",(IF(H51="X",1,H51+1)))))</f>
        <v/>
      </c>
      <c r="I52" s="50" t="str">
        <f>IF($A52="","",(IF((VLOOKUP($A52,DATA!$A$1:$M$38,9,FALSE))="X","X",(IF(I51="X",1,I51+1)))))</f>
        <v/>
      </c>
      <c r="J52" s="51" t="str">
        <f>IF($A52="","",(IF((VLOOKUP($A52,DATA!$A$1:$M$38,10,FALSE))="X","X",(IF(J51="X",1,J51+1)))))</f>
        <v/>
      </c>
      <c r="K52" s="50" t="str">
        <f>IF($A52="","",(IF((VLOOKUP($A52,DATA!$A$1:$M$38,11,FALSE))="X","X",(IF(K51="X",1,K51+1)))))</f>
        <v/>
      </c>
      <c r="L52" s="50" t="str">
        <f>IF($A52="","",(IF((VLOOKUP($A52,DATA!$A$1:$M$38,12,FALSE))="X","X",(IF(L51="X",1,L51+1)))))</f>
        <v/>
      </c>
      <c r="M52" s="50" t="str">
        <f>IF($A52="","",(IF((VLOOKUP($A52,DATA!$A$1:$M$38,13,FALSE))="X","X",(IF(M51="X",1,M51+1)))))</f>
        <v/>
      </c>
      <c r="N52" s="53" t="str">
        <f t="shared" si="0"/>
        <v/>
      </c>
      <c r="O52" s="51" t="str">
        <f t="shared" si="1"/>
        <v/>
      </c>
      <c r="P52" s="50" t="str">
        <f>IF($A52="","",(IF((VLOOKUP($A52,DATA!$S$1:$AC$38,2,FALSE))="X","X",(IF(P51="X",1,P51+1)))))</f>
        <v/>
      </c>
      <c r="Q52" s="50" t="str">
        <f>IF($A52="","",(IF((VLOOKUP($A52,DATA!$S$1:$AC$38,3,FALSE))="X","X",(IF(Q51="X",1,Q51+1)))))</f>
        <v/>
      </c>
      <c r="R52" s="50" t="str">
        <f>IF($A52="","",(IF((VLOOKUP($A52,DATA!$S$1:$AC$38,4,FALSE))="X","X",(IF(R51="X",1,R51+1)))))</f>
        <v/>
      </c>
      <c r="S52" s="50" t="str">
        <f>IF($A52="","",(IF((VLOOKUP($A52,DATA!$S$1:$AC$38,5,FALSE))="X","X",(IF(S51="X",1,S51+1)))))</f>
        <v/>
      </c>
      <c r="T52" s="50" t="str">
        <f>IF($A52="","",(IF((VLOOKUP($A52,DATA!$S$1:$AC$38,6,FALSE))="X","X",(IF(T51="X",1,T51+1)))))</f>
        <v/>
      </c>
      <c r="U52" s="50" t="str">
        <f>IF($A52="","",(IF((VLOOKUP($A52,DATA!$S$1:$AC$38,7,FALSE))="X","X",(IF(U51="X",1,U51+1)))))</f>
        <v/>
      </c>
      <c r="V52" s="51" t="str">
        <f>IF($A52="","",(IF((VLOOKUP($A52,DATA!$S$1:$AC$38,8,FALSE))="X","X",(IF(V51="X",1,V51+1)))))</f>
        <v/>
      </c>
      <c r="W52" s="50" t="str">
        <f>IF($A52="","",(IF((VLOOKUP($A52,DATA!$S$1:$AC$38,9,FALSE))="X","X",(IF(W51="X",1,W51+1)))))</f>
        <v/>
      </c>
      <c r="X52" s="50" t="str">
        <f>IF($A52="","",(IF((VLOOKUP($A52,DATA!$S$1:$AC$38,10,FALSE))="X","X",(IF(X51="X",1,X51+1)))))</f>
        <v/>
      </c>
      <c r="Y52" s="51" t="str">
        <f>IF($A52="","",(IF((VLOOKUP($A52,DATA!$S$1:$AC$38,11,FALSE))="X","X",(IF(Y51="X",1,Y51+1)))))</f>
        <v/>
      </c>
      <c r="Z52" s="52"/>
      <c r="AA52" s="52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39"/>
      <c r="BN52" s="39"/>
      <c r="BO52" s="39"/>
      <c r="BP52" s="39"/>
      <c r="BQ52" s="39"/>
      <c r="BR52" s="39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39"/>
      <c r="CF52" s="39"/>
      <c r="CG52" s="39"/>
      <c r="CH52" s="39"/>
      <c r="DC52" s="4"/>
      <c r="DD52" s="4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/>
      <c r="GM52" s="49"/>
      <c r="GN52" s="49"/>
      <c r="GO52" s="49"/>
      <c r="GP52" s="49"/>
      <c r="GQ52" s="49"/>
      <c r="GR52" s="49"/>
      <c r="GS52" s="49"/>
      <c r="GT52" s="49"/>
      <c r="GU52" s="49"/>
      <c r="GV52" s="49"/>
      <c r="GW52" s="49"/>
      <c r="GX52" s="49"/>
      <c r="GY52" s="49"/>
      <c r="GZ52" s="49"/>
    </row>
    <row r="53" spans="1:208" s="5" customFormat="1" ht="18.600000000000001" customHeight="1" x14ac:dyDescent="0.25">
      <c r="A53" s="58"/>
      <c r="B53" s="50" t="str">
        <f>IF($A53="","",(IF((VLOOKUP($A53,DATA!$A$1:$M$38,2,FALSE))="X","X",(IF(B52="X",1,B52+1)))))</f>
        <v/>
      </c>
      <c r="C53" s="51" t="str">
        <f>IF($A53="","",(IF((VLOOKUP($A53,DATA!$A$1:$M$38,3,FALSE))="X","X",(IF(C52="X",1,C52+1)))))</f>
        <v/>
      </c>
      <c r="D53" s="50" t="str">
        <f>IF($A53="","",(IF((VLOOKUP($A53,DATA!$A$1:$M$38,4,FALSE))="X","X",(IF(D52="X",1,D52+1)))))</f>
        <v/>
      </c>
      <c r="E53" s="51" t="str">
        <f>IF($A53="","",(IF((VLOOKUP($A53,DATA!$A$1:$M$38,5,FALSE))="X","X",(IF(E52="X",1,E52+1)))))</f>
        <v/>
      </c>
      <c r="F53" s="50" t="str">
        <f>IF($A53="","",(IF((VLOOKUP($A53,DATA!$A$1:$M$38,6,FALSE))="X","X",(IF(F52="X",1,F52+1)))))</f>
        <v/>
      </c>
      <c r="G53" s="51" t="str">
        <f>IF($A53="","",(IF((VLOOKUP($A53,DATA!$A$1:$M$38,7,FALSE))="X","X",(IF(G52="X",1,G52+1)))))</f>
        <v/>
      </c>
      <c r="H53" s="50" t="str">
        <f>IF($A53="","",(IF((VLOOKUP($A53,DATA!$A$1:$M$38,8,FALSE))="X","X",(IF(H52="X",1,H52+1)))))</f>
        <v/>
      </c>
      <c r="I53" s="50" t="str">
        <f>IF($A53="","",(IF((VLOOKUP($A53,DATA!$A$1:$M$38,9,FALSE))="X","X",(IF(I52="X",1,I52+1)))))</f>
        <v/>
      </c>
      <c r="J53" s="51" t="str">
        <f>IF($A53="","",(IF((VLOOKUP($A53,DATA!$A$1:$M$38,10,FALSE))="X","X",(IF(J52="X",1,J52+1)))))</f>
        <v/>
      </c>
      <c r="K53" s="50" t="str">
        <f>IF($A53="","",(IF((VLOOKUP($A53,DATA!$A$1:$M$38,11,FALSE))="X","X",(IF(K52="X",1,K52+1)))))</f>
        <v/>
      </c>
      <c r="L53" s="50" t="str">
        <f>IF($A53="","",(IF((VLOOKUP($A53,DATA!$A$1:$M$38,12,FALSE))="X","X",(IF(L52="X",1,L52+1)))))</f>
        <v/>
      </c>
      <c r="M53" s="50" t="str">
        <f>IF($A53="","",(IF((VLOOKUP($A53,DATA!$A$1:$M$38,13,FALSE))="X","X",(IF(M52="X",1,M52+1)))))</f>
        <v/>
      </c>
      <c r="N53" s="53" t="str">
        <f t="shared" si="0"/>
        <v/>
      </c>
      <c r="O53" s="51" t="str">
        <f t="shared" si="1"/>
        <v/>
      </c>
      <c r="P53" s="50" t="str">
        <f>IF($A53="","",(IF((VLOOKUP($A53,DATA!$S$1:$AC$38,2,FALSE))="X","X",(IF(P52="X",1,P52+1)))))</f>
        <v/>
      </c>
      <c r="Q53" s="50" t="str">
        <f>IF($A53="","",(IF((VLOOKUP($A53,DATA!$S$1:$AC$38,3,FALSE))="X","X",(IF(Q52="X",1,Q52+1)))))</f>
        <v/>
      </c>
      <c r="R53" s="50" t="str">
        <f>IF($A53="","",(IF((VLOOKUP($A53,DATA!$S$1:$AC$38,4,FALSE))="X","X",(IF(R52="X",1,R52+1)))))</f>
        <v/>
      </c>
      <c r="S53" s="50" t="str">
        <f>IF($A53="","",(IF((VLOOKUP($A53,DATA!$S$1:$AC$38,5,FALSE))="X","X",(IF(S52="X",1,S52+1)))))</f>
        <v/>
      </c>
      <c r="T53" s="50" t="str">
        <f>IF($A53="","",(IF((VLOOKUP($A53,DATA!$S$1:$AC$38,6,FALSE))="X","X",(IF(T52="X",1,T52+1)))))</f>
        <v/>
      </c>
      <c r="U53" s="50" t="str">
        <f>IF($A53="","",(IF((VLOOKUP($A53,DATA!$S$1:$AC$38,7,FALSE))="X","X",(IF(U52="X",1,U52+1)))))</f>
        <v/>
      </c>
      <c r="V53" s="51" t="str">
        <f>IF($A53="","",(IF((VLOOKUP($A53,DATA!$S$1:$AC$38,8,FALSE))="X","X",(IF(V52="X",1,V52+1)))))</f>
        <v/>
      </c>
      <c r="W53" s="50" t="str">
        <f>IF($A53="","",(IF((VLOOKUP($A53,DATA!$S$1:$AC$38,9,FALSE))="X","X",(IF(W52="X",1,W52+1)))))</f>
        <v/>
      </c>
      <c r="X53" s="50" t="str">
        <f>IF($A53="","",(IF((VLOOKUP($A53,DATA!$S$1:$AC$38,10,FALSE))="X","X",(IF(X52="X",1,X52+1)))))</f>
        <v/>
      </c>
      <c r="Y53" s="51" t="str">
        <f>IF($A53="","",(IF((VLOOKUP($A53,DATA!$S$1:$AC$38,11,FALSE))="X","X",(IF(Y52="X",1,Y52+1)))))</f>
        <v/>
      </c>
      <c r="Z53" s="52"/>
      <c r="AA53" s="52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39"/>
      <c r="BN53" s="39"/>
      <c r="BO53" s="39"/>
      <c r="BP53" s="39"/>
      <c r="BQ53" s="39"/>
      <c r="BR53" s="39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39"/>
      <c r="CF53" s="39"/>
      <c r="CG53" s="39"/>
      <c r="CH53" s="39"/>
      <c r="DC53" s="4"/>
      <c r="DD53" s="4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/>
      <c r="GB53" s="49"/>
      <c r="GC53" s="49"/>
      <c r="GD53" s="49"/>
      <c r="GE53" s="49"/>
      <c r="GF53" s="49"/>
      <c r="GG53" s="49"/>
      <c r="GH53" s="49"/>
      <c r="GI53" s="49"/>
      <c r="GJ53" s="49"/>
      <c r="GK53" s="49"/>
      <c r="GL53" s="49"/>
      <c r="GM53" s="49"/>
      <c r="GN53" s="49"/>
      <c r="GO53" s="49"/>
      <c r="GP53" s="49"/>
      <c r="GQ53" s="49"/>
      <c r="GR53" s="49"/>
      <c r="GS53" s="49"/>
      <c r="GT53" s="49"/>
      <c r="GU53" s="49"/>
      <c r="GV53" s="49"/>
      <c r="GW53" s="49"/>
      <c r="GX53" s="49"/>
      <c r="GY53" s="49"/>
      <c r="GZ53" s="49"/>
    </row>
    <row r="54" spans="1:208" s="5" customFormat="1" ht="18.600000000000001" customHeight="1" x14ac:dyDescent="0.25">
      <c r="A54" s="58"/>
      <c r="B54" s="50" t="str">
        <f>IF($A54="","",(IF((VLOOKUP($A54,DATA!$A$1:$M$38,2,FALSE))="X","X",(IF(B53="X",1,B53+1)))))</f>
        <v/>
      </c>
      <c r="C54" s="51" t="str">
        <f>IF($A54="","",(IF((VLOOKUP($A54,DATA!$A$1:$M$38,3,FALSE))="X","X",(IF(C53="X",1,C53+1)))))</f>
        <v/>
      </c>
      <c r="D54" s="50" t="str">
        <f>IF($A54="","",(IF((VLOOKUP($A54,DATA!$A$1:$M$38,4,FALSE))="X","X",(IF(D53="X",1,D53+1)))))</f>
        <v/>
      </c>
      <c r="E54" s="51" t="str">
        <f>IF($A54="","",(IF((VLOOKUP($A54,DATA!$A$1:$M$38,5,FALSE))="X","X",(IF(E53="X",1,E53+1)))))</f>
        <v/>
      </c>
      <c r="F54" s="50" t="str">
        <f>IF($A54="","",(IF((VLOOKUP($A54,DATA!$A$1:$M$38,6,FALSE))="X","X",(IF(F53="X",1,F53+1)))))</f>
        <v/>
      </c>
      <c r="G54" s="51" t="str">
        <f>IF($A54="","",(IF((VLOOKUP($A54,DATA!$A$1:$M$38,7,FALSE))="X","X",(IF(G53="X",1,G53+1)))))</f>
        <v/>
      </c>
      <c r="H54" s="50" t="str">
        <f>IF($A54="","",(IF((VLOOKUP($A54,DATA!$A$1:$M$38,8,FALSE))="X","X",(IF(H53="X",1,H53+1)))))</f>
        <v/>
      </c>
      <c r="I54" s="50" t="str">
        <f>IF($A54="","",(IF((VLOOKUP($A54,DATA!$A$1:$M$38,9,FALSE))="X","X",(IF(I53="X",1,I53+1)))))</f>
        <v/>
      </c>
      <c r="J54" s="51" t="str">
        <f>IF($A54="","",(IF((VLOOKUP($A54,DATA!$A$1:$M$38,10,FALSE))="X","X",(IF(J53="X",1,J53+1)))))</f>
        <v/>
      </c>
      <c r="K54" s="50" t="str">
        <f>IF($A54="","",(IF((VLOOKUP($A54,DATA!$A$1:$M$38,11,FALSE))="X","X",(IF(K53="X",1,K53+1)))))</f>
        <v/>
      </c>
      <c r="L54" s="50" t="str">
        <f>IF($A54="","",(IF((VLOOKUP($A54,DATA!$A$1:$M$38,12,FALSE))="X","X",(IF(L53="X",1,L53+1)))))</f>
        <v/>
      </c>
      <c r="M54" s="50" t="str">
        <f>IF($A54="","",(IF((VLOOKUP($A54,DATA!$A$1:$M$38,13,FALSE))="X","X",(IF(M53="X",1,M53+1)))))</f>
        <v/>
      </c>
      <c r="N54" s="53" t="str">
        <f t="shared" si="0"/>
        <v/>
      </c>
      <c r="O54" s="51" t="str">
        <f t="shared" si="1"/>
        <v/>
      </c>
      <c r="P54" s="50" t="str">
        <f>IF($A54="","",(IF((VLOOKUP($A54,DATA!$S$1:$AC$38,2,FALSE))="X","X",(IF(P53="X",1,P53+1)))))</f>
        <v/>
      </c>
      <c r="Q54" s="50" t="str">
        <f>IF($A54="","",(IF((VLOOKUP($A54,DATA!$S$1:$AC$38,3,FALSE))="X","X",(IF(Q53="X",1,Q53+1)))))</f>
        <v/>
      </c>
      <c r="R54" s="50" t="str">
        <f>IF($A54="","",(IF((VLOOKUP($A54,DATA!$S$1:$AC$38,4,FALSE))="X","X",(IF(R53="X",1,R53+1)))))</f>
        <v/>
      </c>
      <c r="S54" s="50" t="str">
        <f>IF($A54="","",(IF((VLOOKUP($A54,DATA!$S$1:$AC$38,5,FALSE))="X","X",(IF(S53="X",1,S53+1)))))</f>
        <v/>
      </c>
      <c r="T54" s="50" t="str">
        <f>IF($A54="","",(IF((VLOOKUP($A54,DATA!$S$1:$AC$38,6,FALSE))="X","X",(IF(T53="X",1,T53+1)))))</f>
        <v/>
      </c>
      <c r="U54" s="50" t="str">
        <f>IF($A54="","",(IF((VLOOKUP($A54,DATA!$S$1:$AC$38,7,FALSE))="X","X",(IF(U53="X",1,U53+1)))))</f>
        <v/>
      </c>
      <c r="V54" s="51" t="str">
        <f>IF($A54="","",(IF((VLOOKUP($A54,DATA!$S$1:$AC$38,8,FALSE))="X","X",(IF(V53="X",1,V53+1)))))</f>
        <v/>
      </c>
      <c r="W54" s="50" t="str">
        <f>IF($A54="","",(IF((VLOOKUP($A54,DATA!$S$1:$AC$38,9,FALSE))="X","X",(IF(W53="X",1,W53+1)))))</f>
        <v/>
      </c>
      <c r="X54" s="50" t="str">
        <f>IF($A54="","",(IF((VLOOKUP($A54,DATA!$S$1:$AC$38,10,FALSE))="X","X",(IF(X53="X",1,X53+1)))))</f>
        <v/>
      </c>
      <c r="Y54" s="51" t="str">
        <f>IF($A54="","",(IF((VLOOKUP($A54,DATA!$S$1:$AC$38,11,FALSE))="X","X",(IF(Y53="X",1,Y53+1)))))</f>
        <v/>
      </c>
      <c r="Z54" s="52"/>
      <c r="AA54" s="52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39"/>
      <c r="BN54" s="39"/>
      <c r="BO54" s="39"/>
      <c r="BP54" s="39"/>
      <c r="BQ54" s="39"/>
      <c r="BR54" s="39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39"/>
      <c r="CF54" s="39"/>
      <c r="CG54" s="39"/>
      <c r="CH54" s="39"/>
      <c r="DC54" s="4"/>
      <c r="DD54" s="4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/>
      <c r="FQ54" s="49"/>
      <c r="FR54" s="49"/>
      <c r="FS54" s="49"/>
      <c r="FT54" s="49"/>
      <c r="FU54" s="49"/>
      <c r="FV54" s="49"/>
      <c r="FW54" s="49"/>
      <c r="FX54" s="49"/>
      <c r="FY54" s="49"/>
      <c r="FZ54" s="49"/>
      <c r="GA54" s="49"/>
      <c r="GB54" s="49"/>
      <c r="GC54" s="49"/>
      <c r="GD54" s="49"/>
      <c r="GE54" s="49"/>
      <c r="GF54" s="49"/>
      <c r="GG54" s="49"/>
      <c r="GH54" s="49"/>
      <c r="GI54" s="49"/>
      <c r="GJ54" s="49"/>
      <c r="GK54" s="49"/>
      <c r="GL54" s="49"/>
      <c r="GM54" s="49"/>
      <c r="GN54" s="49"/>
      <c r="GO54" s="49"/>
      <c r="GP54" s="49"/>
      <c r="GQ54" s="49"/>
      <c r="GR54" s="49"/>
      <c r="GS54" s="49"/>
      <c r="GT54" s="49"/>
      <c r="GU54" s="49"/>
      <c r="GV54" s="49"/>
      <c r="GW54" s="49"/>
      <c r="GX54" s="49"/>
      <c r="GY54" s="49"/>
      <c r="GZ54" s="49"/>
    </row>
    <row r="55" spans="1:208" s="5" customFormat="1" ht="18.600000000000001" customHeight="1" x14ac:dyDescent="0.25">
      <c r="A55" s="58"/>
      <c r="B55" s="50" t="str">
        <f>IF($A55="","",(IF((VLOOKUP($A55,DATA!$A$1:$M$38,2,FALSE))="X","X",(IF(B54="X",1,B54+1)))))</f>
        <v/>
      </c>
      <c r="C55" s="51" t="str">
        <f>IF($A55="","",(IF((VLOOKUP($A55,DATA!$A$1:$M$38,3,FALSE))="X","X",(IF(C54="X",1,C54+1)))))</f>
        <v/>
      </c>
      <c r="D55" s="50" t="str">
        <f>IF($A55="","",(IF((VLOOKUP($A55,DATA!$A$1:$M$38,4,FALSE))="X","X",(IF(D54="X",1,D54+1)))))</f>
        <v/>
      </c>
      <c r="E55" s="51" t="str">
        <f>IF($A55="","",(IF((VLOOKUP($A55,DATA!$A$1:$M$38,5,FALSE))="X","X",(IF(E54="X",1,E54+1)))))</f>
        <v/>
      </c>
      <c r="F55" s="50" t="str">
        <f>IF($A55="","",(IF((VLOOKUP($A55,DATA!$A$1:$M$38,6,FALSE))="X","X",(IF(F54="X",1,F54+1)))))</f>
        <v/>
      </c>
      <c r="G55" s="51" t="str">
        <f>IF($A55="","",(IF((VLOOKUP($A55,DATA!$A$1:$M$38,7,FALSE))="X","X",(IF(G54="X",1,G54+1)))))</f>
        <v/>
      </c>
      <c r="H55" s="50" t="str">
        <f>IF($A55="","",(IF((VLOOKUP($A55,DATA!$A$1:$M$38,8,FALSE))="X","X",(IF(H54="X",1,H54+1)))))</f>
        <v/>
      </c>
      <c r="I55" s="50" t="str">
        <f>IF($A55="","",(IF((VLOOKUP($A55,DATA!$A$1:$M$38,9,FALSE))="X","X",(IF(I54="X",1,I54+1)))))</f>
        <v/>
      </c>
      <c r="J55" s="51" t="str">
        <f>IF($A55="","",(IF((VLOOKUP($A55,DATA!$A$1:$M$38,10,FALSE))="X","X",(IF(J54="X",1,J54+1)))))</f>
        <v/>
      </c>
      <c r="K55" s="50" t="str">
        <f>IF($A55="","",(IF((VLOOKUP($A55,DATA!$A$1:$M$38,11,FALSE))="X","X",(IF(K54="X",1,K54+1)))))</f>
        <v/>
      </c>
      <c r="L55" s="50" t="str">
        <f>IF($A55="","",(IF((VLOOKUP($A55,DATA!$A$1:$M$38,12,FALSE))="X","X",(IF(L54="X",1,L54+1)))))</f>
        <v/>
      </c>
      <c r="M55" s="50" t="str">
        <f>IF($A55="","",(IF((VLOOKUP($A55,DATA!$A$1:$M$38,13,FALSE))="X","X",(IF(M54="X",1,M54+1)))))</f>
        <v/>
      </c>
      <c r="N55" s="53" t="str">
        <f t="shared" si="0"/>
        <v/>
      </c>
      <c r="O55" s="51" t="str">
        <f t="shared" si="1"/>
        <v/>
      </c>
      <c r="P55" s="50" t="str">
        <f>IF($A55="","",(IF((VLOOKUP($A55,DATA!$S$1:$AC$38,2,FALSE))="X","X",(IF(P54="X",1,P54+1)))))</f>
        <v/>
      </c>
      <c r="Q55" s="50" t="str">
        <f>IF($A55="","",(IF((VLOOKUP($A55,DATA!$S$1:$AC$38,3,FALSE))="X","X",(IF(Q54="X",1,Q54+1)))))</f>
        <v/>
      </c>
      <c r="R55" s="50" t="str">
        <f>IF($A55="","",(IF((VLOOKUP($A55,DATA!$S$1:$AC$38,4,FALSE))="X","X",(IF(R54="X",1,R54+1)))))</f>
        <v/>
      </c>
      <c r="S55" s="50" t="str">
        <f>IF($A55="","",(IF((VLOOKUP($A55,DATA!$S$1:$AC$38,5,FALSE))="X","X",(IF(S54="X",1,S54+1)))))</f>
        <v/>
      </c>
      <c r="T55" s="50" t="str">
        <f>IF($A55="","",(IF((VLOOKUP($A55,DATA!$S$1:$AC$38,6,FALSE))="X","X",(IF(T54="X",1,T54+1)))))</f>
        <v/>
      </c>
      <c r="U55" s="50" t="str">
        <f>IF($A55="","",(IF((VLOOKUP($A55,DATA!$S$1:$AC$38,7,FALSE))="X","X",(IF(U54="X",1,U54+1)))))</f>
        <v/>
      </c>
      <c r="V55" s="51" t="str">
        <f>IF($A55="","",(IF((VLOOKUP($A55,DATA!$S$1:$AC$38,8,FALSE))="X","X",(IF(V54="X",1,V54+1)))))</f>
        <v/>
      </c>
      <c r="W55" s="50" t="str">
        <f>IF($A55="","",(IF((VLOOKUP($A55,DATA!$S$1:$AC$38,9,FALSE))="X","X",(IF(W54="X",1,W54+1)))))</f>
        <v/>
      </c>
      <c r="X55" s="50" t="str">
        <f>IF($A55="","",(IF((VLOOKUP($A55,DATA!$S$1:$AC$38,10,FALSE))="X","X",(IF(X54="X",1,X54+1)))))</f>
        <v/>
      </c>
      <c r="Y55" s="51" t="str">
        <f>IF($A55="","",(IF((VLOOKUP($A55,DATA!$S$1:$AC$38,11,FALSE))="X","X",(IF(Y54="X",1,Y54+1)))))</f>
        <v/>
      </c>
      <c r="Z55" s="52"/>
      <c r="AA55" s="52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39"/>
      <c r="BN55" s="39"/>
      <c r="BO55" s="39"/>
      <c r="BP55" s="39"/>
      <c r="BQ55" s="39"/>
      <c r="BR55" s="39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39"/>
      <c r="CF55" s="39"/>
      <c r="CG55" s="39"/>
      <c r="CH55" s="39"/>
      <c r="DC55" s="4"/>
      <c r="DD55" s="4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  <c r="FL55" s="49"/>
      <c r="FM55" s="49"/>
      <c r="FN55" s="49"/>
      <c r="FO55" s="49"/>
      <c r="FP55" s="49"/>
      <c r="FQ55" s="49"/>
      <c r="FR55" s="49"/>
      <c r="FS55" s="49"/>
      <c r="FT55" s="49"/>
      <c r="FU55" s="49"/>
      <c r="FV55" s="49"/>
      <c r="FW55" s="49"/>
      <c r="FX55" s="49"/>
      <c r="FY55" s="49"/>
      <c r="FZ55" s="49"/>
      <c r="GA55" s="49"/>
      <c r="GB55" s="49"/>
      <c r="GC55" s="49"/>
      <c r="GD55" s="49"/>
      <c r="GE55" s="49"/>
      <c r="GF55" s="49"/>
      <c r="GG55" s="49"/>
      <c r="GH55" s="49"/>
      <c r="GI55" s="49"/>
      <c r="GJ55" s="49"/>
      <c r="GK55" s="49"/>
      <c r="GL55" s="49"/>
      <c r="GM55" s="49"/>
      <c r="GN55" s="49"/>
      <c r="GO55" s="49"/>
      <c r="GP55" s="49"/>
      <c r="GQ55" s="49"/>
      <c r="GR55" s="49"/>
      <c r="GS55" s="49"/>
      <c r="GT55" s="49"/>
      <c r="GU55" s="49"/>
      <c r="GV55" s="49"/>
      <c r="GW55" s="49"/>
      <c r="GX55" s="49"/>
      <c r="GY55" s="49"/>
      <c r="GZ55" s="49"/>
    </row>
    <row r="56" spans="1:208" s="5" customFormat="1" ht="18.600000000000001" customHeight="1" x14ac:dyDescent="0.25">
      <c r="A56" s="58"/>
      <c r="B56" s="50" t="str">
        <f>IF($A56="","",(IF((VLOOKUP($A56,DATA!$A$1:$M$38,2,FALSE))="X","X",(IF(B55="X",1,B55+1)))))</f>
        <v/>
      </c>
      <c r="C56" s="51" t="str">
        <f>IF($A56="","",(IF((VLOOKUP($A56,DATA!$A$1:$M$38,3,FALSE))="X","X",(IF(C55="X",1,C55+1)))))</f>
        <v/>
      </c>
      <c r="D56" s="50" t="str">
        <f>IF($A56="","",(IF((VLOOKUP($A56,DATA!$A$1:$M$38,4,FALSE))="X","X",(IF(D55="X",1,D55+1)))))</f>
        <v/>
      </c>
      <c r="E56" s="51" t="str">
        <f>IF($A56="","",(IF((VLOOKUP($A56,DATA!$A$1:$M$38,5,FALSE))="X","X",(IF(E55="X",1,E55+1)))))</f>
        <v/>
      </c>
      <c r="F56" s="50" t="str">
        <f>IF($A56="","",(IF((VLOOKUP($A56,DATA!$A$1:$M$38,6,FALSE))="X","X",(IF(F55="X",1,F55+1)))))</f>
        <v/>
      </c>
      <c r="G56" s="51" t="str">
        <f>IF($A56="","",(IF((VLOOKUP($A56,DATA!$A$1:$M$38,7,FALSE))="X","X",(IF(G55="X",1,G55+1)))))</f>
        <v/>
      </c>
      <c r="H56" s="50" t="str">
        <f>IF($A56="","",(IF((VLOOKUP($A56,DATA!$A$1:$M$38,8,FALSE))="X","X",(IF(H55="X",1,H55+1)))))</f>
        <v/>
      </c>
      <c r="I56" s="50" t="str">
        <f>IF($A56="","",(IF((VLOOKUP($A56,DATA!$A$1:$M$38,9,FALSE))="X","X",(IF(I55="X",1,I55+1)))))</f>
        <v/>
      </c>
      <c r="J56" s="51" t="str">
        <f>IF($A56="","",(IF((VLOOKUP($A56,DATA!$A$1:$M$38,10,FALSE))="X","X",(IF(J55="X",1,J55+1)))))</f>
        <v/>
      </c>
      <c r="K56" s="50" t="str">
        <f>IF($A56="","",(IF((VLOOKUP($A56,DATA!$A$1:$M$38,11,FALSE))="X","X",(IF(K55="X",1,K55+1)))))</f>
        <v/>
      </c>
      <c r="L56" s="50" t="str">
        <f>IF($A56="","",(IF((VLOOKUP($A56,DATA!$A$1:$M$38,12,FALSE))="X","X",(IF(L55="X",1,L55+1)))))</f>
        <v/>
      </c>
      <c r="M56" s="50" t="str">
        <f>IF($A56="","",(IF((VLOOKUP($A56,DATA!$A$1:$M$38,13,FALSE))="X","X",(IF(M55="X",1,M55+1)))))</f>
        <v/>
      </c>
      <c r="N56" s="53" t="str">
        <f t="shared" si="0"/>
        <v/>
      </c>
      <c r="O56" s="51" t="str">
        <f t="shared" si="1"/>
        <v/>
      </c>
      <c r="P56" s="50" t="str">
        <f>IF($A56="","",(IF((VLOOKUP($A56,DATA!$S$1:$AC$38,2,FALSE))="X","X",(IF(P55="X",1,P55+1)))))</f>
        <v/>
      </c>
      <c r="Q56" s="50" t="str">
        <f>IF($A56="","",(IF((VLOOKUP($A56,DATA!$S$1:$AC$38,3,FALSE))="X","X",(IF(Q55="X",1,Q55+1)))))</f>
        <v/>
      </c>
      <c r="R56" s="50" t="str">
        <f>IF($A56="","",(IF((VLOOKUP($A56,DATA!$S$1:$AC$38,4,FALSE))="X","X",(IF(R55="X",1,R55+1)))))</f>
        <v/>
      </c>
      <c r="S56" s="50" t="str">
        <f>IF($A56="","",(IF((VLOOKUP($A56,DATA!$S$1:$AC$38,5,FALSE))="X","X",(IF(S55="X",1,S55+1)))))</f>
        <v/>
      </c>
      <c r="T56" s="50" t="str">
        <f>IF($A56="","",(IF((VLOOKUP($A56,DATA!$S$1:$AC$38,6,FALSE))="X","X",(IF(T55="X",1,T55+1)))))</f>
        <v/>
      </c>
      <c r="U56" s="50" t="str">
        <f>IF($A56="","",(IF((VLOOKUP($A56,DATA!$S$1:$AC$38,7,FALSE))="X","X",(IF(U55="X",1,U55+1)))))</f>
        <v/>
      </c>
      <c r="V56" s="51" t="str">
        <f>IF($A56="","",(IF((VLOOKUP($A56,DATA!$S$1:$AC$38,8,FALSE))="X","X",(IF(V55="X",1,V55+1)))))</f>
        <v/>
      </c>
      <c r="W56" s="50" t="str">
        <f>IF($A56="","",(IF((VLOOKUP($A56,DATA!$S$1:$AC$38,9,FALSE))="X","X",(IF(W55="X",1,W55+1)))))</f>
        <v/>
      </c>
      <c r="X56" s="50" t="str">
        <f>IF($A56="","",(IF((VLOOKUP($A56,DATA!$S$1:$AC$38,10,FALSE))="X","X",(IF(X55="X",1,X55+1)))))</f>
        <v/>
      </c>
      <c r="Y56" s="51" t="str">
        <f>IF($A56="","",(IF((VLOOKUP($A56,DATA!$S$1:$AC$38,11,FALSE))="X","X",(IF(Y55="X",1,Y55+1)))))</f>
        <v/>
      </c>
      <c r="Z56" s="52"/>
      <c r="AA56" s="52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39"/>
      <c r="BN56" s="39"/>
      <c r="BO56" s="39"/>
      <c r="BP56" s="39"/>
      <c r="BQ56" s="39"/>
      <c r="BR56" s="39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39"/>
      <c r="CF56" s="39"/>
      <c r="CG56" s="39"/>
      <c r="CH56" s="39"/>
      <c r="DC56" s="4"/>
      <c r="DD56" s="4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  <c r="FL56" s="49"/>
      <c r="FM56" s="49"/>
      <c r="FN56" s="49"/>
      <c r="FO56" s="49"/>
      <c r="FP56" s="49"/>
      <c r="FQ56" s="49"/>
      <c r="FR56" s="49"/>
      <c r="FS56" s="49"/>
      <c r="FT56" s="49"/>
      <c r="FU56" s="49"/>
      <c r="FV56" s="49"/>
      <c r="FW56" s="49"/>
      <c r="FX56" s="49"/>
      <c r="FY56" s="49"/>
      <c r="FZ56" s="49"/>
      <c r="GA56" s="49"/>
      <c r="GB56" s="49"/>
      <c r="GC56" s="49"/>
      <c r="GD56" s="49"/>
      <c r="GE56" s="49"/>
      <c r="GF56" s="49"/>
      <c r="GG56" s="49"/>
      <c r="GH56" s="49"/>
      <c r="GI56" s="49"/>
      <c r="GJ56" s="49"/>
      <c r="GK56" s="49"/>
      <c r="GL56" s="49"/>
      <c r="GM56" s="49"/>
      <c r="GN56" s="49"/>
      <c r="GO56" s="49"/>
      <c r="GP56" s="49"/>
      <c r="GQ56" s="49"/>
      <c r="GR56" s="49"/>
      <c r="GS56" s="49"/>
      <c r="GT56" s="49"/>
      <c r="GU56" s="49"/>
      <c r="GV56" s="49"/>
      <c r="GW56" s="49"/>
      <c r="GX56" s="49"/>
      <c r="GY56" s="49"/>
      <c r="GZ56" s="49"/>
    </row>
    <row r="57" spans="1:208" s="5" customFormat="1" ht="18.600000000000001" customHeight="1" x14ac:dyDescent="0.25">
      <c r="A57" s="58"/>
      <c r="B57" s="50" t="str">
        <f>IF($A57="","",(IF((VLOOKUP($A57,DATA!$A$1:$M$38,2,FALSE))="X","X",(IF(B56="X",1,B56+1)))))</f>
        <v/>
      </c>
      <c r="C57" s="51" t="str">
        <f>IF($A57="","",(IF((VLOOKUP($A57,DATA!$A$1:$M$38,3,FALSE))="X","X",(IF(C56="X",1,C56+1)))))</f>
        <v/>
      </c>
      <c r="D57" s="50" t="str">
        <f>IF($A57="","",(IF((VLOOKUP($A57,DATA!$A$1:$M$38,4,FALSE))="X","X",(IF(D56="X",1,D56+1)))))</f>
        <v/>
      </c>
      <c r="E57" s="51" t="str">
        <f>IF($A57="","",(IF((VLOOKUP($A57,DATA!$A$1:$M$38,5,FALSE))="X","X",(IF(E56="X",1,E56+1)))))</f>
        <v/>
      </c>
      <c r="F57" s="50" t="str">
        <f>IF($A57="","",(IF((VLOOKUP($A57,DATA!$A$1:$M$38,6,FALSE))="X","X",(IF(F56="X",1,F56+1)))))</f>
        <v/>
      </c>
      <c r="G57" s="51" t="str">
        <f>IF($A57="","",(IF((VLOOKUP($A57,DATA!$A$1:$M$38,7,FALSE))="X","X",(IF(G56="X",1,G56+1)))))</f>
        <v/>
      </c>
      <c r="H57" s="50" t="str">
        <f>IF($A57="","",(IF((VLOOKUP($A57,DATA!$A$1:$M$38,8,FALSE))="X","X",(IF(H56="X",1,H56+1)))))</f>
        <v/>
      </c>
      <c r="I57" s="50" t="str">
        <f>IF($A57="","",(IF((VLOOKUP($A57,DATA!$A$1:$M$38,9,FALSE))="X","X",(IF(I56="X",1,I56+1)))))</f>
        <v/>
      </c>
      <c r="J57" s="51" t="str">
        <f>IF($A57="","",(IF((VLOOKUP($A57,DATA!$A$1:$M$38,10,FALSE))="X","X",(IF(J56="X",1,J56+1)))))</f>
        <v/>
      </c>
      <c r="K57" s="50" t="str">
        <f>IF($A57="","",(IF((VLOOKUP($A57,DATA!$A$1:$M$38,11,FALSE))="X","X",(IF(K56="X",1,K56+1)))))</f>
        <v/>
      </c>
      <c r="L57" s="50" t="str">
        <f>IF($A57="","",(IF((VLOOKUP($A57,DATA!$A$1:$M$38,12,FALSE))="X","X",(IF(L56="X",1,L56+1)))))</f>
        <v/>
      </c>
      <c r="M57" s="50" t="str">
        <f>IF($A57="","",(IF((VLOOKUP($A57,DATA!$A$1:$M$38,13,FALSE))="X","X",(IF(M56="X",1,M56+1)))))</f>
        <v/>
      </c>
      <c r="N57" s="53" t="str">
        <f t="shared" si="0"/>
        <v/>
      </c>
      <c r="O57" s="51" t="str">
        <f t="shared" si="1"/>
        <v/>
      </c>
      <c r="P57" s="50" t="str">
        <f>IF($A57="","",(IF((VLOOKUP($A57,DATA!$S$1:$AC$38,2,FALSE))="X","X",(IF(P56="X",1,P56+1)))))</f>
        <v/>
      </c>
      <c r="Q57" s="50" t="str">
        <f>IF($A57="","",(IF((VLOOKUP($A57,DATA!$S$1:$AC$38,3,FALSE))="X","X",(IF(Q56="X",1,Q56+1)))))</f>
        <v/>
      </c>
      <c r="R57" s="50" t="str">
        <f>IF($A57="","",(IF((VLOOKUP($A57,DATA!$S$1:$AC$38,4,FALSE))="X","X",(IF(R56="X",1,R56+1)))))</f>
        <v/>
      </c>
      <c r="S57" s="50" t="str">
        <f>IF($A57="","",(IF((VLOOKUP($A57,DATA!$S$1:$AC$38,5,FALSE))="X","X",(IF(S56="X",1,S56+1)))))</f>
        <v/>
      </c>
      <c r="T57" s="50" t="str">
        <f>IF($A57="","",(IF((VLOOKUP($A57,DATA!$S$1:$AC$38,6,FALSE))="X","X",(IF(T56="X",1,T56+1)))))</f>
        <v/>
      </c>
      <c r="U57" s="50" t="str">
        <f>IF($A57="","",(IF((VLOOKUP($A57,DATA!$S$1:$AC$38,7,FALSE))="X","X",(IF(U56="X",1,U56+1)))))</f>
        <v/>
      </c>
      <c r="V57" s="51" t="str">
        <f>IF($A57="","",(IF((VLOOKUP($A57,DATA!$S$1:$AC$38,8,FALSE))="X","X",(IF(V56="X",1,V56+1)))))</f>
        <v/>
      </c>
      <c r="W57" s="50" t="str">
        <f>IF($A57="","",(IF((VLOOKUP($A57,DATA!$S$1:$AC$38,9,FALSE))="X","X",(IF(W56="X",1,W56+1)))))</f>
        <v/>
      </c>
      <c r="X57" s="50" t="str">
        <f>IF($A57="","",(IF((VLOOKUP($A57,DATA!$S$1:$AC$38,10,FALSE))="X","X",(IF(X56="X",1,X56+1)))))</f>
        <v/>
      </c>
      <c r="Y57" s="51" t="str">
        <f>IF($A57="","",(IF((VLOOKUP($A57,DATA!$S$1:$AC$38,11,FALSE))="X","X",(IF(Y56="X",1,Y56+1)))))</f>
        <v/>
      </c>
      <c r="Z57" s="52"/>
      <c r="AA57" s="52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39"/>
      <c r="BN57" s="39"/>
      <c r="BO57" s="39"/>
      <c r="BP57" s="39"/>
      <c r="BQ57" s="39"/>
      <c r="BR57" s="39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39"/>
      <c r="CF57" s="39"/>
      <c r="CG57" s="39"/>
      <c r="CH57" s="39"/>
      <c r="DC57" s="4"/>
      <c r="DD57" s="4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49"/>
      <c r="FK57" s="49"/>
      <c r="FL57" s="49"/>
      <c r="FM57" s="49"/>
      <c r="FN57" s="49"/>
      <c r="FO57" s="49"/>
      <c r="FP57" s="49"/>
      <c r="FQ57" s="49"/>
      <c r="FR57" s="49"/>
      <c r="FS57" s="49"/>
      <c r="FT57" s="49"/>
      <c r="FU57" s="49"/>
      <c r="FV57" s="49"/>
      <c r="FW57" s="49"/>
      <c r="FX57" s="49"/>
      <c r="FY57" s="49"/>
      <c r="FZ57" s="49"/>
      <c r="GA57" s="49"/>
      <c r="GB57" s="49"/>
      <c r="GC57" s="49"/>
      <c r="GD57" s="49"/>
      <c r="GE57" s="49"/>
      <c r="GF57" s="49"/>
      <c r="GG57" s="49"/>
      <c r="GH57" s="49"/>
      <c r="GI57" s="49"/>
      <c r="GJ57" s="49"/>
      <c r="GK57" s="49"/>
      <c r="GL57" s="49"/>
      <c r="GM57" s="49"/>
      <c r="GN57" s="49"/>
      <c r="GO57" s="49"/>
      <c r="GP57" s="49"/>
      <c r="GQ57" s="49"/>
      <c r="GR57" s="49"/>
      <c r="GS57" s="49"/>
      <c r="GT57" s="49"/>
      <c r="GU57" s="49"/>
      <c r="GV57" s="49"/>
      <c r="GW57" s="49"/>
      <c r="GX57" s="49"/>
      <c r="GY57" s="49"/>
      <c r="GZ57" s="49"/>
    </row>
    <row r="58" spans="1:208" s="5" customFormat="1" ht="18.600000000000001" customHeight="1" x14ac:dyDescent="0.25">
      <c r="A58" s="58"/>
      <c r="B58" s="50" t="str">
        <f>IF($A58="","",(IF((VLOOKUP($A58,DATA!$A$1:$M$38,2,FALSE))="X","X",(IF(B57="X",1,B57+1)))))</f>
        <v/>
      </c>
      <c r="C58" s="51" t="str">
        <f>IF($A58="","",(IF((VLOOKUP($A58,DATA!$A$1:$M$38,3,FALSE))="X","X",(IF(C57="X",1,C57+1)))))</f>
        <v/>
      </c>
      <c r="D58" s="50" t="str">
        <f>IF($A58="","",(IF((VLOOKUP($A58,DATA!$A$1:$M$38,4,FALSE))="X","X",(IF(D57="X",1,D57+1)))))</f>
        <v/>
      </c>
      <c r="E58" s="51" t="str">
        <f>IF($A58="","",(IF((VLOOKUP($A58,DATA!$A$1:$M$38,5,FALSE))="X","X",(IF(E57="X",1,E57+1)))))</f>
        <v/>
      </c>
      <c r="F58" s="50" t="str">
        <f>IF($A58="","",(IF((VLOOKUP($A58,DATA!$A$1:$M$38,6,FALSE))="X","X",(IF(F57="X",1,F57+1)))))</f>
        <v/>
      </c>
      <c r="G58" s="51" t="str">
        <f>IF($A58="","",(IF((VLOOKUP($A58,DATA!$A$1:$M$38,7,FALSE))="X","X",(IF(G57="X",1,G57+1)))))</f>
        <v/>
      </c>
      <c r="H58" s="50" t="str">
        <f>IF($A58="","",(IF((VLOOKUP($A58,DATA!$A$1:$M$38,8,FALSE))="X","X",(IF(H57="X",1,H57+1)))))</f>
        <v/>
      </c>
      <c r="I58" s="50" t="str">
        <f>IF($A58="","",(IF((VLOOKUP($A58,DATA!$A$1:$M$38,9,FALSE))="X","X",(IF(I57="X",1,I57+1)))))</f>
        <v/>
      </c>
      <c r="J58" s="51" t="str">
        <f>IF($A58="","",(IF((VLOOKUP($A58,DATA!$A$1:$M$38,10,FALSE))="X","X",(IF(J57="X",1,J57+1)))))</f>
        <v/>
      </c>
      <c r="K58" s="50" t="str">
        <f>IF($A58="","",(IF((VLOOKUP($A58,DATA!$A$1:$M$38,11,FALSE))="X","X",(IF(K57="X",1,K57+1)))))</f>
        <v/>
      </c>
      <c r="L58" s="50" t="str">
        <f>IF($A58="","",(IF((VLOOKUP($A58,DATA!$A$1:$M$38,12,FALSE))="X","X",(IF(L57="X",1,L57+1)))))</f>
        <v/>
      </c>
      <c r="M58" s="50" t="str">
        <f>IF($A58="","",(IF((VLOOKUP($A58,DATA!$A$1:$M$38,13,FALSE))="X","X",(IF(M57="X",1,M57+1)))))</f>
        <v/>
      </c>
      <c r="N58" s="53" t="str">
        <f t="shared" si="0"/>
        <v/>
      </c>
      <c r="O58" s="51" t="str">
        <f t="shared" si="1"/>
        <v/>
      </c>
      <c r="P58" s="50" t="str">
        <f>IF($A58="","",(IF((VLOOKUP($A58,DATA!$S$1:$AC$38,2,FALSE))="X","X",(IF(P57="X",1,P57+1)))))</f>
        <v/>
      </c>
      <c r="Q58" s="50" t="str">
        <f>IF($A58="","",(IF((VLOOKUP($A58,DATA!$S$1:$AC$38,3,FALSE))="X","X",(IF(Q57="X",1,Q57+1)))))</f>
        <v/>
      </c>
      <c r="R58" s="50" t="str">
        <f>IF($A58="","",(IF((VLOOKUP($A58,DATA!$S$1:$AC$38,4,FALSE))="X","X",(IF(R57="X",1,R57+1)))))</f>
        <v/>
      </c>
      <c r="S58" s="50" t="str">
        <f>IF($A58="","",(IF((VLOOKUP($A58,DATA!$S$1:$AC$38,5,FALSE))="X","X",(IF(S57="X",1,S57+1)))))</f>
        <v/>
      </c>
      <c r="T58" s="50" t="str">
        <f>IF($A58="","",(IF((VLOOKUP($A58,DATA!$S$1:$AC$38,6,FALSE))="X","X",(IF(T57="X",1,T57+1)))))</f>
        <v/>
      </c>
      <c r="U58" s="50" t="str">
        <f>IF($A58="","",(IF((VLOOKUP($A58,DATA!$S$1:$AC$38,7,FALSE))="X","X",(IF(U57="X",1,U57+1)))))</f>
        <v/>
      </c>
      <c r="V58" s="51" t="str">
        <f>IF($A58="","",(IF((VLOOKUP($A58,DATA!$S$1:$AC$38,8,FALSE))="X","X",(IF(V57="X",1,V57+1)))))</f>
        <v/>
      </c>
      <c r="W58" s="50" t="str">
        <f>IF($A58="","",(IF((VLOOKUP($A58,DATA!$S$1:$AC$38,9,FALSE))="X","X",(IF(W57="X",1,W57+1)))))</f>
        <v/>
      </c>
      <c r="X58" s="50" t="str">
        <f>IF($A58="","",(IF((VLOOKUP($A58,DATA!$S$1:$AC$38,10,FALSE))="X","X",(IF(X57="X",1,X57+1)))))</f>
        <v/>
      </c>
      <c r="Y58" s="51" t="str">
        <f>IF($A58="","",(IF((VLOOKUP($A58,DATA!$S$1:$AC$38,11,FALSE))="X","X",(IF(Y57="X",1,Y57+1)))))</f>
        <v/>
      </c>
      <c r="Z58" s="52"/>
      <c r="AA58" s="52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39"/>
      <c r="BN58" s="39"/>
      <c r="BO58" s="39"/>
      <c r="BP58" s="39"/>
      <c r="BQ58" s="39"/>
      <c r="BR58" s="39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39"/>
      <c r="CF58" s="39"/>
      <c r="CG58" s="39"/>
      <c r="CH58" s="39"/>
      <c r="DC58" s="4"/>
      <c r="DD58" s="4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/>
      <c r="FQ58" s="49"/>
      <c r="FR58" s="49"/>
      <c r="FS58" s="49"/>
      <c r="FT58" s="49"/>
      <c r="FU58" s="49"/>
      <c r="FV58" s="49"/>
      <c r="FW58" s="49"/>
      <c r="FX58" s="49"/>
      <c r="FY58" s="49"/>
      <c r="FZ58" s="49"/>
      <c r="GA58" s="49"/>
      <c r="GB58" s="49"/>
      <c r="GC58" s="49"/>
      <c r="GD58" s="49"/>
      <c r="GE58" s="49"/>
      <c r="GF58" s="49"/>
      <c r="GG58" s="49"/>
      <c r="GH58" s="49"/>
      <c r="GI58" s="49"/>
      <c r="GJ58" s="49"/>
      <c r="GK58" s="49"/>
      <c r="GL58" s="49"/>
      <c r="GM58" s="49"/>
      <c r="GN58" s="49"/>
      <c r="GO58" s="49"/>
      <c r="GP58" s="49"/>
      <c r="GQ58" s="49"/>
      <c r="GR58" s="49"/>
      <c r="GS58" s="49"/>
      <c r="GT58" s="49"/>
      <c r="GU58" s="49"/>
      <c r="GV58" s="49"/>
      <c r="GW58" s="49"/>
      <c r="GX58" s="49"/>
      <c r="GY58" s="49"/>
      <c r="GZ58" s="49"/>
    </row>
    <row r="59" spans="1:208" s="5" customFormat="1" ht="18.600000000000001" customHeight="1" x14ac:dyDescent="0.25">
      <c r="A59" s="58"/>
      <c r="B59" s="50" t="str">
        <f>IF($A59="","",(IF((VLOOKUP($A59,DATA!$A$1:$M$38,2,FALSE))="X","X",(IF(B58="X",1,B58+1)))))</f>
        <v/>
      </c>
      <c r="C59" s="51" t="str">
        <f>IF($A59="","",(IF((VLOOKUP($A59,DATA!$A$1:$M$38,3,FALSE))="X","X",(IF(C58="X",1,C58+1)))))</f>
        <v/>
      </c>
      <c r="D59" s="50" t="str">
        <f>IF($A59="","",(IF((VLOOKUP($A59,DATA!$A$1:$M$38,4,FALSE))="X","X",(IF(D58="X",1,D58+1)))))</f>
        <v/>
      </c>
      <c r="E59" s="51" t="str">
        <f>IF($A59="","",(IF((VLOOKUP($A59,DATA!$A$1:$M$38,5,FALSE))="X","X",(IF(E58="X",1,E58+1)))))</f>
        <v/>
      </c>
      <c r="F59" s="50" t="str">
        <f>IF($A59="","",(IF((VLOOKUP($A59,DATA!$A$1:$M$38,6,FALSE))="X","X",(IF(F58="X",1,F58+1)))))</f>
        <v/>
      </c>
      <c r="G59" s="51" t="str">
        <f>IF($A59="","",(IF((VLOOKUP($A59,DATA!$A$1:$M$38,7,FALSE))="X","X",(IF(G58="X",1,G58+1)))))</f>
        <v/>
      </c>
      <c r="H59" s="50" t="str">
        <f>IF($A59="","",(IF((VLOOKUP($A59,DATA!$A$1:$M$38,8,FALSE))="X","X",(IF(H58="X",1,H58+1)))))</f>
        <v/>
      </c>
      <c r="I59" s="50" t="str">
        <f>IF($A59="","",(IF((VLOOKUP($A59,DATA!$A$1:$M$38,9,FALSE))="X","X",(IF(I58="X",1,I58+1)))))</f>
        <v/>
      </c>
      <c r="J59" s="51" t="str">
        <f>IF($A59="","",(IF((VLOOKUP($A59,DATA!$A$1:$M$38,10,FALSE))="X","X",(IF(J58="X",1,J58+1)))))</f>
        <v/>
      </c>
      <c r="K59" s="50" t="str">
        <f>IF($A59="","",(IF((VLOOKUP($A59,DATA!$A$1:$M$38,11,FALSE))="X","X",(IF(K58="X",1,K58+1)))))</f>
        <v/>
      </c>
      <c r="L59" s="50" t="str">
        <f>IF($A59="","",(IF((VLOOKUP($A59,DATA!$A$1:$M$38,12,FALSE))="X","X",(IF(L58="X",1,L58+1)))))</f>
        <v/>
      </c>
      <c r="M59" s="50" t="str">
        <f>IF($A59="","",(IF((VLOOKUP($A59,DATA!$A$1:$M$38,13,FALSE))="X","X",(IF(M58="X",1,M58+1)))))</f>
        <v/>
      </c>
      <c r="N59" s="53" t="str">
        <f t="shared" si="0"/>
        <v/>
      </c>
      <c r="O59" s="51" t="str">
        <f t="shared" si="1"/>
        <v/>
      </c>
      <c r="P59" s="50" t="str">
        <f>IF($A59="","",(IF((VLOOKUP($A59,DATA!$S$1:$AC$38,2,FALSE))="X","X",(IF(P58="X",1,P58+1)))))</f>
        <v/>
      </c>
      <c r="Q59" s="50" t="str">
        <f>IF($A59="","",(IF((VLOOKUP($A59,DATA!$S$1:$AC$38,3,FALSE))="X","X",(IF(Q58="X",1,Q58+1)))))</f>
        <v/>
      </c>
      <c r="R59" s="50" t="str">
        <f>IF($A59="","",(IF((VLOOKUP($A59,DATA!$S$1:$AC$38,4,FALSE))="X","X",(IF(R58="X",1,R58+1)))))</f>
        <v/>
      </c>
      <c r="S59" s="50" t="str">
        <f>IF($A59="","",(IF((VLOOKUP($A59,DATA!$S$1:$AC$38,5,FALSE))="X","X",(IF(S58="X",1,S58+1)))))</f>
        <v/>
      </c>
      <c r="T59" s="50" t="str">
        <f>IF($A59="","",(IF((VLOOKUP($A59,DATA!$S$1:$AC$38,6,FALSE))="X","X",(IF(T58="X",1,T58+1)))))</f>
        <v/>
      </c>
      <c r="U59" s="50" t="str">
        <f>IF($A59="","",(IF((VLOOKUP($A59,DATA!$S$1:$AC$38,7,FALSE))="X","X",(IF(U58="X",1,U58+1)))))</f>
        <v/>
      </c>
      <c r="V59" s="51" t="str">
        <f>IF($A59="","",(IF((VLOOKUP($A59,DATA!$S$1:$AC$38,8,FALSE))="X","X",(IF(V58="X",1,V58+1)))))</f>
        <v/>
      </c>
      <c r="W59" s="50" t="str">
        <f>IF($A59="","",(IF((VLOOKUP($A59,DATA!$S$1:$AC$38,9,FALSE))="X","X",(IF(W58="X",1,W58+1)))))</f>
        <v/>
      </c>
      <c r="X59" s="50" t="str">
        <f>IF($A59="","",(IF((VLOOKUP($A59,DATA!$S$1:$AC$38,10,FALSE))="X","X",(IF(X58="X",1,X58+1)))))</f>
        <v/>
      </c>
      <c r="Y59" s="51" t="str">
        <f>IF($A59="","",(IF((VLOOKUP($A59,DATA!$S$1:$AC$38,11,FALSE))="X","X",(IF(Y58="X",1,Y58+1)))))</f>
        <v/>
      </c>
      <c r="Z59" s="52"/>
      <c r="AA59" s="52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39"/>
      <c r="BN59" s="39"/>
      <c r="BO59" s="39"/>
      <c r="BP59" s="39"/>
      <c r="BQ59" s="39"/>
      <c r="BR59" s="39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39"/>
      <c r="CF59" s="39"/>
      <c r="CG59" s="39"/>
      <c r="CH59" s="39"/>
      <c r="DC59" s="4"/>
      <c r="DD59" s="4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/>
      <c r="GB59" s="49"/>
      <c r="GC59" s="49"/>
      <c r="GD59" s="49"/>
      <c r="GE59" s="49"/>
      <c r="GF59" s="49"/>
      <c r="GG59" s="49"/>
      <c r="GH59" s="49"/>
      <c r="GI59" s="49"/>
      <c r="GJ59" s="49"/>
      <c r="GK59" s="49"/>
      <c r="GL59" s="49"/>
      <c r="GM59" s="49"/>
      <c r="GN59" s="49"/>
      <c r="GO59" s="49"/>
      <c r="GP59" s="49"/>
      <c r="GQ59" s="49"/>
      <c r="GR59" s="49"/>
      <c r="GS59" s="49"/>
      <c r="GT59" s="49"/>
      <c r="GU59" s="49"/>
      <c r="GV59" s="49"/>
      <c r="GW59" s="49"/>
      <c r="GX59" s="49"/>
      <c r="GY59" s="49"/>
      <c r="GZ59" s="49"/>
    </row>
    <row r="60" spans="1:208" s="5" customFormat="1" ht="18.600000000000001" customHeight="1" x14ac:dyDescent="0.25">
      <c r="A60" s="58"/>
      <c r="B60" s="50" t="str">
        <f>IF($A60="","",(IF((VLOOKUP($A60,DATA!$A$1:$M$38,2,FALSE))="X","X",(IF(B59="X",1,B59+1)))))</f>
        <v/>
      </c>
      <c r="C60" s="51" t="str">
        <f>IF($A60="","",(IF((VLOOKUP($A60,DATA!$A$1:$M$38,3,FALSE))="X","X",(IF(C59="X",1,C59+1)))))</f>
        <v/>
      </c>
      <c r="D60" s="50" t="str">
        <f>IF($A60="","",(IF((VLOOKUP($A60,DATA!$A$1:$M$38,4,FALSE))="X","X",(IF(D59="X",1,D59+1)))))</f>
        <v/>
      </c>
      <c r="E60" s="51" t="str">
        <f>IF($A60="","",(IF((VLOOKUP($A60,DATA!$A$1:$M$38,5,FALSE))="X","X",(IF(E59="X",1,E59+1)))))</f>
        <v/>
      </c>
      <c r="F60" s="50" t="str">
        <f>IF($A60="","",(IF((VLOOKUP($A60,DATA!$A$1:$M$38,6,FALSE))="X","X",(IF(F59="X",1,F59+1)))))</f>
        <v/>
      </c>
      <c r="G60" s="51" t="str">
        <f>IF($A60="","",(IF((VLOOKUP($A60,DATA!$A$1:$M$38,7,FALSE))="X","X",(IF(G59="X",1,G59+1)))))</f>
        <v/>
      </c>
      <c r="H60" s="50" t="str">
        <f>IF($A60="","",(IF((VLOOKUP($A60,DATA!$A$1:$M$38,8,FALSE))="X","X",(IF(H59="X",1,H59+1)))))</f>
        <v/>
      </c>
      <c r="I60" s="50" t="str">
        <f>IF($A60="","",(IF((VLOOKUP($A60,DATA!$A$1:$M$38,9,FALSE))="X","X",(IF(I59="X",1,I59+1)))))</f>
        <v/>
      </c>
      <c r="J60" s="51" t="str">
        <f>IF($A60="","",(IF((VLOOKUP($A60,DATA!$A$1:$M$38,10,FALSE))="X","X",(IF(J59="X",1,J59+1)))))</f>
        <v/>
      </c>
      <c r="K60" s="50" t="str">
        <f>IF($A60="","",(IF((VLOOKUP($A60,DATA!$A$1:$M$38,11,FALSE))="X","X",(IF(K59="X",1,K59+1)))))</f>
        <v/>
      </c>
      <c r="L60" s="50" t="str">
        <f>IF($A60="","",(IF((VLOOKUP($A60,DATA!$A$1:$M$38,12,FALSE))="X","X",(IF(L59="X",1,L59+1)))))</f>
        <v/>
      </c>
      <c r="M60" s="50" t="str">
        <f>IF($A60="","",(IF((VLOOKUP($A60,DATA!$A$1:$M$38,13,FALSE))="X","X",(IF(M59="X",1,M59+1)))))</f>
        <v/>
      </c>
      <c r="N60" s="53" t="str">
        <f t="shared" si="0"/>
        <v/>
      </c>
      <c r="O60" s="51" t="str">
        <f t="shared" si="1"/>
        <v/>
      </c>
      <c r="P60" s="50" t="str">
        <f>IF($A60="","",(IF((VLOOKUP($A60,DATA!$S$1:$AC$38,2,FALSE))="X","X",(IF(P59="X",1,P59+1)))))</f>
        <v/>
      </c>
      <c r="Q60" s="50" t="str">
        <f>IF($A60="","",(IF((VLOOKUP($A60,DATA!$S$1:$AC$38,3,FALSE))="X","X",(IF(Q59="X",1,Q59+1)))))</f>
        <v/>
      </c>
      <c r="R60" s="50" t="str">
        <f>IF($A60="","",(IF((VLOOKUP($A60,DATA!$S$1:$AC$38,4,FALSE))="X","X",(IF(R59="X",1,R59+1)))))</f>
        <v/>
      </c>
      <c r="S60" s="50" t="str">
        <f>IF($A60="","",(IF((VLOOKUP($A60,DATA!$S$1:$AC$38,5,FALSE))="X","X",(IF(S59="X",1,S59+1)))))</f>
        <v/>
      </c>
      <c r="T60" s="50" t="str">
        <f>IF($A60="","",(IF((VLOOKUP($A60,DATA!$S$1:$AC$38,6,FALSE))="X","X",(IF(T59="X",1,T59+1)))))</f>
        <v/>
      </c>
      <c r="U60" s="50" t="str">
        <f>IF($A60="","",(IF((VLOOKUP($A60,DATA!$S$1:$AC$38,7,FALSE))="X","X",(IF(U59="X",1,U59+1)))))</f>
        <v/>
      </c>
      <c r="V60" s="51" t="str">
        <f>IF($A60="","",(IF((VLOOKUP($A60,DATA!$S$1:$AC$38,8,FALSE))="X","X",(IF(V59="X",1,V59+1)))))</f>
        <v/>
      </c>
      <c r="W60" s="50" t="str">
        <f>IF($A60="","",(IF((VLOOKUP($A60,DATA!$S$1:$AC$38,9,FALSE))="X","X",(IF(W59="X",1,W59+1)))))</f>
        <v/>
      </c>
      <c r="X60" s="50" t="str">
        <f>IF($A60="","",(IF((VLOOKUP($A60,DATA!$S$1:$AC$38,10,FALSE))="X","X",(IF(X59="X",1,X59+1)))))</f>
        <v/>
      </c>
      <c r="Y60" s="51" t="str">
        <f>IF($A60="","",(IF((VLOOKUP($A60,DATA!$S$1:$AC$38,11,FALSE))="X","X",(IF(Y59="X",1,Y59+1)))))</f>
        <v/>
      </c>
      <c r="Z60" s="52"/>
      <c r="AA60" s="52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39"/>
      <c r="BN60" s="39"/>
      <c r="BO60" s="39"/>
      <c r="BP60" s="39"/>
      <c r="BQ60" s="39"/>
      <c r="BR60" s="39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39"/>
      <c r="CF60" s="39"/>
      <c r="CG60" s="39"/>
      <c r="CH60" s="39"/>
      <c r="DC60" s="4"/>
      <c r="DD60" s="4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/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/>
      <c r="GB60" s="49"/>
      <c r="GC60" s="49"/>
      <c r="GD60" s="49"/>
      <c r="GE60" s="49"/>
      <c r="GF60" s="49"/>
      <c r="GG60" s="49"/>
      <c r="GH60" s="49"/>
      <c r="GI60" s="49"/>
      <c r="GJ60" s="49"/>
      <c r="GK60" s="49"/>
      <c r="GL60" s="49"/>
      <c r="GM60" s="49"/>
      <c r="GN60" s="49"/>
      <c r="GO60" s="49"/>
      <c r="GP60" s="49"/>
      <c r="GQ60" s="49"/>
      <c r="GR60" s="49"/>
      <c r="GS60" s="49"/>
      <c r="GT60" s="49"/>
      <c r="GU60" s="49"/>
      <c r="GV60" s="49"/>
      <c r="GW60" s="49"/>
      <c r="GX60" s="49"/>
      <c r="GY60" s="49"/>
      <c r="GZ60" s="49"/>
    </row>
    <row r="61" spans="1:208" s="5" customFormat="1" ht="18.600000000000001" customHeight="1" x14ac:dyDescent="0.25">
      <c r="A61" s="58"/>
      <c r="B61" s="50" t="str">
        <f>IF($A61="","",(IF((VLOOKUP($A61,DATA!$A$1:$M$38,2,FALSE))="X","X",(IF(B60="X",1,B60+1)))))</f>
        <v/>
      </c>
      <c r="C61" s="51" t="str">
        <f>IF($A61="","",(IF((VLOOKUP($A61,DATA!$A$1:$M$38,3,FALSE))="X","X",(IF(C60="X",1,C60+1)))))</f>
        <v/>
      </c>
      <c r="D61" s="50" t="str">
        <f>IF($A61="","",(IF((VLOOKUP($A61,DATA!$A$1:$M$38,4,FALSE))="X","X",(IF(D60="X",1,D60+1)))))</f>
        <v/>
      </c>
      <c r="E61" s="51" t="str">
        <f>IF($A61="","",(IF((VLOOKUP($A61,DATA!$A$1:$M$38,5,FALSE))="X","X",(IF(E60="X",1,E60+1)))))</f>
        <v/>
      </c>
      <c r="F61" s="50" t="str">
        <f>IF($A61="","",(IF((VLOOKUP($A61,DATA!$A$1:$M$38,6,FALSE))="X","X",(IF(F60="X",1,F60+1)))))</f>
        <v/>
      </c>
      <c r="G61" s="51" t="str">
        <f>IF($A61="","",(IF((VLOOKUP($A61,DATA!$A$1:$M$38,7,FALSE))="X","X",(IF(G60="X",1,G60+1)))))</f>
        <v/>
      </c>
      <c r="H61" s="50" t="str">
        <f>IF($A61="","",(IF((VLOOKUP($A61,DATA!$A$1:$M$38,8,FALSE))="X","X",(IF(H60="X",1,H60+1)))))</f>
        <v/>
      </c>
      <c r="I61" s="50" t="str">
        <f>IF($A61="","",(IF((VLOOKUP($A61,DATA!$A$1:$M$38,9,FALSE))="X","X",(IF(I60="X",1,I60+1)))))</f>
        <v/>
      </c>
      <c r="J61" s="51" t="str">
        <f>IF($A61="","",(IF((VLOOKUP($A61,DATA!$A$1:$M$38,10,FALSE))="X","X",(IF(J60="X",1,J60+1)))))</f>
        <v/>
      </c>
      <c r="K61" s="50" t="str">
        <f>IF($A61="","",(IF((VLOOKUP($A61,DATA!$A$1:$M$38,11,FALSE))="X","X",(IF(K60="X",1,K60+1)))))</f>
        <v/>
      </c>
      <c r="L61" s="50" t="str">
        <f>IF($A61="","",(IF((VLOOKUP($A61,DATA!$A$1:$M$38,12,FALSE))="X","X",(IF(L60="X",1,L60+1)))))</f>
        <v/>
      </c>
      <c r="M61" s="50" t="str">
        <f>IF($A61="","",(IF((VLOOKUP($A61,DATA!$A$1:$M$38,13,FALSE))="X","X",(IF(M60="X",1,M60+1)))))</f>
        <v/>
      </c>
      <c r="N61" s="53" t="str">
        <f t="shared" si="0"/>
        <v/>
      </c>
      <c r="O61" s="51" t="str">
        <f t="shared" si="1"/>
        <v/>
      </c>
      <c r="P61" s="50" t="str">
        <f>IF($A61="","",(IF((VLOOKUP($A61,DATA!$S$1:$AC$38,2,FALSE))="X","X",(IF(P60="X",1,P60+1)))))</f>
        <v/>
      </c>
      <c r="Q61" s="50" t="str">
        <f>IF($A61="","",(IF((VLOOKUP($A61,DATA!$S$1:$AC$38,3,FALSE))="X","X",(IF(Q60="X",1,Q60+1)))))</f>
        <v/>
      </c>
      <c r="R61" s="50" t="str">
        <f>IF($A61="","",(IF((VLOOKUP($A61,DATA!$S$1:$AC$38,4,FALSE))="X","X",(IF(R60="X",1,R60+1)))))</f>
        <v/>
      </c>
      <c r="S61" s="50" t="str">
        <f>IF($A61="","",(IF((VLOOKUP($A61,DATA!$S$1:$AC$38,5,FALSE))="X","X",(IF(S60="X",1,S60+1)))))</f>
        <v/>
      </c>
      <c r="T61" s="50" t="str">
        <f>IF($A61="","",(IF((VLOOKUP($A61,DATA!$S$1:$AC$38,6,FALSE))="X","X",(IF(T60="X",1,T60+1)))))</f>
        <v/>
      </c>
      <c r="U61" s="50" t="str">
        <f>IF($A61="","",(IF((VLOOKUP($A61,DATA!$S$1:$AC$38,7,FALSE))="X","X",(IF(U60="X",1,U60+1)))))</f>
        <v/>
      </c>
      <c r="V61" s="51" t="str">
        <f>IF($A61="","",(IF((VLOOKUP($A61,DATA!$S$1:$AC$38,8,FALSE))="X","X",(IF(V60="X",1,V60+1)))))</f>
        <v/>
      </c>
      <c r="W61" s="50" t="str">
        <f>IF($A61="","",(IF((VLOOKUP($A61,DATA!$S$1:$AC$38,9,FALSE))="X","X",(IF(W60="X",1,W60+1)))))</f>
        <v/>
      </c>
      <c r="X61" s="50" t="str">
        <f>IF($A61="","",(IF((VLOOKUP($A61,DATA!$S$1:$AC$38,10,FALSE))="X","X",(IF(X60="X",1,X60+1)))))</f>
        <v/>
      </c>
      <c r="Y61" s="51" t="str">
        <f>IF($A61="","",(IF((VLOOKUP($A61,DATA!$S$1:$AC$38,11,FALSE))="X","X",(IF(Y60="X",1,Y60+1)))))</f>
        <v/>
      </c>
      <c r="Z61" s="52"/>
      <c r="AA61" s="52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39"/>
      <c r="BN61" s="39"/>
      <c r="BO61" s="39"/>
      <c r="BP61" s="39"/>
      <c r="BQ61" s="39"/>
      <c r="BR61" s="39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39"/>
      <c r="CF61" s="39"/>
      <c r="CG61" s="39"/>
      <c r="CH61" s="39"/>
      <c r="DC61" s="4"/>
      <c r="DD61" s="4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/>
      <c r="GB61" s="49"/>
      <c r="GC61" s="49"/>
      <c r="GD61" s="49"/>
      <c r="GE61" s="49"/>
      <c r="GF61" s="49"/>
      <c r="GG61" s="49"/>
      <c r="GH61" s="49"/>
      <c r="GI61" s="49"/>
      <c r="GJ61" s="49"/>
      <c r="GK61" s="49"/>
      <c r="GL61" s="49"/>
      <c r="GM61" s="49"/>
      <c r="GN61" s="49"/>
      <c r="GO61" s="49"/>
      <c r="GP61" s="49"/>
      <c r="GQ61" s="49"/>
      <c r="GR61" s="49"/>
      <c r="GS61" s="49"/>
      <c r="GT61" s="49"/>
      <c r="GU61" s="49"/>
      <c r="GV61" s="49"/>
      <c r="GW61" s="49"/>
      <c r="GX61" s="49"/>
      <c r="GY61" s="49"/>
      <c r="GZ61" s="49"/>
    </row>
    <row r="62" spans="1:208" s="5" customFormat="1" ht="18.600000000000001" customHeight="1" x14ac:dyDescent="0.25">
      <c r="A62" s="58"/>
      <c r="B62" s="50" t="str">
        <f>IF($A62="","",(IF((VLOOKUP($A62,DATA!$A$1:$M$38,2,FALSE))="X","X",(IF(B61="X",1,B61+1)))))</f>
        <v/>
      </c>
      <c r="C62" s="51" t="str">
        <f>IF($A62="","",(IF((VLOOKUP($A62,DATA!$A$1:$M$38,3,FALSE))="X","X",(IF(C61="X",1,C61+1)))))</f>
        <v/>
      </c>
      <c r="D62" s="50" t="str">
        <f>IF($A62="","",(IF((VLOOKUP($A62,DATA!$A$1:$M$38,4,FALSE))="X","X",(IF(D61="X",1,D61+1)))))</f>
        <v/>
      </c>
      <c r="E62" s="51" t="str">
        <f>IF($A62="","",(IF((VLOOKUP($A62,DATA!$A$1:$M$38,5,FALSE))="X","X",(IF(E61="X",1,E61+1)))))</f>
        <v/>
      </c>
      <c r="F62" s="50" t="str">
        <f>IF($A62="","",(IF((VLOOKUP($A62,DATA!$A$1:$M$38,6,FALSE))="X","X",(IF(F61="X",1,F61+1)))))</f>
        <v/>
      </c>
      <c r="G62" s="51" t="str">
        <f>IF($A62="","",(IF((VLOOKUP($A62,DATA!$A$1:$M$38,7,FALSE))="X","X",(IF(G61="X",1,G61+1)))))</f>
        <v/>
      </c>
      <c r="H62" s="50" t="str">
        <f>IF($A62="","",(IF((VLOOKUP($A62,DATA!$A$1:$M$38,8,FALSE))="X","X",(IF(H61="X",1,H61+1)))))</f>
        <v/>
      </c>
      <c r="I62" s="50" t="str">
        <f>IF($A62="","",(IF((VLOOKUP($A62,DATA!$A$1:$M$38,9,FALSE))="X","X",(IF(I61="X",1,I61+1)))))</f>
        <v/>
      </c>
      <c r="J62" s="51" t="str">
        <f>IF($A62="","",(IF((VLOOKUP($A62,DATA!$A$1:$M$38,10,FALSE))="X","X",(IF(J61="X",1,J61+1)))))</f>
        <v/>
      </c>
      <c r="K62" s="50" t="str">
        <f>IF($A62="","",(IF((VLOOKUP($A62,DATA!$A$1:$M$38,11,FALSE))="X","X",(IF(K61="X",1,K61+1)))))</f>
        <v/>
      </c>
      <c r="L62" s="50" t="str">
        <f>IF($A62="","",(IF((VLOOKUP($A62,DATA!$A$1:$M$38,12,FALSE))="X","X",(IF(L61="X",1,L61+1)))))</f>
        <v/>
      </c>
      <c r="M62" s="50" t="str">
        <f>IF($A62="","",(IF((VLOOKUP($A62,DATA!$A$1:$M$38,13,FALSE))="X","X",(IF(M61="X",1,M61+1)))))</f>
        <v/>
      </c>
      <c r="N62" s="53" t="str">
        <f t="shared" si="0"/>
        <v/>
      </c>
      <c r="O62" s="51" t="str">
        <f t="shared" si="1"/>
        <v/>
      </c>
      <c r="P62" s="50" t="str">
        <f>IF($A62="","",(IF((VLOOKUP($A62,DATA!$S$1:$AC$38,2,FALSE))="X","X",(IF(P61="X",1,P61+1)))))</f>
        <v/>
      </c>
      <c r="Q62" s="50" t="str">
        <f>IF($A62="","",(IF((VLOOKUP($A62,DATA!$S$1:$AC$38,3,FALSE))="X","X",(IF(Q61="X",1,Q61+1)))))</f>
        <v/>
      </c>
      <c r="R62" s="50" t="str">
        <f>IF($A62="","",(IF((VLOOKUP($A62,DATA!$S$1:$AC$38,4,FALSE))="X","X",(IF(R61="X",1,R61+1)))))</f>
        <v/>
      </c>
      <c r="S62" s="50" t="str">
        <f>IF($A62="","",(IF((VLOOKUP($A62,DATA!$S$1:$AC$38,5,FALSE))="X","X",(IF(S61="X",1,S61+1)))))</f>
        <v/>
      </c>
      <c r="T62" s="50" t="str">
        <f>IF($A62="","",(IF((VLOOKUP($A62,DATA!$S$1:$AC$38,6,FALSE))="X","X",(IF(T61="X",1,T61+1)))))</f>
        <v/>
      </c>
      <c r="U62" s="50" t="str">
        <f>IF($A62="","",(IF((VLOOKUP($A62,DATA!$S$1:$AC$38,7,FALSE))="X","X",(IF(U61="X",1,U61+1)))))</f>
        <v/>
      </c>
      <c r="V62" s="51" t="str">
        <f>IF($A62="","",(IF((VLOOKUP($A62,DATA!$S$1:$AC$38,8,FALSE))="X","X",(IF(V61="X",1,V61+1)))))</f>
        <v/>
      </c>
      <c r="W62" s="50" t="str">
        <f>IF($A62="","",(IF((VLOOKUP($A62,DATA!$S$1:$AC$38,9,FALSE))="X","X",(IF(W61="X",1,W61+1)))))</f>
        <v/>
      </c>
      <c r="X62" s="50" t="str">
        <f>IF($A62="","",(IF((VLOOKUP($A62,DATA!$S$1:$AC$38,10,FALSE))="X","X",(IF(X61="X",1,X61+1)))))</f>
        <v/>
      </c>
      <c r="Y62" s="51" t="str">
        <f>IF($A62="","",(IF((VLOOKUP($A62,DATA!$S$1:$AC$38,11,FALSE))="X","X",(IF(Y61="X",1,Y61+1)))))</f>
        <v/>
      </c>
      <c r="Z62" s="52"/>
      <c r="AA62" s="52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39"/>
      <c r="BN62" s="39"/>
      <c r="BO62" s="39"/>
      <c r="BP62" s="39"/>
      <c r="BQ62" s="39"/>
      <c r="BR62" s="39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39"/>
      <c r="CF62" s="39"/>
      <c r="CG62" s="39"/>
      <c r="CH62" s="39"/>
      <c r="DC62" s="4"/>
      <c r="DD62" s="4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</row>
    <row r="63" spans="1:208" s="5" customFormat="1" ht="18.600000000000001" customHeight="1" x14ac:dyDescent="0.25">
      <c r="A63" s="58"/>
      <c r="B63" s="50" t="str">
        <f>IF($A63="","",(IF((VLOOKUP($A63,DATA!$A$1:$M$38,2,FALSE))="X","X",(IF(B62="X",1,B62+1)))))</f>
        <v/>
      </c>
      <c r="C63" s="51" t="str">
        <f>IF($A63="","",(IF((VLOOKUP($A63,DATA!$A$1:$M$38,3,FALSE))="X","X",(IF(C62="X",1,C62+1)))))</f>
        <v/>
      </c>
      <c r="D63" s="50" t="str">
        <f>IF($A63="","",(IF((VLOOKUP($A63,DATA!$A$1:$M$38,4,FALSE))="X","X",(IF(D62="X",1,D62+1)))))</f>
        <v/>
      </c>
      <c r="E63" s="51" t="str">
        <f>IF($A63="","",(IF((VLOOKUP($A63,DATA!$A$1:$M$38,5,FALSE))="X","X",(IF(E62="X",1,E62+1)))))</f>
        <v/>
      </c>
      <c r="F63" s="50" t="str">
        <f>IF($A63="","",(IF((VLOOKUP($A63,DATA!$A$1:$M$38,6,FALSE))="X","X",(IF(F62="X",1,F62+1)))))</f>
        <v/>
      </c>
      <c r="G63" s="51" t="str">
        <f>IF($A63="","",(IF((VLOOKUP($A63,DATA!$A$1:$M$38,7,FALSE))="X","X",(IF(G62="X",1,G62+1)))))</f>
        <v/>
      </c>
      <c r="H63" s="50" t="str">
        <f>IF($A63="","",(IF((VLOOKUP($A63,DATA!$A$1:$M$38,8,FALSE))="X","X",(IF(H62="X",1,H62+1)))))</f>
        <v/>
      </c>
      <c r="I63" s="50" t="str">
        <f>IF($A63="","",(IF((VLOOKUP($A63,DATA!$A$1:$M$38,9,FALSE))="X","X",(IF(I62="X",1,I62+1)))))</f>
        <v/>
      </c>
      <c r="J63" s="51" t="str">
        <f>IF($A63="","",(IF((VLOOKUP($A63,DATA!$A$1:$M$38,10,FALSE))="X","X",(IF(J62="X",1,J62+1)))))</f>
        <v/>
      </c>
      <c r="K63" s="50" t="str">
        <f>IF($A63="","",(IF((VLOOKUP($A63,DATA!$A$1:$M$38,11,FALSE))="X","X",(IF(K62="X",1,K62+1)))))</f>
        <v/>
      </c>
      <c r="L63" s="50" t="str">
        <f>IF($A63="","",(IF((VLOOKUP($A63,DATA!$A$1:$M$38,12,FALSE))="X","X",(IF(L62="X",1,L62+1)))))</f>
        <v/>
      </c>
      <c r="M63" s="50" t="str">
        <f>IF($A63="","",(IF((VLOOKUP($A63,DATA!$A$1:$M$38,13,FALSE))="X","X",(IF(M62="X",1,M62+1)))))</f>
        <v/>
      </c>
      <c r="N63" s="53" t="str">
        <f t="shared" si="0"/>
        <v/>
      </c>
      <c r="O63" s="51" t="str">
        <f t="shared" si="1"/>
        <v/>
      </c>
      <c r="P63" s="50" t="str">
        <f>IF($A63="","",(IF((VLOOKUP($A63,DATA!$S$1:$AC$38,2,FALSE))="X","X",(IF(P62="X",1,P62+1)))))</f>
        <v/>
      </c>
      <c r="Q63" s="50" t="str">
        <f>IF($A63="","",(IF((VLOOKUP($A63,DATA!$S$1:$AC$38,3,FALSE))="X","X",(IF(Q62="X",1,Q62+1)))))</f>
        <v/>
      </c>
      <c r="R63" s="50" t="str">
        <f>IF($A63="","",(IF((VLOOKUP($A63,DATA!$S$1:$AC$38,4,FALSE))="X","X",(IF(R62="X",1,R62+1)))))</f>
        <v/>
      </c>
      <c r="S63" s="50" t="str">
        <f>IF($A63="","",(IF((VLOOKUP($A63,DATA!$S$1:$AC$38,5,FALSE))="X","X",(IF(S62="X",1,S62+1)))))</f>
        <v/>
      </c>
      <c r="T63" s="50" t="str">
        <f>IF($A63="","",(IF((VLOOKUP($A63,DATA!$S$1:$AC$38,6,FALSE))="X","X",(IF(T62="X",1,T62+1)))))</f>
        <v/>
      </c>
      <c r="U63" s="50" t="str">
        <f>IF($A63="","",(IF((VLOOKUP($A63,DATA!$S$1:$AC$38,7,FALSE))="X","X",(IF(U62="X",1,U62+1)))))</f>
        <v/>
      </c>
      <c r="V63" s="51" t="str">
        <f>IF($A63="","",(IF((VLOOKUP($A63,DATA!$S$1:$AC$38,8,FALSE))="X","X",(IF(V62="X",1,V62+1)))))</f>
        <v/>
      </c>
      <c r="W63" s="50" t="str">
        <f>IF($A63="","",(IF((VLOOKUP($A63,DATA!$S$1:$AC$38,9,FALSE))="X","X",(IF(W62="X",1,W62+1)))))</f>
        <v/>
      </c>
      <c r="X63" s="50" t="str">
        <f>IF($A63="","",(IF((VLOOKUP($A63,DATA!$S$1:$AC$38,10,FALSE))="X","X",(IF(X62="X",1,X62+1)))))</f>
        <v/>
      </c>
      <c r="Y63" s="51" t="str">
        <f>IF($A63="","",(IF((VLOOKUP($A63,DATA!$S$1:$AC$38,11,FALSE))="X","X",(IF(Y62="X",1,Y62+1)))))</f>
        <v/>
      </c>
      <c r="Z63" s="52"/>
      <c r="AA63" s="52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39"/>
      <c r="BN63" s="39"/>
      <c r="BO63" s="39"/>
      <c r="BP63" s="39"/>
      <c r="BQ63" s="39"/>
      <c r="BR63" s="39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39"/>
      <c r="CF63" s="39"/>
      <c r="CG63" s="39"/>
      <c r="CH63" s="39"/>
      <c r="DC63" s="4"/>
      <c r="DD63" s="4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  <c r="GC63" s="49"/>
      <c r="GD63" s="49"/>
      <c r="GE63" s="49"/>
      <c r="GF63" s="49"/>
      <c r="GG63" s="49"/>
      <c r="GH63" s="49"/>
      <c r="GI63" s="49"/>
      <c r="GJ63" s="49"/>
      <c r="GK63" s="49"/>
      <c r="GL63" s="49"/>
      <c r="GM63" s="49"/>
      <c r="GN63" s="49"/>
      <c r="GO63" s="49"/>
      <c r="GP63" s="49"/>
      <c r="GQ63" s="49"/>
      <c r="GR63" s="49"/>
      <c r="GS63" s="49"/>
      <c r="GT63" s="49"/>
      <c r="GU63" s="49"/>
      <c r="GV63" s="49"/>
      <c r="GW63" s="49"/>
      <c r="GX63" s="49"/>
      <c r="GY63" s="49"/>
      <c r="GZ63" s="49"/>
    </row>
    <row r="64" spans="1:208" s="5" customFormat="1" ht="18.600000000000001" customHeight="1" x14ac:dyDescent="0.25">
      <c r="A64" s="58"/>
      <c r="B64" s="50" t="str">
        <f>IF($A64="","",(IF((VLOOKUP($A64,DATA!$A$1:$M$38,2,FALSE))="X","X",(IF(B63="X",1,B63+1)))))</f>
        <v/>
      </c>
      <c r="C64" s="51" t="str">
        <f>IF($A64="","",(IF((VLOOKUP($A64,DATA!$A$1:$M$38,3,FALSE))="X","X",(IF(C63="X",1,C63+1)))))</f>
        <v/>
      </c>
      <c r="D64" s="50" t="str">
        <f>IF($A64="","",(IF((VLOOKUP($A64,DATA!$A$1:$M$38,4,FALSE))="X","X",(IF(D63="X",1,D63+1)))))</f>
        <v/>
      </c>
      <c r="E64" s="51" t="str">
        <f>IF($A64="","",(IF((VLOOKUP($A64,DATA!$A$1:$M$38,5,FALSE))="X","X",(IF(E63="X",1,E63+1)))))</f>
        <v/>
      </c>
      <c r="F64" s="50" t="str">
        <f>IF($A64="","",(IF((VLOOKUP($A64,DATA!$A$1:$M$38,6,FALSE))="X","X",(IF(F63="X",1,F63+1)))))</f>
        <v/>
      </c>
      <c r="G64" s="51" t="str">
        <f>IF($A64="","",(IF((VLOOKUP($A64,DATA!$A$1:$M$38,7,FALSE))="X","X",(IF(G63="X",1,G63+1)))))</f>
        <v/>
      </c>
      <c r="H64" s="50" t="str">
        <f>IF($A64="","",(IF((VLOOKUP($A64,DATA!$A$1:$M$38,8,FALSE))="X","X",(IF(H63="X",1,H63+1)))))</f>
        <v/>
      </c>
      <c r="I64" s="50" t="str">
        <f>IF($A64="","",(IF((VLOOKUP($A64,DATA!$A$1:$M$38,9,FALSE))="X","X",(IF(I63="X",1,I63+1)))))</f>
        <v/>
      </c>
      <c r="J64" s="51" t="str">
        <f>IF($A64="","",(IF((VLOOKUP($A64,DATA!$A$1:$M$38,10,FALSE))="X","X",(IF(J63="X",1,J63+1)))))</f>
        <v/>
      </c>
      <c r="K64" s="50" t="str">
        <f>IF($A64="","",(IF((VLOOKUP($A64,DATA!$A$1:$M$38,11,FALSE))="X","X",(IF(K63="X",1,K63+1)))))</f>
        <v/>
      </c>
      <c r="L64" s="50" t="str">
        <f>IF($A64="","",(IF((VLOOKUP($A64,DATA!$A$1:$M$38,12,FALSE))="X","X",(IF(L63="X",1,L63+1)))))</f>
        <v/>
      </c>
      <c r="M64" s="50" t="str">
        <f>IF($A64="","",(IF((VLOOKUP($A64,DATA!$A$1:$M$38,13,FALSE))="X","X",(IF(M63="X",1,M63+1)))))</f>
        <v/>
      </c>
      <c r="N64" s="53" t="str">
        <f t="shared" si="0"/>
        <v/>
      </c>
      <c r="O64" s="51" t="str">
        <f t="shared" si="1"/>
        <v/>
      </c>
      <c r="P64" s="50" t="str">
        <f>IF($A64="","",(IF((VLOOKUP($A64,DATA!$S$1:$AC$38,2,FALSE))="X","X",(IF(P63="X",1,P63+1)))))</f>
        <v/>
      </c>
      <c r="Q64" s="50" t="str">
        <f>IF($A64="","",(IF((VLOOKUP($A64,DATA!$S$1:$AC$38,3,FALSE))="X","X",(IF(Q63="X",1,Q63+1)))))</f>
        <v/>
      </c>
      <c r="R64" s="50" t="str">
        <f>IF($A64="","",(IF((VLOOKUP($A64,DATA!$S$1:$AC$38,4,FALSE))="X","X",(IF(R63="X",1,R63+1)))))</f>
        <v/>
      </c>
      <c r="S64" s="50" t="str">
        <f>IF($A64="","",(IF((VLOOKUP($A64,DATA!$S$1:$AC$38,5,FALSE))="X","X",(IF(S63="X",1,S63+1)))))</f>
        <v/>
      </c>
      <c r="T64" s="50" t="str">
        <f>IF($A64="","",(IF((VLOOKUP($A64,DATA!$S$1:$AC$38,6,FALSE))="X","X",(IF(T63="X",1,T63+1)))))</f>
        <v/>
      </c>
      <c r="U64" s="50" t="str">
        <f>IF($A64="","",(IF((VLOOKUP($A64,DATA!$S$1:$AC$38,7,FALSE))="X","X",(IF(U63="X",1,U63+1)))))</f>
        <v/>
      </c>
      <c r="V64" s="51" t="str">
        <f>IF($A64="","",(IF((VLOOKUP($A64,DATA!$S$1:$AC$38,8,FALSE))="X","X",(IF(V63="X",1,V63+1)))))</f>
        <v/>
      </c>
      <c r="W64" s="50" t="str">
        <f>IF($A64="","",(IF((VLOOKUP($A64,DATA!$S$1:$AC$38,9,FALSE))="X","X",(IF(W63="X",1,W63+1)))))</f>
        <v/>
      </c>
      <c r="X64" s="50" t="str">
        <f>IF($A64="","",(IF((VLOOKUP($A64,DATA!$S$1:$AC$38,10,FALSE))="X","X",(IF(X63="X",1,X63+1)))))</f>
        <v/>
      </c>
      <c r="Y64" s="51" t="str">
        <f>IF($A64="","",(IF((VLOOKUP($A64,DATA!$S$1:$AC$38,11,FALSE))="X","X",(IF(Y63="X",1,Y63+1)))))</f>
        <v/>
      </c>
      <c r="Z64" s="52"/>
      <c r="AA64" s="52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39"/>
      <c r="BN64" s="39"/>
      <c r="BO64" s="39"/>
      <c r="BP64" s="39"/>
      <c r="BQ64" s="39"/>
      <c r="BR64" s="39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39"/>
      <c r="CF64" s="39"/>
      <c r="CG64" s="39"/>
      <c r="CH64" s="39"/>
      <c r="DC64" s="4"/>
      <c r="DD64" s="4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49"/>
      <c r="GA64" s="49"/>
      <c r="GB64" s="49"/>
      <c r="GC64" s="49"/>
      <c r="GD64" s="49"/>
      <c r="GE64" s="49"/>
      <c r="GF64" s="49"/>
      <c r="GG64" s="49"/>
      <c r="GH64" s="49"/>
      <c r="GI64" s="49"/>
      <c r="GJ64" s="49"/>
      <c r="GK64" s="49"/>
      <c r="GL64" s="49"/>
      <c r="GM64" s="49"/>
      <c r="GN64" s="49"/>
      <c r="GO64" s="49"/>
      <c r="GP64" s="49"/>
      <c r="GQ64" s="49"/>
      <c r="GR64" s="49"/>
      <c r="GS64" s="49"/>
      <c r="GT64" s="49"/>
      <c r="GU64" s="49"/>
      <c r="GV64" s="49"/>
      <c r="GW64" s="49"/>
      <c r="GX64" s="49"/>
      <c r="GY64" s="49"/>
      <c r="GZ64" s="49"/>
    </row>
    <row r="65" spans="1:208" s="5" customFormat="1" ht="18.600000000000001" customHeight="1" x14ac:dyDescent="0.25">
      <c r="A65" s="58"/>
      <c r="B65" s="50" t="str">
        <f>IF($A65="","",(IF((VLOOKUP($A65,DATA!$A$1:$M$38,2,FALSE))="X","X",(IF(B64="X",1,B64+1)))))</f>
        <v/>
      </c>
      <c r="C65" s="51" t="str">
        <f>IF($A65="","",(IF((VLOOKUP($A65,DATA!$A$1:$M$38,3,FALSE))="X","X",(IF(C64="X",1,C64+1)))))</f>
        <v/>
      </c>
      <c r="D65" s="50" t="str">
        <f>IF($A65="","",(IF((VLOOKUP($A65,DATA!$A$1:$M$38,4,FALSE))="X","X",(IF(D64="X",1,D64+1)))))</f>
        <v/>
      </c>
      <c r="E65" s="51" t="str">
        <f>IF($A65="","",(IF((VLOOKUP($A65,DATA!$A$1:$M$38,5,FALSE))="X","X",(IF(E64="X",1,E64+1)))))</f>
        <v/>
      </c>
      <c r="F65" s="50" t="str">
        <f>IF($A65="","",(IF((VLOOKUP($A65,DATA!$A$1:$M$38,6,FALSE))="X","X",(IF(F64="X",1,F64+1)))))</f>
        <v/>
      </c>
      <c r="G65" s="51" t="str">
        <f>IF($A65="","",(IF((VLOOKUP($A65,DATA!$A$1:$M$38,7,FALSE))="X","X",(IF(G64="X",1,G64+1)))))</f>
        <v/>
      </c>
      <c r="H65" s="50" t="str">
        <f>IF($A65="","",(IF((VLOOKUP($A65,DATA!$A$1:$M$38,8,FALSE))="X","X",(IF(H64="X",1,H64+1)))))</f>
        <v/>
      </c>
      <c r="I65" s="50" t="str">
        <f>IF($A65="","",(IF((VLOOKUP($A65,DATA!$A$1:$M$38,9,FALSE))="X","X",(IF(I64="X",1,I64+1)))))</f>
        <v/>
      </c>
      <c r="J65" s="51" t="str">
        <f>IF($A65="","",(IF((VLOOKUP($A65,DATA!$A$1:$M$38,10,FALSE))="X","X",(IF(J64="X",1,J64+1)))))</f>
        <v/>
      </c>
      <c r="K65" s="50" t="str">
        <f>IF($A65="","",(IF((VLOOKUP($A65,DATA!$A$1:$M$38,11,FALSE))="X","X",(IF(K64="X",1,K64+1)))))</f>
        <v/>
      </c>
      <c r="L65" s="50" t="str">
        <f>IF($A65="","",(IF((VLOOKUP($A65,DATA!$A$1:$M$38,12,FALSE))="X","X",(IF(L64="X",1,L64+1)))))</f>
        <v/>
      </c>
      <c r="M65" s="50" t="str">
        <f>IF($A65="","",(IF((VLOOKUP($A65,DATA!$A$1:$M$38,13,FALSE))="X","X",(IF(M64="X",1,M64+1)))))</f>
        <v/>
      </c>
      <c r="N65" s="53" t="str">
        <f t="shared" si="0"/>
        <v/>
      </c>
      <c r="O65" s="51" t="str">
        <f t="shared" si="1"/>
        <v/>
      </c>
      <c r="P65" s="50" t="str">
        <f>IF($A65="","",(IF((VLOOKUP($A65,DATA!$S$1:$AC$38,2,FALSE))="X","X",(IF(P64="X",1,P64+1)))))</f>
        <v/>
      </c>
      <c r="Q65" s="50" t="str">
        <f>IF($A65="","",(IF((VLOOKUP($A65,DATA!$S$1:$AC$38,3,FALSE))="X","X",(IF(Q64="X",1,Q64+1)))))</f>
        <v/>
      </c>
      <c r="R65" s="50" t="str">
        <f>IF($A65="","",(IF((VLOOKUP($A65,DATA!$S$1:$AC$38,4,FALSE))="X","X",(IF(R64="X",1,R64+1)))))</f>
        <v/>
      </c>
      <c r="S65" s="50" t="str">
        <f>IF($A65="","",(IF((VLOOKUP($A65,DATA!$S$1:$AC$38,5,FALSE))="X","X",(IF(S64="X",1,S64+1)))))</f>
        <v/>
      </c>
      <c r="T65" s="50" t="str">
        <f>IF($A65="","",(IF((VLOOKUP($A65,DATA!$S$1:$AC$38,6,FALSE))="X","X",(IF(T64="X",1,T64+1)))))</f>
        <v/>
      </c>
      <c r="U65" s="50" t="str">
        <f>IF($A65="","",(IF((VLOOKUP($A65,DATA!$S$1:$AC$38,7,FALSE))="X","X",(IF(U64="X",1,U64+1)))))</f>
        <v/>
      </c>
      <c r="V65" s="51" t="str">
        <f>IF($A65="","",(IF((VLOOKUP($A65,DATA!$S$1:$AC$38,8,FALSE))="X","X",(IF(V64="X",1,V64+1)))))</f>
        <v/>
      </c>
      <c r="W65" s="50" t="str">
        <f>IF($A65="","",(IF((VLOOKUP($A65,DATA!$S$1:$AC$38,9,FALSE))="X","X",(IF(W64="X",1,W64+1)))))</f>
        <v/>
      </c>
      <c r="X65" s="50" t="str">
        <f>IF($A65="","",(IF((VLOOKUP($A65,DATA!$S$1:$AC$38,10,FALSE))="X","X",(IF(X64="X",1,X64+1)))))</f>
        <v/>
      </c>
      <c r="Y65" s="51" t="str">
        <f>IF($A65="","",(IF((VLOOKUP($A65,DATA!$S$1:$AC$38,11,FALSE))="X","X",(IF(Y64="X",1,Y64+1)))))</f>
        <v/>
      </c>
      <c r="Z65" s="52"/>
      <c r="AA65" s="52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39"/>
      <c r="BN65" s="39"/>
      <c r="BO65" s="39"/>
      <c r="BP65" s="39"/>
      <c r="BQ65" s="39"/>
      <c r="BR65" s="39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39"/>
      <c r="CF65" s="39"/>
      <c r="CG65" s="39"/>
      <c r="CH65" s="39"/>
      <c r="DC65" s="4"/>
      <c r="DD65" s="4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49"/>
      <c r="GA65" s="49"/>
      <c r="GB65" s="49"/>
      <c r="GC65" s="49"/>
      <c r="GD65" s="49"/>
      <c r="GE65" s="49"/>
      <c r="GF65" s="49"/>
      <c r="GG65" s="49"/>
      <c r="GH65" s="49"/>
      <c r="GI65" s="49"/>
      <c r="GJ65" s="49"/>
      <c r="GK65" s="49"/>
      <c r="GL65" s="49"/>
      <c r="GM65" s="49"/>
      <c r="GN65" s="49"/>
      <c r="GO65" s="49"/>
      <c r="GP65" s="49"/>
      <c r="GQ65" s="49"/>
      <c r="GR65" s="49"/>
      <c r="GS65" s="49"/>
      <c r="GT65" s="49"/>
      <c r="GU65" s="49"/>
      <c r="GV65" s="49"/>
      <c r="GW65" s="49"/>
      <c r="GX65" s="49"/>
      <c r="GY65" s="49"/>
      <c r="GZ65" s="49"/>
    </row>
    <row r="66" spans="1:208" s="5" customFormat="1" ht="18.600000000000001" customHeight="1" x14ac:dyDescent="0.25">
      <c r="A66" s="58"/>
      <c r="B66" s="50" t="str">
        <f>IF($A66="","",(IF((VLOOKUP($A66,DATA!$A$1:$M$38,2,FALSE))="X","X",(IF(B65="X",1,B65+1)))))</f>
        <v/>
      </c>
      <c r="C66" s="51" t="str">
        <f>IF($A66="","",(IF((VLOOKUP($A66,DATA!$A$1:$M$38,3,FALSE))="X","X",(IF(C65="X",1,C65+1)))))</f>
        <v/>
      </c>
      <c r="D66" s="50" t="str">
        <f>IF($A66="","",(IF((VLOOKUP($A66,DATA!$A$1:$M$38,4,FALSE))="X","X",(IF(D65="X",1,D65+1)))))</f>
        <v/>
      </c>
      <c r="E66" s="51" t="str">
        <f>IF($A66="","",(IF((VLOOKUP($A66,DATA!$A$1:$M$38,5,FALSE))="X","X",(IF(E65="X",1,E65+1)))))</f>
        <v/>
      </c>
      <c r="F66" s="50" t="str">
        <f>IF($A66="","",(IF((VLOOKUP($A66,DATA!$A$1:$M$38,6,FALSE))="X","X",(IF(F65="X",1,F65+1)))))</f>
        <v/>
      </c>
      <c r="G66" s="51" t="str">
        <f>IF($A66="","",(IF((VLOOKUP($A66,DATA!$A$1:$M$38,7,FALSE))="X","X",(IF(G65="X",1,G65+1)))))</f>
        <v/>
      </c>
      <c r="H66" s="50" t="str">
        <f>IF($A66="","",(IF((VLOOKUP($A66,DATA!$A$1:$M$38,8,FALSE))="X","X",(IF(H65="X",1,H65+1)))))</f>
        <v/>
      </c>
      <c r="I66" s="50" t="str">
        <f>IF($A66="","",(IF((VLOOKUP($A66,DATA!$A$1:$M$38,9,FALSE))="X","X",(IF(I65="X",1,I65+1)))))</f>
        <v/>
      </c>
      <c r="J66" s="51" t="str">
        <f>IF($A66="","",(IF((VLOOKUP($A66,DATA!$A$1:$M$38,10,FALSE))="X","X",(IF(J65="X",1,J65+1)))))</f>
        <v/>
      </c>
      <c r="K66" s="50" t="str">
        <f>IF($A66="","",(IF((VLOOKUP($A66,DATA!$A$1:$M$38,11,FALSE))="X","X",(IF(K65="X",1,K65+1)))))</f>
        <v/>
      </c>
      <c r="L66" s="50" t="str">
        <f>IF($A66="","",(IF((VLOOKUP($A66,DATA!$A$1:$M$38,12,FALSE))="X","X",(IF(L65="X",1,L65+1)))))</f>
        <v/>
      </c>
      <c r="M66" s="50" t="str">
        <f>IF($A66="","",(IF((VLOOKUP($A66,DATA!$A$1:$M$38,13,FALSE))="X","X",(IF(M65="X",1,M65+1)))))</f>
        <v/>
      </c>
      <c r="N66" s="53" t="str">
        <f t="shared" si="0"/>
        <v/>
      </c>
      <c r="O66" s="51" t="str">
        <f t="shared" si="1"/>
        <v/>
      </c>
      <c r="P66" s="50" t="str">
        <f>IF($A66="","",(IF((VLOOKUP($A66,DATA!$S$1:$AC$38,2,FALSE))="X","X",(IF(P65="X",1,P65+1)))))</f>
        <v/>
      </c>
      <c r="Q66" s="50" t="str">
        <f>IF($A66="","",(IF((VLOOKUP($A66,DATA!$S$1:$AC$38,3,FALSE))="X","X",(IF(Q65="X",1,Q65+1)))))</f>
        <v/>
      </c>
      <c r="R66" s="50" t="str">
        <f>IF($A66="","",(IF((VLOOKUP($A66,DATA!$S$1:$AC$38,4,FALSE))="X","X",(IF(R65="X",1,R65+1)))))</f>
        <v/>
      </c>
      <c r="S66" s="50" t="str">
        <f>IF($A66="","",(IF((VLOOKUP($A66,DATA!$S$1:$AC$38,5,FALSE))="X","X",(IF(S65="X",1,S65+1)))))</f>
        <v/>
      </c>
      <c r="T66" s="50" t="str">
        <f>IF($A66="","",(IF((VLOOKUP($A66,DATA!$S$1:$AC$38,6,FALSE))="X","X",(IF(T65="X",1,T65+1)))))</f>
        <v/>
      </c>
      <c r="U66" s="50" t="str">
        <f>IF($A66="","",(IF((VLOOKUP($A66,DATA!$S$1:$AC$38,7,FALSE))="X","X",(IF(U65="X",1,U65+1)))))</f>
        <v/>
      </c>
      <c r="V66" s="51" t="str">
        <f>IF($A66="","",(IF((VLOOKUP($A66,DATA!$S$1:$AC$38,8,FALSE))="X","X",(IF(V65="X",1,V65+1)))))</f>
        <v/>
      </c>
      <c r="W66" s="50" t="str">
        <f>IF($A66="","",(IF((VLOOKUP($A66,DATA!$S$1:$AC$38,9,FALSE))="X","X",(IF(W65="X",1,W65+1)))))</f>
        <v/>
      </c>
      <c r="X66" s="50" t="str">
        <f>IF($A66="","",(IF((VLOOKUP($A66,DATA!$S$1:$AC$38,10,FALSE))="X","X",(IF(X65="X",1,X65+1)))))</f>
        <v/>
      </c>
      <c r="Y66" s="51" t="str">
        <f>IF($A66="","",(IF((VLOOKUP($A66,DATA!$S$1:$AC$38,11,FALSE))="X","X",(IF(Y65="X",1,Y65+1)))))</f>
        <v/>
      </c>
      <c r="Z66" s="52"/>
      <c r="AA66" s="52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39"/>
      <c r="BN66" s="39"/>
      <c r="BO66" s="39"/>
      <c r="BP66" s="39"/>
      <c r="BQ66" s="39"/>
      <c r="BR66" s="39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39"/>
      <c r="CF66" s="39"/>
      <c r="CG66" s="39"/>
      <c r="CH66" s="39"/>
      <c r="DC66" s="4"/>
      <c r="DD66" s="4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</row>
    <row r="67" spans="1:208" s="5" customFormat="1" ht="18.600000000000001" customHeight="1" x14ac:dyDescent="0.25">
      <c r="A67" s="58"/>
      <c r="B67" s="50" t="str">
        <f>IF($A67="","",(IF((VLOOKUP($A67,DATA!$A$1:$M$38,2,FALSE))="X","X",(IF(B66="X",1,B66+1)))))</f>
        <v/>
      </c>
      <c r="C67" s="51" t="str">
        <f>IF($A67="","",(IF((VLOOKUP($A67,DATA!$A$1:$M$38,3,FALSE))="X","X",(IF(C66="X",1,C66+1)))))</f>
        <v/>
      </c>
      <c r="D67" s="50" t="str">
        <f>IF($A67="","",(IF((VLOOKUP($A67,DATA!$A$1:$M$38,4,FALSE))="X","X",(IF(D66="X",1,D66+1)))))</f>
        <v/>
      </c>
      <c r="E67" s="51" t="str">
        <f>IF($A67="","",(IF((VLOOKUP($A67,DATA!$A$1:$M$38,5,FALSE))="X","X",(IF(E66="X",1,E66+1)))))</f>
        <v/>
      </c>
      <c r="F67" s="50" t="str">
        <f>IF($A67="","",(IF((VLOOKUP($A67,DATA!$A$1:$M$38,6,FALSE))="X","X",(IF(F66="X",1,F66+1)))))</f>
        <v/>
      </c>
      <c r="G67" s="51" t="str">
        <f>IF($A67="","",(IF((VLOOKUP($A67,DATA!$A$1:$M$38,7,FALSE))="X","X",(IF(G66="X",1,G66+1)))))</f>
        <v/>
      </c>
      <c r="H67" s="50" t="str">
        <f>IF($A67="","",(IF((VLOOKUP($A67,DATA!$A$1:$M$38,8,FALSE))="X","X",(IF(H66="X",1,H66+1)))))</f>
        <v/>
      </c>
      <c r="I67" s="50" t="str">
        <f>IF($A67="","",(IF((VLOOKUP($A67,DATA!$A$1:$M$38,9,FALSE))="X","X",(IF(I66="X",1,I66+1)))))</f>
        <v/>
      </c>
      <c r="J67" s="51" t="str">
        <f>IF($A67="","",(IF((VLOOKUP($A67,DATA!$A$1:$M$38,10,FALSE))="X","X",(IF(J66="X",1,J66+1)))))</f>
        <v/>
      </c>
      <c r="K67" s="50" t="str">
        <f>IF($A67="","",(IF((VLOOKUP($A67,DATA!$A$1:$M$38,11,FALSE))="X","X",(IF(K66="X",1,K66+1)))))</f>
        <v/>
      </c>
      <c r="L67" s="50" t="str">
        <f>IF($A67="","",(IF((VLOOKUP($A67,DATA!$A$1:$M$38,12,FALSE))="X","X",(IF(L66="X",1,L66+1)))))</f>
        <v/>
      </c>
      <c r="M67" s="50" t="str">
        <f>IF($A67="","",(IF((VLOOKUP($A67,DATA!$A$1:$M$38,13,FALSE))="X","X",(IF(M66="X",1,M66+1)))))</f>
        <v/>
      </c>
      <c r="N67" s="53" t="str">
        <f t="shared" si="0"/>
        <v/>
      </c>
      <c r="O67" s="51" t="str">
        <f t="shared" si="1"/>
        <v/>
      </c>
      <c r="P67" s="50" t="str">
        <f>IF($A67="","",(IF((VLOOKUP($A67,DATA!$S$1:$AC$38,2,FALSE))="X","X",(IF(P66="X",1,P66+1)))))</f>
        <v/>
      </c>
      <c r="Q67" s="50" t="str">
        <f>IF($A67="","",(IF((VLOOKUP($A67,DATA!$S$1:$AC$38,3,FALSE))="X","X",(IF(Q66="X",1,Q66+1)))))</f>
        <v/>
      </c>
      <c r="R67" s="50" t="str">
        <f>IF($A67="","",(IF((VLOOKUP($A67,DATA!$S$1:$AC$38,4,FALSE))="X","X",(IF(R66="X",1,R66+1)))))</f>
        <v/>
      </c>
      <c r="S67" s="50" t="str">
        <f>IF($A67="","",(IF((VLOOKUP($A67,DATA!$S$1:$AC$38,5,FALSE))="X","X",(IF(S66="X",1,S66+1)))))</f>
        <v/>
      </c>
      <c r="T67" s="50" t="str">
        <f>IF($A67="","",(IF((VLOOKUP($A67,DATA!$S$1:$AC$38,6,FALSE))="X","X",(IF(T66="X",1,T66+1)))))</f>
        <v/>
      </c>
      <c r="U67" s="50" t="str">
        <f>IF($A67="","",(IF((VLOOKUP($A67,DATA!$S$1:$AC$38,7,FALSE))="X","X",(IF(U66="X",1,U66+1)))))</f>
        <v/>
      </c>
      <c r="V67" s="51" t="str">
        <f>IF($A67="","",(IF((VLOOKUP($A67,DATA!$S$1:$AC$38,8,FALSE))="X","X",(IF(V66="X",1,V66+1)))))</f>
        <v/>
      </c>
      <c r="W67" s="50" t="str">
        <f>IF($A67="","",(IF((VLOOKUP($A67,DATA!$S$1:$AC$38,9,FALSE))="X","X",(IF(W66="X",1,W66+1)))))</f>
        <v/>
      </c>
      <c r="X67" s="50" t="str">
        <f>IF($A67="","",(IF((VLOOKUP($A67,DATA!$S$1:$AC$38,10,FALSE))="X","X",(IF(X66="X",1,X66+1)))))</f>
        <v/>
      </c>
      <c r="Y67" s="51" t="str">
        <f>IF($A67="","",(IF((VLOOKUP($A67,DATA!$S$1:$AC$38,11,FALSE))="X","X",(IF(Y66="X",1,Y66+1)))))</f>
        <v/>
      </c>
      <c r="Z67" s="52"/>
      <c r="AA67" s="52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39"/>
      <c r="BN67" s="39"/>
      <c r="BO67" s="39"/>
      <c r="BP67" s="39"/>
      <c r="BQ67" s="39"/>
      <c r="BR67" s="39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39"/>
      <c r="CF67" s="39"/>
      <c r="CG67" s="39"/>
      <c r="CH67" s="39"/>
      <c r="DC67" s="4"/>
      <c r="DD67" s="4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  <c r="FP67" s="49"/>
      <c r="FQ67" s="49"/>
      <c r="FR67" s="49"/>
      <c r="FS67" s="49"/>
      <c r="FT67" s="49"/>
      <c r="FU67" s="49"/>
      <c r="FV67" s="49"/>
      <c r="FW67" s="49"/>
      <c r="FX67" s="49"/>
      <c r="FY67" s="49"/>
      <c r="FZ67" s="49"/>
      <c r="GA67" s="49"/>
      <c r="GB67" s="49"/>
      <c r="GC67" s="49"/>
      <c r="GD67" s="49"/>
      <c r="GE67" s="49"/>
      <c r="GF67" s="49"/>
      <c r="GG67" s="49"/>
      <c r="GH67" s="49"/>
      <c r="GI67" s="49"/>
      <c r="GJ67" s="49"/>
      <c r="GK67" s="49"/>
      <c r="GL67" s="49"/>
      <c r="GM67" s="49"/>
      <c r="GN67" s="49"/>
      <c r="GO67" s="49"/>
      <c r="GP67" s="49"/>
      <c r="GQ67" s="49"/>
      <c r="GR67" s="49"/>
      <c r="GS67" s="49"/>
      <c r="GT67" s="49"/>
      <c r="GU67" s="49"/>
      <c r="GV67" s="49"/>
      <c r="GW67" s="49"/>
      <c r="GX67" s="49"/>
      <c r="GY67" s="49"/>
      <c r="GZ67" s="49"/>
    </row>
    <row r="68" spans="1:208" s="5" customFormat="1" ht="18.600000000000001" customHeight="1" x14ac:dyDescent="0.25">
      <c r="A68" s="58"/>
      <c r="B68" s="50" t="str">
        <f>IF($A68="","",(IF((VLOOKUP($A68,DATA!$A$1:$M$38,2,FALSE))="X","X",(IF(B67="X",1,B67+1)))))</f>
        <v/>
      </c>
      <c r="C68" s="51" t="str">
        <f>IF($A68="","",(IF((VLOOKUP($A68,DATA!$A$1:$M$38,3,FALSE))="X","X",(IF(C67="X",1,C67+1)))))</f>
        <v/>
      </c>
      <c r="D68" s="50" t="str">
        <f>IF($A68="","",(IF((VLOOKUP($A68,DATA!$A$1:$M$38,4,FALSE))="X","X",(IF(D67="X",1,D67+1)))))</f>
        <v/>
      </c>
      <c r="E68" s="51" t="str">
        <f>IF($A68="","",(IF((VLOOKUP($A68,DATA!$A$1:$M$38,5,FALSE))="X","X",(IF(E67="X",1,E67+1)))))</f>
        <v/>
      </c>
      <c r="F68" s="50" t="str">
        <f>IF($A68="","",(IF((VLOOKUP($A68,DATA!$A$1:$M$38,6,FALSE))="X","X",(IF(F67="X",1,F67+1)))))</f>
        <v/>
      </c>
      <c r="G68" s="51" t="str">
        <f>IF($A68="","",(IF((VLOOKUP($A68,DATA!$A$1:$M$38,7,FALSE))="X","X",(IF(G67="X",1,G67+1)))))</f>
        <v/>
      </c>
      <c r="H68" s="50" t="str">
        <f>IF($A68="","",(IF((VLOOKUP($A68,DATA!$A$1:$M$38,8,FALSE))="X","X",(IF(H67="X",1,H67+1)))))</f>
        <v/>
      </c>
      <c r="I68" s="50" t="str">
        <f>IF($A68="","",(IF((VLOOKUP($A68,DATA!$A$1:$M$38,9,FALSE))="X","X",(IF(I67="X",1,I67+1)))))</f>
        <v/>
      </c>
      <c r="J68" s="51" t="str">
        <f>IF($A68="","",(IF((VLOOKUP($A68,DATA!$A$1:$M$38,10,FALSE))="X","X",(IF(J67="X",1,J67+1)))))</f>
        <v/>
      </c>
      <c r="K68" s="50" t="str">
        <f>IF($A68="","",(IF((VLOOKUP($A68,DATA!$A$1:$M$38,11,FALSE))="X","X",(IF(K67="X",1,K67+1)))))</f>
        <v/>
      </c>
      <c r="L68" s="50" t="str">
        <f>IF($A68="","",(IF((VLOOKUP($A68,DATA!$A$1:$M$38,12,FALSE))="X","X",(IF(L67="X",1,L67+1)))))</f>
        <v/>
      </c>
      <c r="M68" s="50" t="str">
        <f>IF($A68="","",(IF((VLOOKUP($A68,DATA!$A$1:$M$38,13,FALSE))="X","X",(IF(M67="X",1,M67+1)))))</f>
        <v/>
      </c>
      <c r="N68" s="53" t="str">
        <f t="shared" si="0"/>
        <v/>
      </c>
      <c r="O68" s="51" t="str">
        <f t="shared" si="1"/>
        <v/>
      </c>
      <c r="P68" s="50" t="str">
        <f>IF($A68="","",(IF((VLOOKUP($A68,DATA!$S$1:$AC$38,2,FALSE))="X","X",(IF(P67="X",1,P67+1)))))</f>
        <v/>
      </c>
      <c r="Q68" s="50" t="str">
        <f>IF($A68="","",(IF((VLOOKUP($A68,DATA!$S$1:$AC$38,3,FALSE))="X","X",(IF(Q67="X",1,Q67+1)))))</f>
        <v/>
      </c>
      <c r="R68" s="50" t="str">
        <f>IF($A68="","",(IF((VLOOKUP($A68,DATA!$S$1:$AC$38,4,FALSE))="X","X",(IF(R67="X",1,R67+1)))))</f>
        <v/>
      </c>
      <c r="S68" s="50" t="str">
        <f>IF($A68="","",(IF((VLOOKUP($A68,DATA!$S$1:$AC$38,5,FALSE))="X","X",(IF(S67="X",1,S67+1)))))</f>
        <v/>
      </c>
      <c r="T68" s="50" t="str">
        <f>IF($A68="","",(IF((VLOOKUP($A68,DATA!$S$1:$AC$38,6,FALSE))="X","X",(IF(T67="X",1,T67+1)))))</f>
        <v/>
      </c>
      <c r="U68" s="50" t="str">
        <f>IF($A68="","",(IF((VLOOKUP($A68,DATA!$S$1:$AC$38,7,FALSE))="X","X",(IF(U67="X",1,U67+1)))))</f>
        <v/>
      </c>
      <c r="V68" s="51" t="str">
        <f>IF($A68="","",(IF((VLOOKUP($A68,DATA!$S$1:$AC$38,8,FALSE))="X","X",(IF(V67="X",1,V67+1)))))</f>
        <v/>
      </c>
      <c r="W68" s="50" t="str">
        <f>IF($A68="","",(IF((VLOOKUP($A68,DATA!$S$1:$AC$38,9,FALSE))="X","X",(IF(W67="X",1,W67+1)))))</f>
        <v/>
      </c>
      <c r="X68" s="50" t="str">
        <f>IF($A68="","",(IF((VLOOKUP($A68,DATA!$S$1:$AC$38,10,FALSE))="X","X",(IF(X67="X",1,X67+1)))))</f>
        <v/>
      </c>
      <c r="Y68" s="51" t="str">
        <f>IF($A68="","",(IF((VLOOKUP($A68,DATA!$S$1:$AC$38,11,FALSE))="X","X",(IF(Y67="X",1,Y67+1)))))</f>
        <v/>
      </c>
      <c r="Z68" s="52"/>
      <c r="AA68" s="52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39"/>
      <c r="BN68" s="39"/>
      <c r="BO68" s="39"/>
      <c r="BP68" s="39"/>
      <c r="BQ68" s="39"/>
      <c r="BR68" s="39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39"/>
      <c r="CF68" s="39"/>
      <c r="CG68" s="39"/>
      <c r="CH68" s="39"/>
      <c r="DC68" s="4"/>
      <c r="DD68" s="4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49"/>
      <c r="FK68" s="49"/>
      <c r="FL68" s="49"/>
      <c r="FM68" s="49"/>
      <c r="FN68" s="49"/>
      <c r="FO68" s="49"/>
      <c r="FP68" s="49"/>
      <c r="FQ68" s="49"/>
      <c r="FR68" s="49"/>
      <c r="FS68" s="49"/>
      <c r="FT68" s="49"/>
      <c r="FU68" s="49"/>
      <c r="FV68" s="49"/>
      <c r="FW68" s="49"/>
      <c r="FX68" s="49"/>
      <c r="FY68" s="49"/>
      <c r="FZ68" s="49"/>
      <c r="GA68" s="49"/>
      <c r="GB68" s="49"/>
      <c r="GC68" s="49"/>
      <c r="GD68" s="49"/>
      <c r="GE68" s="49"/>
      <c r="GF68" s="49"/>
      <c r="GG68" s="49"/>
      <c r="GH68" s="49"/>
      <c r="GI68" s="49"/>
      <c r="GJ68" s="49"/>
      <c r="GK68" s="49"/>
      <c r="GL68" s="49"/>
      <c r="GM68" s="49"/>
      <c r="GN68" s="49"/>
      <c r="GO68" s="49"/>
      <c r="GP68" s="49"/>
      <c r="GQ68" s="49"/>
      <c r="GR68" s="49"/>
      <c r="GS68" s="49"/>
      <c r="GT68" s="49"/>
      <c r="GU68" s="49"/>
      <c r="GV68" s="49"/>
      <c r="GW68" s="49"/>
      <c r="GX68" s="49"/>
      <c r="GY68" s="49"/>
      <c r="GZ68" s="49"/>
    </row>
    <row r="69" spans="1:208" s="5" customFormat="1" ht="18.600000000000001" customHeight="1" x14ac:dyDescent="0.25">
      <c r="A69" s="58"/>
      <c r="B69" s="50" t="str">
        <f>IF($A69="","",(IF((VLOOKUP($A69,DATA!$A$1:$M$38,2,FALSE))="X","X",(IF(B68="X",1,B68+1)))))</f>
        <v/>
      </c>
      <c r="C69" s="51" t="str">
        <f>IF($A69="","",(IF((VLOOKUP($A69,DATA!$A$1:$M$38,3,FALSE))="X","X",(IF(C68="X",1,C68+1)))))</f>
        <v/>
      </c>
      <c r="D69" s="50" t="str">
        <f>IF($A69="","",(IF((VLOOKUP($A69,DATA!$A$1:$M$38,4,FALSE))="X","X",(IF(D68="X",1,D68+1)))))</f>
        <v/>
      </c>
      <c r="E69" s="51" t="str">
        <f>IF($A69="","",(IF((VLOOKUP($A69,DATA!$A$1:$M$38,5,FALSE))="X","X",(IF(E68="X",1,E68+1)))))</f>
        <v/>
      </c>
      <c r="F69" s="50" t="str">
        <f>IF($A69="","",(IF((VLOOKUP($A69,DATA!$A$1:$M$38,6,FALSE))="X","X",(IF(F68="X",1,F68+1)))))</f>
        <v/>
      </c>
      <c r="G69" s="51" t="str">
        <f>IF($A69="","",(IF((VLOOKUP($A69,DATA!$A$1:$M$38,7,FALSE))="X","X",(IF(G68="X",1,G68+1)))))</f>
        <v/>
      </c>
      <c r="H69" s="50" t="str">
        <f>IF($A69="","",(IF((VLOOKUP($A69,DATA!$A$1:$M$38,8,FALSE))="X","X",(IF(H68="X",1,H68+1)))))</f>
        <v/>
      </c>
      <c r="I69" s="50" t="str">
        <f>IF($A69="","",(IF((VLOOKUP($A69,DATA!$A$1:$M$38,9,FALSE))="X","X",(IF(I68="X",1,I68+1)))))</f>
        <v/>
      </c>
      <c r="J69" s="51" t="str">
        <f>IF($A69="","",(IF((VLOOKUP($A69,DATA!$A$1:$M$38,10,FALSE))="X","X",(IF(J68="X",1,J68+1)))))</f>
        <v/>
      </c>
      <c r="K69" s="50" t="str">
        <f>IF($A69="","",(IF((VLOOKUP($A69,DATA!$A$1:$M$38,11,FALSE))="X","X",(IF(K68="X",1,K68+1)))))</f>
        <v/>
      </c>
      <c r="L69" s="50" t="str">
        <f>IF($A69="","",(IF((VLOOKUP($A69,DATA!$A$1:$M$38,12,FALSE))="X","X",(IF(L68="X",1,L68+1)))))</f>
        <v/>
      </c>
      <c r="M69" s="50" t="str">
        <f>IF($A69="","",(IF((VLOOKUP($A69,DATA!$A$1:$M$38,13,FALSE))="X","X",(IF(M68="X",1,M68+1)))))</f>
        <v/>
      </c>
      <c r="N69" s="53" t="str">
        <f t="shared" si="0"/>
        <v/>
      </c>
      <c r="O69" s="51" t="str">
        <f t="shared" si="1"/>
        <v/>
      </c>
      <c r="P69" s="50" t="str">
        <f>IF($A69="","",(IF((VLOOKUP($A69,DATA!$S$1:$AC$38,2,FALSE))="X","X",(IF(P68="X",1,P68+1)))))</f>
        <v/>
      </c>
      <c r="Q69" s="50" t="str">
        <f>IF($A69="","",(IF((VLOOKUP($A69,DATA!$S$1:$AC$38,3,FALSE))="X","X",(IF(Q68="X",1,Q68+1)))))</f>
        <v/>
      </c>
      <c r="R69" s="50" t="str">
        <f>IF($A69="","",(IF((VLOOKUP($A69,DATA!$S$1:$AC$38,4,FALSE))="X","X",(IF(R68="X",1,R68+1)))))</f>
        <v/>
      </c>
      <c r="S69" s="50" t="str">
        <f>IF($A69="","",(IF((VLOOKUP($A69,DATA!$S$1:$AC$38,5,FALSE))="X","X",(IF(S68="X",1,S68+1)))))</f>
        <v/>
      </c>
      <c r="T69" s="50" t="str">
        <f>IF($A69="","",(IF((VLOOKUP($A69,DATA!$S$1:$AC$38,6,FALSE))="X","X",(IF(T68="X",1,T68+1)))))</f>
        <v/>
      </c>
      <c r="U69" s="50" t="str">
        <f>IF($A69="","",(IF((VLOOKUP($A69,DATA!$S$1:$AC$38,7,FALSE))="X","X",(IF(U68="X",1,U68+1)))))</f>
        <v/>
      </c>
      <c r="V69" s="51" t="str">
        <f>IF($A69="","",(IF((VLOOKUP($A69,DATA!$S$1:$AC$38,8,FALSE))="X","X",(IF(V68="X",1,V68+1)))))</f>
        <v/>
      </c>
      <c r="W69" s="50" t="str">
        <f>IF($A69="","",(IF((VLOOKUP($A69,DATA!$S$1:$AC$38,9,FALSE))="X","X",(IF(W68="X",1,W68+1)))))</f>
        <v/>
      </c>
      <c r="X69" s="50" t="str">
        <f>IF($A69="","",(IF((VLOOKUP($A69,DATA!$S$1:$AC$38,10,FALSE))="X","X",(IF(X68="X",1,X68+1)))))</f>
        <v/>
      </c>
      <c r="Y69" s="51" t="str">
        <f>IF($A69="","",(IF((VLOOKUP($A69,DATA!$S$1:$AC$38,11,FALSE))="X","X",(IF(Y68="X",1,Y68+1)))))</f>
        <v/>
      </c>
      <c r="Z69" s="52"/>
      <c r="AA69" s="52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39"/>
      <c r="BN69" s="39"/>
      <c r="BO69" s="39"/>
      <c r="BP69" s="39"/>
      <c r="BQ69" s="39"/>
      <c r="BR69" s="39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39"/>
      <c r="CF69" s="39"/>
      <c r="CG69" s="39"/>
      <c r="CH69" s="39"/>
      <c r="DC69" s="4"/>
      <c r="DD69" s="4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49"/>
      <c r="FK69" s="49"/>
      <c r="FL69" s="49"/>
      <c r="FM69" s="49"/>
      <c r="FN69" s="49"/>
      <c r="FO69" s="49"/>
      <c r="FP69" s="49"/>
      <c r="FQ69" s="49"/>
      <c r="FR69" s="49"/>
      <c r="FS69" s="49"/>
      <c r="FT69" s="49"/>
      <c r="FU69" s="49"/>
      <c r="FV69" s="49"/>
      <c r="FW69" s="49"/>
      <c r="FX69" s="49"/>
      <c r="FY69" s="49"/>
      <c r="FZ69" s="49"/>
      <c r="GA69" s="49"/>
      <c r="GB69" s="49"/>
      <c r="GC69" s="49"/>
      <c r="GD69" s="49"/>
      <c r="GE69" s="49"/>
      <c r="GF69" s="49"/>
      <c r="GG69" s="49"/>
      <c r="GH69" s="49"/>
      <c r="GI69" s="49"/>
      <c r="GJ69" s="49"/>
      <c r="GK69" s="49"/>
      <c r="GL69" s="49"/>
      <c r="GM69" s="49"/>
      <c r="GN69" s="49"/>
      <c r="GO69" s="49"/>
      <c r="GP69" s="49"/>
      <c r="GQ69" s="49"/>
      <c r="GR69" s="49"/>
      <c r="GS69" s="49"/>
      <c r="GT69" s="49"/>
      <c r="GU69" s="49"/>
      <c r="GV69" s="49"/>
      <c r="GW69" s="49"/>
      <c r="GX69" s="49"/>
      <c r="GY69" s="49"/>
      <c r="GZ69" s="49"/>
    </row>
    <row r="70" spans="1:208" s="5" customFormat="1" ht="18.600000000000001" customHeight="1" x14ac:dyDescent="0.25">
      <c r="A70" s="58"/>
      <c r="B70" s="50" t="str">
        <f>IF($A70="","",(IF((VLOOKUP($A70,DATA!$A$1:$M$38,2,FALSE))="X","X",(IF(B69="X",1,B69+1)))))</f>
        <v/>
      </c>
      <c r="C70" s="51" t="str">
        <f>IF($A70="","",(IF((VLOOKUP($A70,DATA!$A$1:$M$38,3,FALSE))="X","X",(IF(C69="X",1,C69+1)))))</f>
        <v/>
      </c>
      <c r="D70" s="50" t="str">
        <f>IF($A70="","",(IF((VLOOKUP($A70,DATA!$A$1:$M$38,4,FALSE))="X","X",(IF(D69="X",1,D69+1)))))</f>
        <v/>
      </c>
      <c r="E70" s="51" t="str">
        <f>IF($A70="","",(IF((VLOOKUP($A70,DATA!$A$1:$M$38,5,FALSE))="X","X",(IF(E69="X",1,E69+1)))))</f>
        <v/>
      </c>
      <c r="F70" s="50" t="str">
        <f>IF($A70="","",(IF((VLOOKUP($A70,DATA!$A$1:$M$38,6,FALSE))="X","X",(IF(F69="X",1,F69+1)))))</f>
        <v/>
      </c>
      <c r="G70" s="51" t="str">
        <f>IF($A70="","",(IF((VLOOKUP($A70,DATA!$A$1:$M$38,7,FALSE))="X","X",(IF(G69="X",1,G69+1)))))</f>
        <v/>
      </c>
      <c r="H70" s="50" t="str">
        <f>IF($A70="","",(IF((VLOOKUP($A70,DATA!$A$1:$M$38,8,FALSE))="X","X",(IF(H69="X",1,H69+1)))))</f>
        <v/>
      </c>
      <c r="I70" s="50" t="str">
        <f>IF($A70="","",(IF((VLOOKUP($A70,DATA!$A$1:$M$38,9,FALSE))="X","X",(IF(I69="X",1,I69+1)))))</f>
        <v/>
      </c>
      <c r="J70" s="51" t="str">
        <f>IF($A70="","",(IF((VLOOKUP($A70,DATA!$A$1:$M$38,10,FALSE))="X","X",(IF(J69="X",1,J69+1)))))</f>
        <v/>
      </c>
      <c r="K70" s="50" t="str">
        <f>IF($A70="","",(IF((VLOOKUP($A70,DATA!$A$1:$M$38,11,FALSE))="X","X",(IF(K69="X",1,K69+1)))))</f>
        <v/>
      </c>
      <c r="L70" s="50" t="str">
        <f>IF($A70="","",(IF((VLOOKUP($A70,DATA!$A$1:$M$38,12,FALSE))="X","X",(IF(L69="X",1,L69+1)))))</f>
        <v/>
      </c>
      <c r="M70" s="50" t="str">
        <f>IF($A70="","",(IF((VLOOKUP($A70,DATA!$A$1:$M$38,13,FALSE))="X","X",(IF(M69="X",1,M69+1)))))</f>
        <v/>
      </c>
      <c r="N70" s="53" t="str">
        <f t="shared" ref="N70:N133" si="2">IF($A70="","",(IF((AND($A70=$A69,$A70&lt;&gt;""))=TRUE,"X",(IF(N69="X",1,N69+1)))))</f>
        <v/>
      </c>
      <c r="O70" s="51" t="str">
        <f t="shared" ref="O70:O133" si="3">IF($A70="","",(IF((AND($A70=$A68,$A70&lt;&gt;""))=TRUE,"X",(IF(O69="X",1,O69+1)))))</f>
        <v/>
      </c>
      <c r="P70" s="50" t="str">
        <f>IF($A70="","",(IF((VLOOKUP($A70,DATA!$S$1:$AC$38,2,FALSE))="X","X",(IF(P69="X",1,P69+1)))))</f>
        <v/>
      </c>
      <c r="Q70" s="50" t="str">
        <f>IF($A70="","",(IF((VLOOKUP($A70,DATA!$S$1:$AC$38,3,FALSE))="X","X",(IF(Q69="X",1,Q69+1)))))</f>
        <v/>
      </c>
      <c r="R70" s="50" t="str">
        <f>IF($A70="","",(IF((VLOOKUP($A70,DATA!$S$1:$AC$38,4,FALSE))="X","X",(IF(R69="X",1,R69+1)))))</f>
        <v/>
      </c>
      <c r="S70" s="50" t="str">
        <f>IF($A70="","",(IF((VLOOKUP($A70,DATA!$S$1:$AC$38,5,FALSE))="X","X",(IF(S69="X",1,S69+1)))))</f>
        <v/>
      </c>
      <c r="T70" s="50" t="str">
        <f>IF($A70="","",(IF((VLOOKUP($A70,DATA!$S$1:$AC$38,6,FALSE))="X","X",(IF(T69="X",1,T69+1)))))</f>
        <v/>
      </c>
      <c r="U70" s="50" t="str">
        <f>IF($A70="","",(IF((VLOOKUP($A70,DATA!$S$1:$AC$38,7,FALSE))="X","X",(IF(U69="X",1,U69+1)))))</f>
        <v/>
      </c>
      <c r="V70" s="51" t="str">
        <f>IF($A70="","",(IF((VLOOKUP($A70,DATA!$S$1:$AC$38,8,FALSE))="X","X",(IF(V69="X",1,V69+1)))))</f>
        <v/>
      </c>
      <c r="W70" s="50" t="str">
        <f>IF($A70="","",(IF((VLOOKUP($A70,DATA!$S$1:$AC$38,9,FALSE))="X","X",(IF(W69="X",1,W69+1)))))</f>
        <v/>
      </c>
      <c r="X70" s="50" t="str">
        <f>IF($A70="","",(IF((VLOOKUP($A70,DATA!$S$1:$AC$38,10,FALSE))="X","X",(IF(X69="X",1,X69+1)))))</f>
        <v/>
      </c>
      <c r="Y70" s="51" t="str">
        <f>IF($A70="","",(IF((VLOOKUP($A70,DATA!$S$1:$AC$38,11,FALSE))="X","X",(IF(Y69="X",1,Y69+1)))))</f>
        <v/>
      </c>
      <c r="Z70" s="52"/>
      <c r="AA70" s="52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39"/>
      <c r="BN70" s="39"/>
      <c r="BO70" s="39"/>
      <c r="BP70" s="39"/>
      <c r="BQ70" s="39"/>
      <c r="BR70" s="39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39"/>
      <c r="CF70" s="39"/>
      <c r="CG70" s="39"/>
      <c r="CH70" s="39"/>
      <c r="DC70" s="4"/>
      <c r="DD70" s="4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  <c r="FO70" s="49"/>
      <c r="FP70" s="49"/>
      <c r="FQ70" s="49"/>
      <c r="FR70" s="49"/>
      <c r="FS70" s="49"/>
      <c r="FT70" s="49"/>
      <c r="FU70" s="49"/>
      <c r="FV70" s="49"/>
      <c r="FW70" s="49"/>
      <c r="FX70" s="49"/>
      <c r="FY70" s="49"/>
      <c r="FZ70" s="49"/>
      <c r="GA70" s="49"/>
      <c r="GB70" s="49"/>
      <c r="GC70" s="49"/>
      <c r="GD70" s="49"/>
      <c r="GE70" s="49"/>
      <c r="GF70" s="49"/>
      <c r="GG70" s="49"/>
      <c r="GH70" s="49"/>
      <c r="GI70" s="49"/>
      <c r="GJ70" s="49"/>
      <c r="GK70" s="49"/>
      <c r="GL70" s="49"/>
      <c r="GM70" s="49"/>
      <c r="GN70" s="49"/>
      <c r="GO70" s="49"/>
      <c r="GP70" s="49"/>
      <c r="GQ70" s="49"/>
      <c r="GR70" s="49"/>
      <c r="GS70" s="49"/>
      <c r="GT70" s="49"/>
      <c r="GU70" s="49"/>
      <c r="GV70" s="49"/>
      <c r="GW70" s="49"/>
      <c r="GX70" s="49"/>
      <c r="GY70" s="49"/>
      <c r="GZ70" s="49"/>
    </row>
    <row r="71" spans="1:208" s="5" customFormat="1" ht="18.600000000000001" customHeight="1" x14ac:dyDescent="0.25">
      <c r="A71" s="58"/>
      <c r="B71" s="50" t="str">
        <f>IF($A71="","",(IF((VLOOKUP($A71,DATA!$A$1:$M$38,2,FALSE))="X","X",(IF(B70="X",1,B70+1)))))</f>
        <v/>
      </c>
      <c r="C71" s="51" t="str">
        <f>IF($A71="","",(IF((VLOOKUP($A71,DATA!$A$1:$M$38,3,FALSE))="X","X",(IF(C70="X",1,C70+1)))))</f>
        <v/>
      </c>
      <c r="D71" s="50" t="str">
        <f>IF($A71="","",(IF((VLOOKUP($A71,DATA!$A$1:$M$38,4,FALSE))="X","X",(IF(D70="X",1,D70+1)))))</f>
        <v/>
      </c>
      <c r="E71" s="51" t="str">
        <f>IF($A71="","",(IF((VLOOKUP($A71,DATA!$A$1:$M$38,5,FALSE))="X","X",(IF(E70="X",1,E70+1)))))</f>
        <v/>
      </c>
      <c r="F71" s="50" t="str">
        <f>IF($A71="","",(IF((VLOOKUP($A71,DATA!$A$1:$M$38,6,FALSE))="X","X",(IF(F70="X",1,F70+1)))))</f>
        <v/>
      </c>
      <c r="G71" s="51" t="str">
        <f>IF($A71="","",(IF((VLOOKUP($A71,DATA!$A$1:$M$38,7,FALSE))="X","X",(IF(G70="X",1,G70+1)))))</f>
        <v/>
      </c>
      <c r="H71" s="50" t="str">
        <f>IF($A71="","",(IF((VLOOKUP($A71,DATA!$A$1:$M$38,8,FALSE))="X","X",(IF(H70="X",1,H70+1)))))</f>
        <v/>
      </c>
      <c r="I71" s="50" t="str">
        <f>IF($A71="","",(IF((VLOOKUP($A71,DATA!$A$1:$M$38,9,FALSE))="X","X",(IF(I70="X",1,I70+1)))))</f>
        <v/>
      </c>
      <c r="J71" s="51" t="str">
        <f>IF($A71="","",(IF((VLOOKUP($A71,DATA!$A$1:$M$38,10,FALSE))="X","X",(IF(J70="X",1,J70+1)))))</f>
        <v/>
      </c>
      <c r="K71" s="50" t="str">
        <f>IF($A71="","",(IF((VLOOKUP($A71,DATA!$A$1:$M$38,11,FALSE))="X","X",(IF(K70="X",1,K70+1)))))</f>
        <v/>
      </c>
      <c r="L71" s="50" t="str">
        <f>IF($A71="","",(IF((VLOOKUP($A71,DATA!$A$1:$M$38,12,FALSE))="X","X",(IF(L70="X",1,L70+1)))))</f>
        <v/>
      </c>
      <c r="M71" s="50" t="str">
        <f>IF($A71="","",(IF((VLOOKUP($A71,DATA!$A$1:$M$38,13,FALSE))="X","X",(IF(M70="X",1,M70+1)))))</f>
        <v/>
      </c>
      <c r="N71" s="53" t="str">
        <f t="shared" si="2"/>
        <v/>
      </c>
      <c r="O71" s="51" t="str">
        <f t="shared" si="3"/>
        <v/>
      </c>
      <c r="P71" s="50" t="str">
        <f>IF($A71="","",(IF((VLOOKUP($A71,DATA!$S$1:$AC$38,2,FALSE))="X","X",(IF(P70="X",1,P70+1)))))</f>
        <v/>
      </c>
      <c r="Q71" s="50" t="str">
        <f>IF($A71="","",(IF((VLOOKUP($A71,DATA!$S$1:$AC$38,3,FALSE))="X","X",(IF(Q70="X",1,Q70+1)))))</f>
        <v/>
      </c>
      <c r="R71" s="50" t="str">
        <f>IF($A71="","",(IF((VLOOKUP($A71,DATA!$S$1:$AC$38,4,FALSE))="X","X",(IF(R70="X",1,R70+1)))))</f>
        <v/>
      </c>
      <c r="S71" s="50" t="str">
        <f>IF($A71="","",(IF((VLOOKUP($A71,DATA!$S$1:$AC$38,5,FALSE))="X","X",(IF(S70="X",1,S70+1)))))</f>
        <v/>
      </c>
      <c r="T71" s="50" t="str">
        <f>IF($A71="","",(IF((VLOOKUP($A71,DATA!$S$1:$AC$38,6,FALSE))="X","X",(IF(T70="X",1,T70+1)))))</f>
        <v/>
      </c>
      <c r="U71" s="50" t="str">
        <f>IF($A71="","",(IF((VLOOKUP($A71,DATA!$S$1:$AC$38,7,FALSE))="X","X",(IF(U70="X",1,U70+1)))))</f>
        <v/>
      </c>
      <c r="V71" s="51" t="str">
        <f>IF($A71="","",(IF((VLOOKUP($A71,DATA!$S$1:$AC$38,8,FALSE))="X","X",(IF(V70="X",1,V70+1)))))</f>
        <v/>
      </c>
      <c r="W71" s="50" t="str">
        <f>IF($A71="","",(IF((VLOOKUP($A71,DATA!$S$1:$AC$38,9,FALSE))="X","X",(IF(W70="X",1,W70+1)))))</f>
        <v/>
      </c>
      <c r="X71" s="50" t="str">
        <f>IF($A71="","",(IF((VLOOKUP($A71,DATA!$S$1:$AC$38,10,FALSE))="X","X",(IF(X70="X",1,X70+1)))))</f>
        <v/>
      </c>
      <c r="Y71" s="51" t="str">
        <f>IF($A71="","",(IF((VLOOKUP($A71,DATA!$S$1:$AC$38,11,FALSE))="X","X",(IF(Y70="X",1,Y70+1)))))</f>
        <v/>
      </c>
      <c r="Z71" s="52"/>
      <c r="AA71" s="52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39"/>
      <c r="BN71" s="39"/>
      <c r="BO71" s="39"/>
      <c r="BP71" s="39"/>
      <c r="BQ71" s="39"/>
      <c r="BR71" s="39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39"/>
      <c r="CF71" s="39"/>
      <c r="CG71" s="39"/>
      <c r="CH71" s="39"/>
      <c r="DC71" s="4"/>
      <c r="DD71" s="4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  <c r="FJ71" s="49"/>
      <c r="FK71" s="49"/>
      <c r="FL71" s="49"/>
      <c r="FM71" s="49"/>
      <c r="FN71" s="49"/>
      <c r="FO71" s="49"/>
      <c r="FP71" s="49"/>
      <c r="FQ71" s="49"/>
      <c r="FR71" s="49"/>
      <c r="FS71" s="49"/>
      <c r="FT71" s="49"/>
      <c r="FU71" s="49"/>
      <c r="FV71" s="49"/>
      <c r="FW71" s="49"/>
      <c r="FX71" s="49"/>
      <c r="FY71" s="49"/>
      <c r="FZ71" s="49"/>
      <c r="GA71" s="49"/>
      <c r="GB71" s="49"/>
      <c r="GC71" s="49"/>
      <c r="GD71" s="49"/>
      <c r="GE71" s="49"/>
      <c r="GF71" s="49"/>
      <c r="GG71" s="49"/>
      <c r="GH71" s="49"/>
      <c r="GI71" s="49"/>
      <c r="GJ71" s="49"/>
      <c r="GK71" s="49"/>
      <c r="GL71" s="49"/>
      <c r="GM71" s="49"/>
      <c r="GN71" s="49"/>
      <c r="GO71" s="49"/>
      <c r="GP71" s="49"/>
      <c r="GQ71" s="49"/>
      <c r="GR71" s="49"/>
      <c r="GS71" s="49"/>
      <c r="GT71" s="49"/>
      <c r="GU71" s="49"/>
      <c r="GV71" s="49"/>
      <c r="GW71" s="49"/>
      <c r="GX71" s="49"/>
      <c r="GY71" s="49"/>
      <c r="GZ71" s="49"/>
    </row>
    <row r="72" spans="1:208" s="5" customFormat="1" ht="18.600000000000001" customHeight="1" x14ac:dyDescent="0.25">
      <c r="A72" s="58"/>
      <c r="B72" s="50" t="str">
        <f>IF($A72="","",(IF((VLOOKUP($A72,DATA!$A$1:$M$38,2,FALSE))="X","X",(IF(B71="X",1,B71+1)))))</f>
        <v/>
      </c>
      <c r="C72" s="51" t="str">
        <f>IF($A72="","",(IF((VLOOKUP($A72,DATA!$A$1:$M$38,3,FALSE))="X","X",(IF(C71="X",1,C71+1)))))</f>
        <v/>
      </c>
      <c r="D72" s="50" t="str">
        <f>IF($A72="","",(IF((VLOOKUP($A72,DATA!$A$1:$M$38,4,FALSE))="X","X",(IF(D71="X",1,D71+1)))))</f>
        <v/>
      </c>
      <c r="E72" s="51" t="str">
        <f>IF($A72="","",(IF((VLOOKUP($A72,DATA!$A$1:$M$38,5,FALSE))="X","X",(IF(E71="X",1,E71+1)))))</f>
        <v/>
      </c>
      <c r="F72" s="50" t="str">
        <f>IF($A72="","",(IF((VLOOKUP($A72,DATA!$A$1:$M$38,6,FALSE))="X","X",(IF(F71="X",1,F71+1)))))</f>
        <v/>
      </c>
      <c r="G72" s="51" t="str">
        <f>IF($A72="","",(IF((VLOOKUP($A72,DATA!$A$1:$M$38,7,FALSE))="X","X",(IF(G71="X",1,G71+1)))))</f>
        <v/>
      </c>
      <c r="H72" s="50" t="str">
        <f>IF($A72="","",(IF((VLOOKUP($A72,DATA!$A$1:$M$38,8,FALSE))="X","X",(IF(H71="X",1,H71+1)))))</f>
        <v/>
      </c>
      <c r="I72" s="50" t="str">
        <f>IF($A72="","",(IF((VLOOKUP($A72,DATA!$A$1:$M$38,9,FALSE))="X","X",(IF(I71="X",1,I71+1)))))</f>
        <v/>
      </c>
      <c r="J72" s="51" t="str">
        <f>IF($A72="","",(IF((VLOOKUP($A72,DATA!$A$1:$M$38,10,FALSE))="X","X",(IF(J71="X",1,J71+1)))))</f>
        <v/>
      </c>
      <c r="K72" s="50" t="str">
        <f>IF($A72="","",(IF((VLOOKUP($A72,DATA!$A$1:$M$38,11,FALSE))="X","X",(IF(K71="X",1,K71+1)))))</f>
        <v/>
      </c>
      <c r="L72" s="50" t="str">
        <f>IF($A72="","",(IF((VLOOKUP($A72,DATA!$A$1:$M$38,12,FALSE))="X","X",(IF(L71="X",1,L71+1)))))</f>
        <v/>
      </c>
      <c r="M72" s="50" t="str">
        <f>IF($A72="","",(IF((VLOOKUP($A72,DATA!$A$1:$M$38,13,FALSE))="X","X",(IF(M71="X",1,M71+1)))))</f>
        <v/>
      </c>
      <c r="N72" s="53" t="str">
        <f t="shared" si="2"/>
        <v/>
      </c>
      <c r="O72" s="51" t="str">
        <f t="shared" si="3"/>
        <v/>
      </c>
      <c r="P72" s="50" t="str">
        <f>IF($A72="","",(IF((VLOOKUP($A72,DATA!$S$1:$AC$38,2,FALSE))="X","X",(IF(P71="X",1,P71+1)))))</f>
        <v/>
      </c>
      <c r="Q72" s="50" t="str">
        <f>IF($A72="","",(IF((VLOOKUP($A72,DATA!$S$1:$AC$38,3,FALSE))="X","X",(IF(Q71="X",1,Q71+1)))))</f>
        <v/>
      </c>
      <c r="R72" s="50" t="str">
        <f>IF($A72="","",(IF((VLOOKUP($A72,DATA!$S$1:$AC$38,4,FALSE))="X","X",(IF(R71="X",1,R71+1)))))</f>
        <v/>
      </c>
      <c r="S72" s="50" t="str">
        <f>IF($A72="","",(IF((VLOOKUP($A72,DATA!$S$1:$AC$38,5,FALSE))="X","X",(IF(S71="X",1,S71+1)))))</f>
        <v/>
      </c>
      <c r="T72" s="50" t="str">
        <f>IF($A72="","",(IF((VLOOKUP($A72,DATA!$S$1:$AC$38,6,FALSE))="X","X",(IF(T71="X",1,T71+1)))))</f>
        <v/>
      </c>
      <c r="U72" s="50" t="str">
        <f>IF($A72="","",(IF((VLOOKUP($A72,DATA!$S$1:$AC$38,7,FALSE))="X","X",(IF(U71="X",1,U71+1)))))</f>
        <v/>
      </c>
      <c r="V72" s="51" t="str">
        <f>IF($A72="","",(IF((VLOOKUP($A72,DATA!$S$1:$AC$38,8,FALSE))="X","X",(IF(V71="X",1,V71+1)))))</f>
        <v/>
      </c>
      <c r="W72" s="50" t="str">
        <f>IF($A72="","",(IF((VLOOKUP($A72,DATA!$S$1:$AC$38,9,FALSE))="X","X",(IF(W71="X",1,W71+1)))))</f>
        <v/>
      </c>
      <c r="X72" s="50" t="str">
        <f>IF($A72="","",(IF((VLOOKUP($A72,DATA!$S$1:$AC$38,10,FALSE))="X","X",(IF(X71="X",1,X71+1)))))</f>
        <v/>
      </c>
      <c r="Y72" s="51" t="str">
        <f>IF($A72="","",(IF((VLOOKUP($A72,DATA!$S$1:$AC$38,11,FALSE))="X","X",(IF(Y71="X",1,Y71+1)))))</f>
        <v/>
      </c>
      <c r="Z72" s="52"/>
      <c r="AA72" s="52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39"/>
      <c r="BN72" s="39"/>
      <c r="BO72" s="39"/>
      <c r="BP72" s="39"/>
      <c r="BQ72" s="39"/>
      <c r="BR72" s="39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39"/>
      <c r="CF72" s="39"/>
      <c r="CG72" s="39"/>
      <c r="CH72" s="39"/>
      <c r="DC72" s="4"/>
      <c r="DD72" s="4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9"/>
      <c r="FI72" s="49"/>
      <c r="FJ72" s="49"/>
      <c r="FK72" s="49"/>
      <c r="FL72" s="49"/>
      <c r="FM72" s="49"/>
      <c r="FN72" s="49"/>
      <c r="FO72" s="49"/>
      <c r="FP72" s="49"/>
      <c r="FQ72" s="49"/>
      <c r="FR72" s="49"/>
      <c r="FS72" s="49"/>
      <c r="FT72" s="49"/>
      <c r="FU72" s="49"/>
      <c r="FV72" s="49"/>
      <c r="FW72" s="49"/>
      <c r="FX72" s="49"/>
      <c r="FY72" s="49"/>
      <c r="FZ72" s="49"/>
      <c r="GA72" s="49"/>
      <c r="GB72" s="49"/>
      <c r="GC72" s="49"/>
      <c r="GD72" s="49"/>
      <c r="GE72" s="49"/>
      <c r="GF72" s="49"/>
      <c r="GG72" s="49"/>
      <c r="GH72" s="49"/>
      <c r="GI72" s="49"/>
      <c r="GJ72" s="49"/>
      <c r="GK72" s="49"/>
      <c r="GL72" s="49"/>
      <c r="GM72" s="49"/>
      <c r="GN72" s="49"/>
      <c r="GO72" s="49"/>
      <c r="GP72" s="49"/>
      <c r="GQ72" s="49"/>
      <c r="GR72" s="49"/>
      <c r="GS72" s="49"/>
      <c r="GT72" s="49"/>
      <c r="GU72" s="49"/>
      <c r="GV72" s="49"/>
      <c r="GW72" s="49"/>
      <c r="GX72" s="49"/>
      <c r="GY72" s="49"/>
      <c r="GZ72" s="49"/>
    </row>
    <row r="73" spans="1:208" s="5" customFormat="1" ht="18.600000000000001" customHeight="1" x14ac:dyDescent="0.25">
      <c r="A73" s="58"/>
      <c r="B73" s="50" t="str">
        <f>IF($A73="","",(IF((VLOOKUP($A73,DATA!$A$1:$M$38,2,FALSE))="X","X",(IF(B72="X",1,B72+1)))))</f>
        <v/>
      </c>
      <c r="C73" s="51" t="str">
        <f>IF($A73="","",(IF((VLOOKUP($A73,DATA!$A$1:$M$38,3,FALSE))="X","X",(IF(C72="X",1,C72+1)))))</f>
        <v/>
      </c>
      <c r="D73" s="50" t="str">
        <f>IF($A73="","",(IF((VLOOKUP($A73,DATA!$A$1:$M$38,4,FALSE))="X","X",(IF(D72="X",1,D72+1)))))</f>
        <v/>
      </c>
      <c r="E73" s="51" t="str">
        <f>IF($A73="","",(IF((VLOOKUP($A73,DATA!$A$1:$M$38,5,FALSE))="X","X",(IF(E72="X",1,E72+1)))))</f>
        <v/>
      </c>
      <c r="F73" s="50" t="str">
        <f>IF($A73="","",(IF((VLOOKUP($A73,DATA!$A$1:$M$38,6,FALSE))="X","X",(IF(F72="X",1,F72+1)))))</f>
        <v/>
      </c>
      <c r="G73" s="51" t="str">
        <f>IF($A73="","",(IF((VLOOKUP($A73,DATA!$A$1:$M$38,7,FALSE))="X","X",(IF(G72="X",1,G72+1)))))</f>
        <v/>
      </c>
      <c r="H73" s="50" t="str">
        <f>IF($A73="","",(IF((VLOOKUP($A73,DATA!$A$1:$M$38,8,FALSE))="X","X",(IF(H72="X",1,H72+1)))))</f>
        <v/>
      </c>
      <c r="I73" s="50" t="str">
        <f>IF($A73="","",(IF((VLOOKUP($A73,DATA!$A$1:$M$38,9,FALSE))="X","X",(IF(I72="X",1,I72+1)))))</f>
        <v/>
      </c>
      <c r="J73" s="51" t="str">
        <f>IF($A73="","",(IF((VLOOKUP($A73,DATA!$A$1:$M$38,10,FALSE))="X","X",(IF(J72="X",1,J72+1)))))</f>
        <v/>
      </c>
      <c r="K73" s="50" t="str">
        <f>IF($A73="","",(IF((VLOOKUP($A73,DATA!$A$1:$M$38,11,FALSE))="X","X",(IF(K72="X",1,K72+1)))))</f>
        <v/>
      </c>
      <c r="L73" s="50" t="str">
        <f>IF($A73="","",(IF((VLOOKUP($A73,DATA!$A$1:$M$38,12,FALSE))="X","X",(IF(L72="X",1,L72+1)))))</f>
        <v/>
      </c>
      <c r="M73" s="50" t="str">
        <f>IF($A73="","",(IF((VLOOKUP($A73,DATA!$A$1:$M$38,13,FALSE))="X","X",(IF(M72="X",1,M72+1)))))</f>
        <v/>
      </c>
      <c r="N73" s="53" t="str">
        <f t="shared" si="2"/>
        <v/>
      </c>
      <c r="O73" s="51" t="str">
        <f t="shared" si="3"/>
        <v/>
      </c>
      <c r="P73" s="50" t="str">
        <f>IF($A73="","",(IF((VLOOKUP($A73,DATA!$S$1:$AC$38,2,FALSE))="X","X",(IF(P72="X",1,P72+1)))))</f>
        <v/>
      </c>
      <c r="Q73" s="50" t="str">
        <f>IF($A73="","",(IF((VLOOKUP($A73,DATA!$S$1:$AC$38,3,FALSE))="X","X",(IF(Q72="X",1,Q72+1)))))</f>
        <v/>
      </c>
      <c r="R73" s="50" t="str">
        <f>IF($A73="","",(IF((VLOOKUP($A73,DATA!$S$1:$AC$38,4,FALSE))="X","X",(IF(R72="X",1,R72+1)))))</f>
        <v/>
      </c>
      <c r="S73" s="50" t="str">
        <f>IF($A73="","",(IF((VLOOKUP($A73,DATA!$S$1:$AC$38,5,FALSE))="X","X",(IF(S72="X",1,S72+1)))))</f>
        <v/>
      </c>
      <c r="T73" s="50" t="str">
        <f>IF($A73="","",(IF((VLOOKUP($A73,DATA!$S$1:$AC$38,6,FALSE))="X","X",(IF(T72="X",1,T72+1)))))</f>
        <v/>
      </c>
      <c r="U73" s="50" t="str">
        <f>IF($A73="","",(IF((VLOOKUP($A73,DATA!$S$1:$AC$38,7,FALSE))="X","X",(IF(U72="X",1,U72+1)))))</f>
        <v/>
      </c>
      <c r="V73" s="51" t="str">
        <f>IF($A73="","",(IF((VLOOKUP($A73,DATA!$S$1:$AC$38,8,FALSE))="X","X",(IF(V72="X",1,V72+1)))))</f>
        <v/>
      </c>
      <c r="W73" s="50" t="str">
        <f>IF($A73="","",(IF((VLOOKUP($A73,DATA!$S$1:$AC$38,9,FALSE))="X","X",(IF(W72="X",1,W72+1)))))</f>
        <v/>
      </c>
      <c r="X73" s="50" t="str">
        <f>IF($A73="","",(IF((VLOOKUP($A73,DATA!$S$1:$AC$38,10,FALSE))="X","X",(IF(X72="X",1,X72+1)))))</f>
        <v/>
      </c>
      <c r="Y73" s="51" t="str">
        <f>IF($A73="","",(IF((VLOOKUP($A73,DATA!$S$1:$AC$38,11,FALSE))="X","X",(IF(Y72="X",1,Y72+1)))))</f>
        <v/>
      </c>
      <c r="Z73" s="52"/>
      <c r="AA73" s="52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39"/>
      <c r="BN73" s="39"/>
      <c r="BO73" s="39"/>
      <c r="BP73" s="39"/>
      <c r="BQ73" s="39"/>
      <c r="BR73" s="39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39"/>
      <c r="CF73" s="39"/>
      <c r="CG73" s="39"/>
      <c r="CH73" s="39"/>
      <c r="DC73" s="4"/>
      <c r="DD73" s="4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  <c r="FI73" s="49"/>
      <c r="FJ73" s="49"/>
      <c r="FK73" s="49"/>
      <c r="FL73" s="49"/>
      <c r="FM73" s="49"/>
      <c r="FN73" s="49"/>
      <c r="FO73" s="49"/>
      <c r="FP73" s="49"/>
      <c r="FQ73" s="49"/>
      <c r="FR73" s="49"/>
      <c r="FS73" s="49"/>
      <c r="FT73" s="49"/>
      <c r="FU73" s="49"/>
      <c r="FV73" s="49"/>
      <c r="FW73" s="49"/>
      <c r="FX73" s="49"/>
      <c r="FY73" s="49"/>
      <c r="FZ73" s="49"/>
      <c r="GA73" s="49"/>
      <c r="GB73" s="49"/>
      <c r="GC73" s="49"/>
      <c r="GD73" s="49"/>
      <c r="GE73" s="49"/>
      <c r="GF73" s="49"/>
      <c r="GG73" s="49"/>
      <c r="GH73" s="49"/>
      <c r="GI73" s="49"/>
      <c r="GJ73" s="49"/>
      <c r="GK73" s="49"/>
      <c r="GL73" s="49"/>
      <c r="GM73" s="49"/>
      <c r="GN73" s="49"/>
      <c r="GO73" s="49"/>
      <c r="GP73" s="49"/>
      <c r="GQ73" s="49"/>
      <c r="GR73" s="49"/>
      <c r="GS73" s="49"/>
      <c r="GT73" s="49"/>
      <c r="GU73" s="49"/>
      <c r="GV73" s="49"/>
      <c r="GW73" s="49"/>
      <c r="GX73" s="49"/>
      <c r="GY73" s="49"/>
      <c r="GZ73" s="49"/>
    </row>
    <row r="74" spans="1:208" s="5" customFormat="1" ht="18.600000000000001" customHeight="1" x14ac:dyDescent="0.25">
      <c r="A74" s="58"/>
      <c r="B74" s="50" t="str">
        <f>IF($A74="","",(IF((VLOOKUP($A74,DATA!$A$1:$M$38,2,FALSE))="X","X",(IF(B73="X",1,B73+1)))))</f>
        <v/>
      </c>
      <c r="C74" s="51" t="str">
        <f>IF($A74="","",(IF((VLOOKUP($A74,DATA!$A$1:$M$38,3,FALSE))="X","X",(IF(C73="X",1,C73+1)))))</f>
        <v/>
      </c>
      <c r="D74" s="50" t="str">
        <f>IF($A74="","",(IF((VLOOKUP($A74,DATA!$A$1:$M$38,4,FALSE))="X","X",(IF(D73="X",1,D73+1)))))</f>
        <v/>
      </c>
      <c r="E74" s="51" t="str">
        <f>IF($A74="","",(IF((VLOOKUP($A74,DATA!$A$1:$M$38,5,FALSE))="X","X",(IF(E73="X",1,E73+1)))))</f>
        <v/>
      </c>
      <c r="F74" s="50" t="str">
        <f>IF($A74="","",(IF((VLOOKUP($A74,DATA!$A$1:$M$38,6,FALSE))="X","X",(IF(F73="X",1,F73+1)))))</f>
        <v/>
      </c>
      <c r="G74" s="51" t="str">
        <f>IF($A74="","",(IF((VLOOKUP($A74,DATA!$A$1:$M$38,7,FALSE))="X","X",(IF(G73="X",1,G73+1)))))</f>
        <v/>
      </c>
      <c r="H74" s="50" t="str">
        <f>IF($A74="","",(IF((VLOOKUP($A74,DATA!$A$1:$M$38,8,FALSE))="X","X",(IF(H73="X",1,H73+1)))))</f>
        <v/>
      </c>
      <c r="I74" s="50" t="str">
        <f>IF($A74="","",(IF((VLOOKUP($A74,DATA!$A$1:$M$38,9,FALSE))="X","X",(IF(I73="X",1,I73+1)))))</f>
        <v/>
      </c>
      <c r="J74" s="51" t="str">
        <f>IF($A74="","",(IF((VLOOKUP($A74,DATA!$A$1:$M$38,10,FALSE))="X","X",(IF(J73="X",1,J73+1)))))</f>
        <v/>
      </c>
      <c r="K74" s="50" t="str">
        <f>IF($A74="","",(IF((VLOOKUP($A74,DATA!$A$1:$M$38,11,FALSE))="X","X",(IF(K73="X",1,K73+1)))))</f>
        <v/>
      </c>
      <c r="L74" s="50" t="str">
        <f>IF($A74="","",(IF((VLOOKUP($A74,DATA!$A$1:$M$38,12,FALSE))="X","X",(IF(L73="X",1,L73+1)))))</f>
        <v/>
      </c>
      <c r="M74" s="50" t="str">
        <f>IF($A74="","",(IF((VLOOKUP($A74,DATA!$A$1:$M$38,13,FALSE))="X","X",(IF(M73="X",1,M73+1)))))</f>
        <v/>
      </c>
      <c r="N74" s="53" t="str">
        <f t="shared" si="2"/>
        <v/>
      </c>
      <c r="O74" s="51" t="str">
        <f t="shared" si="3"/>
        <v/>
      </c>
      <c r="P74" s="50" t="str">
        <f>IF($A74="","",(IF((VLOOKUP($A74,DATA!$S$1:$AC$38,2,FALSE))="X","X",(IF(P73="X",1,P73+1)))))</f>
        <v/>
      </c>
      <c r="Q74" s="50" t="str">
        <f>IF($A74="","",(IF((VLOOKUP($A74,DATA!$S$1:$AC$38,3,FALSE))="X","X",(IF(Q73="X",1,Q73+1)))))</f>
        <v/>
      </c>
      <c r="R74" s="50" t="str">
        <f>IF($A74="","",(IF((VLOOKUP($A74,DATA!$S$1:$AC$38,4,FALSE))="X","X",(IF(R73="X",1,R73+1)))))</f>
        <v/>
      </c>
      <c r="S74" s="50" t="str">
        <f>IF($A74="","",(IF((VLOOKUP($A74,DATA!$S$1:$AC$38,5,FALSE))="X","X",(IF(S73="X",1,S73+1)))))</f>
        <v/>
      </c>
      <c r="T74" s="50" t="str">
        <f>IF($A74="","",(IF((VLOOKUP($A74,DATA!$S$1:$AC$38,6,FALSE))="X","X",(IF(T73="X",1,T73+1)))))</f>
        <v/>
      </c>
      <c r="U74" s="50" t="str">
        <f>IF($A74="","",(IF((VLOOKUP($A74,DATA!$S$1:$AC$38,7,FALSE))="X","X",(IF(U73="X",1,U73+1)))))</f>
        <v/>
      </c>
      <c r="V74" s="51" t="str">
        <f>IF($A74="","",(IF((VLOOKUP($A74,DATA!$S$1:$AC$38,8,FALSE))="X","X",(IF(V73="X",1,V73+1)))))</f>
        <v/>
      </c>
      <c r="W74" s="50" t="str">
        <f>IF($A74="","",(IF((VLOOKUP($A74,DATA!$S$1:$AC$38,9,FALSE))="X","X",(IF(W73="X",1,W73+1)))))</f>
        <v/>
      </c>
      <c r="X74" s="50" t="str">
        <f>IF($A74="","",(IF((VLOOKUP($A74,DATA!$S$1:$AC$38,10,FALSE))="X","X",(IF(X73="X",1,X73+1)))))</f>
        <v/>
      </c>
      <c r="Y74" s="51" t="str">
        <f>IF($A74="","",(IF((VLOOKUP($A74,DATA!$S$1:$AC$38,11,FALSE))="X","X",(IF(Y73="X",1,Y73+1)))))</f>
        <v/>
      </c>
      <c r="Z74" s="52"/>
      <c r="AA74" s="52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39"/>
      <c r="BN74" s="39"/>
      <c r="BO74" s="39"/>
      <c r="BP74" s="39"/>
      <c r="BQ74" s="39"/>
      <c r="BR74" s="39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39"/>
      <c r="CF74" s="39"/>
      <c r="CG74" s="39"/>
      <c r="CH74" s="39"/>
      <c r="DC74" s="4"/>
      <c r="DD74" s="4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49"/>
      <c r="FI74" s="49"/>
      <c r="FJ74" s="49"/>
      <c r="FK74" s="49"/>
      <c r="FL74" s="49"/>
      <c r="FM74" s="49"/>
      <c r="FN74" s="49"/>
      <c r="FO74" s="49"/>
      <c r="FP74" s="49"/>
      <c r="FQ74" s="49"/>
      <c r="FR74" s="49"/>
      <c r="FS74" s="49"/>
      <c r="FT74" s="49"/>
      <c r="FU74" s="49"/>
      <c r="FV74" s="49"/>
      <c r="FW74" s="49"/>
      <c r="FX74" s="49"/>
      <c r="FY74" s="49"/>
      <c r="FZ74" s="49"/>
      <c r="GA74" s="49"/>
      <c r="GB74" s="49"/>
      <c r="GC74" s="49"/>
      <c r="GD74" s="49"/>
      <c r="GE74" s="49"/>
      <c r="GF74" s="49"/>
      <c r="GG74" s="49"/>
      <c r="GH74" s="49"/>
      <c r="GI74" s="49"/>
      <c r="GJ74" s="49"/>
      <c r="GK74" s="49"/>
      <c r="GL74" s="49"/>
      <c r="GM74" s="49"/>
      <c r="GN74" s="49"/>
      <c r="GO74" s="49"/>
      <c r="GP74" s="49"/>
      <c r="GQ74" s="49"/>
      <c r="GR74" s="49"/>
      <c r="GS74" s="49"/>
      <c r="GT74" s="49"/>
      <c r="GU74" s="49"/>
      <c r="GV74" s="49"/>
      <c r="GW74" s="49"/>
      <c r="GX74" s="49"/>
      <c r="GY74" s="49"/>
      <c r="GZ74" s="49"/>
    </row>
    <row r="75" spans="1:208" s="5" customFormat="1" ht="18.600000000000001" customHeight="1" x14ac:dyDescent="0.25">
      <c r="A75" s="58"/>
      <c r="B75" s="50" t="str">
        <f>IF($A75="","",(IF((VLOOKUP($A75,DATA!$A$1:$M$38,2,FALSE))="X","X",(IF(B74="X",1,B74+1)))))</f>
        <v/>
      </c>
      <c r="C75" s="51" t="str">
        <f>IF($A75="","",(IF((VLOOKUP($A75,DATA!$A$1:$M$38,3,FALSE))="X","X",(IF(C74="X",1,C74+1)))))</f>
        <v/>
      </c>
      <c r="D75" s="50" t="str">
        <f>IF($A75="","",(IF((VLOOKUP($A75,DATA!$A$1:$M$38,4,FALSE))="X","X",(IF(D74="X",1,D74+1)))))</f>
        <v/>
      </c>
      <c r="E75" s="51" t="str">
        <f>IF($A75="","",(IF((VLOOKUP($A75,DATA!$A$1:$M$38,5,FALSE))="X","X",(IF(E74="X",1,E74+1)))))</f>
        <v/>
      </c>
      <c r="F75" s="50" t="str">
        <f>IF($A75="","",(IF((VLOOKUP($A75,DATA!$A$1:$M$38,6,FALSE))="X","X",(IF(F74="X",1,F74+1)))))</f>
        <v/>
      </c>
      <c r="G75" s="51" t="str">
        <f>IF($A75="","",(IF((VLOOKUP($A75,DATA!$A$1:$M$38,7,FALSE))="X","X",(IF(G74="X",1,G74+1)))))</f>
        <v/>
      </c>
      <c r="H75" s="50" t="str">
        <f>IF($A75="","",(IF((VLOOKUP($A75,DATA!$A$1:$M$38,8,FALSE))="X","X",(IF(H74="X",1,H74+1)))))</f>
        <v/>
      </c>
      <c r="I75" s="50" t="str">
        <f>IF($A75="","",(IF((VLOOKUP($A75,DATA!$A$1:$M$38,9,FALSE))="X","X",(IF(I74="X",1,I74+1)))))</f>
        <v/>
      </c>
      <c r="J75" s="51" t="str">
        <f>IF($A75="","",(IF((VLOOKUP($A75,DATA!$A$1:$M$38,10,FALSE))="X","X",(IF(J74="X",1,J74+1)))))</f>
        <v/>
      </c>
      <c r="K75" s="50" t="str">
        <f>IF($A75="","",(IF((VLOOKUP($A75,DATA!$A$1:$M$38,11,FALSE))="X","X",(IF(K74="X",1,K74+1)))))</f>
        <v/>
      </c>
      <c r="L75" s="50" t="str">
        <f>IF($A75="","",(IF((VLOOKUP($A75,DATA!$A$1:$M$38,12,FALSE))="X","X",(IF(L74="X",1,L74+1)))))</f>
        <v/>
      </c>
      <c r="M75" s="50" t="str">
        <f>IF($A75="","",(IF((VLOOKUP($A75,DATA!$A$1:$M$38,13,FALSE))="X","X",(IF(M74="X",1,M74+1)))))</f>
        <v/>
      </c>
      <c r="N75" s="53" t="str">
        <f t="shared" si="2"/>
        <v/>
      </c>
      <c r="O75" s="51" t="str">
        <f t="shared" si="3"/>
        <v/>
      </c>
      <c r="P75" s="50" t="str">
        <f>IF($A75="","",(IF((VLOOKUP($A75,DATA!$S$1:$AC$38,2,FALSE))="X","X",(IF(P74="X",1,P74+1)))))</f>
        <v/>
      </c>
      <c r="Q75" s="50" t="str">
        <f>IF($A75="","",(IF((VLOOKUP($A75,DATA!$S$1:$AC$38,3,FALSE))="X","X",(IF(Q74="X",1,Q74+1)))))</f>
        <v/>
      </c>
      <c r="R75" s="50" t="str">
        <f>IF($A75="","",(IF((VLOOKUP($A75,DATA!$S$1:$AC$38,4,FALSE))="X","X",(IF(R74="X",1,R74+1)))))</f>
        <v/>
      </c>
      <c r="S75" s="50" t="str">
        <f>IF($A75="","",(IF((VLOOKUP($A75,DATA!$S$1:$AC$38,5,FALSE))="X","X",(IF(S74="X",1,S74+1)))))</f>
        <v/>
      </c>
      <c r="T75" s="50" t="str">
        <f>IF($A75="","",(IF((VLOOKUP($A75,DATA!$S$1:$AC$38,6,FALSE))="X","X",(IF(T74="X",1,T74+1)))))</f>
        <v/>
      </c>
      <c r="U75" s="50" t="str">
        <f>IF($A75="","",(IF((VLOOKUP($A75,DATA!$S$1:$AC$38,7,FALSE))="X","X",(IF(U74="X",1,U74+1)))))</f>
        <v/>
      </c>
      <c r="V75" s="51" t="str">
        <f>IF($A75="","",(IF((VLOOKUP($A75,DATA!$S$1:$AC$38,8,FALSE))="X","X",(IF(V74="X",1,V74+1)))))</f>
        <v/>
      </c>
      <c r="W75" s="50" t="str">
        <f>IF($A75="","",(IF((VLOOKUP($A75,DATA!$S$1:$AC$38,9,FALSE))="X","X",(IF(W74="X",1,W74+1)))))</f>
        <v/>
      </c>
      <c r="X75" s="50" t="str">
        <f>IF($A75="","",(IF((VLOOKUP($A75,DATA!$S$1:$AC$38,10,FALSE))="X","X",(IF(X74="X",1,X74+1)))))</f>
        <v/>
      </c>
      <c r="Y75" s="51" t="str">
        <f>IF($A75="","",(IF((VLOOKUP($A75,DATA!$S$1:$AC$38,11,FALSE))="X","X",(IF(Y74="X",1,Y74+1)))))</f>
        <v/>
      </c>
      <c r="Z75" s="52"/>
      <c r="AA75" s="52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39"/>
      <c r="BN75" s="39"/>
      <c r="BO75" s="39"/>
      <c r="BP75" s="39"/>
      <c r="BQ75" s="39"/>
      <c r="BR75" s="39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39"/>
      <c r="CF75" s="39"/>
      <c r="CG75" s="39"/>
      <c r="CH75" s="39"/>
      <c r="DC75" s="4"/>
      <c r="DD75" s="4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49"/>
      <c r="FF75" s="49"/>
      <c r="FG75" s="49"/>
      <c r="FH75" s="49"/>
      <c r="FI75" s="49"/>
      <c r="FJ75" s="49"/>
      <c r="FK75" s="49"/>
      <c r="FL75" s="49"/>
      <c r="FM75" s="49"/>
      <c r="FN75" s="49"/>
      <c r="FO75" s="49"/>
      <c r="FP75" s="49"/>
      <c r="FQ75" s="49"/>
      <c r="FR75" s="49"/>
      <c r="FS75" s="49"/>
      <c r="FT75" s="49"/>
      <c r="FU75" s="49"/>
      <c r="FV75" s="49"/>
      <c r="FW75" s="49"/>
      <c r="FX75" s="49"/>
      <c r="FY75" s="49"/>
      <c r="FZ75" s="49"/>
      <c r="GA75" s="49"/>
      <c r="GB75" s="49"/>
      <c r="GC75" s="49"/>
      <c r="GD75" s="49"/>
      <c r="GE75" s="49"/>
      <c r="GF75" s="49"/>
      <c r="GG75" s="49"/>
      <c r="GH75" s="49"/>
      <c r="GI75" s="49"/>
      <c r="GJ75" s="49"/>
      <c r="GK75" s="49"/>
      <c r="GL75" s="49"/>
      <c r="GM75" s="49"/>
      <c r="GN75" s="49"/>
      <c r="GO75" s="49"/>
      <c r="GP75" s="49"/>
      <c r="GQ75" s="49"/>
      <c r="GR75" s="49"/>
      <c r="GS75" s="49"/>
      <c r="GT75" s="49"/>
      <c r="GU75" s="49"/>
      <c r="GV75" s="49"/>
      <c r="GW75" s="49"/>
      <c r="GX75" s="49"/>
      <c r="GY75" s="49"/>
      <c r="GZ75" s="49"/>
    </row>
    <row r="76" spans="1:208" s="5" customFormat="1" ht="18.600000000000001" customHeight="1" x14ac:dyDescent="0.25">
      <c r="A76" s="58"/>
      <c r="B76" s="50" t="str">
        <f>IF($A76="","",(IF((VLOOKUP($A76,DATA!$A$1:$M$38,2,FALSE))="X","X",(IF(B75="X",1,B75+1)))))</f>
        <v/>
      </c>
      <c r="C76" s="51" t="str">
        <f>IF($A76="","",(IF((VLOOKUP($A76,DATA!$A$1:$M$38,3,FALSE))="X","X",(IF(C75="X",1,C75+1)))))</f>
        <v/>
      </c>
      <c r="D76" s="50" t="str">
        <f>IF($A76="","",(IF((VLOOKUP($A76,DATA!$A$1:$M$38,4,FALSE))="X","X",(IF(D75="X",1,D75+1)))))</f>
        <v/>
      </c>
      <c r="E76" s="51" t="str">
        <f>IF($A76="","",(IF((VLOOKUP($A76,DATA!$A$1:$M$38,5,FALSE))="X","X",(IF(E75="X",1,E75+1)))))</f>
        <v/>
      </c>
      <c r="F76" s="50" t="str">
        <f>IF($A76="","",(IF((VLOOKUP($A76,DATA!$A$1:$M$38,6,FALSE))="X","X",(IF(F75="X",1,F75+1)))))</f>
        <v/>
      </c>
      <c r="G76" s="51" t="str">
        <f>IF($A76="","",(IF((VLOOKUP($A76,DATA!$A$1:$M$38,7,FALSE))="X","X",(IF(G75="X",1,G75+1)))))</f>
        <v/>
      </c>
      <c r="H76" s="50" t="str">
        <f>IF($A76="","",(IF((VLOOKUP($A76,DATA!$A$1:$M$38,8,FALSE))="X","X",(IF(H75="X",1,H75+1)))))</f>
        <v/>
      </c>
      <c r="I76" s="50" t="str">
        <f>IF($A76="","",(IF((VLOOKUP($A76,DATA!$A$1:$M$38,9,FALSE))="X","X",(IF(I75="X",1,I75+1)))))</f>
        <v/>
      </c>
      <c r="J76" s="51" t="str">
        <f>IF($A76="","",(IF((VLOOKUP($A76,DATA!$A$1:$M$38,10,FALSE))="X","X",(IF(J75="X",1,J75+1)))))</f>
        <v/>
      </c>
      <c r="K76" s="50" t="str">
        <f>IF($A76="","",(IF((VLOOKUP($A76,DATA!$A$1:$M$38,11,FALSE))="X","X",(IF(K75="X",1,K75+1)))))</f>
        <v/>
      </c>
      <c r="L76" s="50" t="str">
        <f>IF($A76="","",(IF((VLOOKUP($A76,DATA!$A$1:$M$38,12,FALSE))="X","X",(IF(L75="X",1,L75+1)))))</f>
        <v/>
      </c>
      <c r="M76" s="50" t="str">
        <f>IF($A76="","",(IF((VLOOKUP($A76,DATA!$A$1:$M$38,13,FALSE))="X","X",(IF(M75="X",1,M75+1)))))</f>
        <v/>
      </c>
      <c r="N76" s="53" t="str">
        <f t="shared" si="2"/>
        <v/>
      </c>
      <c r="O76" s="51" t="str">
        <f t="shared" si="3"/>
        <v/>
      </c>
      <c r="P76" s="50" t="str">
        <f>IF($A76="","",(IF((VLOOKUP($A76,DATA!$S$1:$AC$38,2,FALSE))="X","X",(IF(P75="X",1,P75+1)))))</f>
        <v/>
      </c>
      <c r="Q76" s="50" t="str">
        <f>IF($A76="","",(IF((VLOOKUP($A76,DATA!$S$1:$AC$38,3,FALSE))="X","X",(IF(Q75="X",1,Q75+1)))))</f>
        <v/>
      </c>
      <c r="R76" s="50" t="str">
        <f>IF($A76="","",(IF((VLOOKUP($A76,DATA!$S$1:$AC$38,4,FALSE))="X","X",(IF(R75="X",1,R75+1)))))</f>
        <v/>
      </c>
      <c r="S76" s="50" t="str">
        <f>IF($A76="","",(IF((VLOOKUP($A76,DATA!$S$1:$AC$38,5,FALSE))="X","X",(IF(S75="X",1,S75+1)))))</f>
        <v/>
      </c>
      <c r="T76" s="50" t="str">
        <f>IF($A76="","",(IF((VLOOKUP($A76,DATA!$S$1:$AC$38,6,FALSE))="X","X",(IF(T75="X",1,T75+1)))))</f>
        <v/>
      </c>
      <c r="U76" s="50" t="str">
        <f>IF($A76="","",(IF((VLOOKUP($A76,DATA!$S$1:$AC$38,7,FALSE))="X","X",(IF(U75="X",1,U75+1)))))</f>
        <v/>
      </c>
      <c r="V76" s="51" t="str">
        <f>IF($A76="","",(IF((VLOOKUP($A76,DATA!$S$1:$AC$38,8,FALSE))="X","X",(IF(V75="X",1,V75+1)))))</f>
        <v/>
      </c>
      <c r="W76" s="50" t="str">
        <f>IF($A76="","",(IF((VLOOKUP($A76,DATA!$S$1:$AC$38,9,FALSE))="X","X",(IF(W75="X",1,W75+1)))))</f>
        <v/>
      </c>
      <c r="X76" s="50" t="str">
        <f>IF($A76="","",(IF((VLOOKUP($A76,DATA!$S$1:$AC$38,10,FALSE))="X","X",(IF(X75="X",1,X75+1)))))</f>
        <v/>
      </c>
      <c r="Y76" s="51" t="str">
        <f>IF($A76="","",(IF((VLOOKUP($A76,DATA!$S$1:$AC$38,11,FALSE))="X","X",(IF(Y75="X",1,Y75+1)))))</f>
        <v/>
      </c>
      <c r="Z76" s="52"/>
      <c r="AA76" s="52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39"/>
      <c r="BN76" s="39"/>
      <c r="BO76" s="39"/>
      <c r="BP76" s="39"/>
      <c r="BQ76" s="39"/>
      <c r="BR76" s="39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39"/>
      <c r="CF76" s="39"/>
      <c r="CG76" s="39"/>
      <c r="CH76" s="39"/>
      <c r="DC76" s="4"/>
      <c r="DD76" s="4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49"/>
      <c r="FF76" s="49"/>
      <c r="FG76" s="49"/>
      <c r="FH76" s="49"/>
      <c r="FI76" s="49"/>
      <c r="FJ76" s="49"/>
      <c r="FK76" s="49"/>
      <c r="FL76" s="49"/>
      <c r="FM76" s="49"/>
      <c r="FN76" s="49"/>
      <c r="FO76" s="49"/>
      <c r="FP76" s="49"/>
      <c r="FQ76" s="49"/>
      <c r="FR76" s="49"/>
      <c r="FS76" s="49"/>
      <c r="FT76" s="49"/>
      <c r="FU76" s="49"/>
      <c r="FV76" s="49"/>
      <c r="FW76" s="49"/>
      <c r="FX76" s="49"/>
      <c r="FY76" s="49"/>
      <c r="FZ76" s="49"/>
      <c r="GA76" s="49"/>
      <c r="GB76" s="49"/>
      <c r="GC76" s="49"/>
      <c r="GD76" s="49"/>
      <c r="GE76" s="49"/>
      <c r="GF76" s="49"/>
      <c r="GG76" s="49"/>
      <c r="GH76" s="49"/>
      <c r="GI76" s="49"/>
      <c r="GJ76" s="49"/>
      <c r="GK76" s="49"/>
      <c r="GL76" s="49"/>
      <c r="GM76" s="49"/>
      <c r="GN76" s="49"/>
      <c r="GO76" s="49"/>
      <c r="GP76" s="49"/>
      <c r="GQ76" s="49"/>
      <c r="GR76" s="49"/>
      <c r="GS76" s="49"/>
      <c r="GT76" s="49"/>
      <c r="GU76" s="49"/>
      <c r="GV76" s="49"/>
      <c r="GW76" s="49"/>
      <c r="GX76" s="49"/>
      <c r="GY76" s="49"/>
      <c r="GZ76" s="49"/>
    </row>
    <row r="77" spans="1:208" s="5" customFormat="1" ht="18.600000000000001" customHeight="1" x14ac:dyDescent="0.25">
      <c r="A77" s="58"/>
      <c r="B77" s="50" t="str">
        <f>IF($A77="","",(IF((VLOOKUP($A77,DATA!$A$1:$M$38,2,FALSE))="X","X",(IF(B76="X",1,B76+1)))))</f>
        <v/>
      </c>
      <c r="C77" s="51" t="str">
        <f>IF($A77="","",(IF((VLOOKUP($A77,DATA!$A$1:$M$38,3,FALSE))="X","X",(IF(C76="X",1,C76+1)))))</f>
        <v/>
      </c>
      <c r="D77" s="50" t="str">
        <f>IF($A77="","",(IF((VLOOKUP($A77,DATA!$A$1:$M$38,4,FALSE))="X","X",(IF(D76="X",1,D76+1)))))</f>
        <v/>
      </c>
      <c r="E77" s="51" t="str">
        <f>IF($A77="","",(IF((VLOOKUP($A77,DATA!$A$1:$M$38,5,FALSE))="X","X",(IF(E76="X",1,E76+1)))))</f>
        <v/>
      </c>
      <c r="F77" s="50" t="str">
        <f>IF($A77="","",(IF((VLOOKUP($A77,DATA!$A$1:$M$38,6,FALSE))="X","X",(IF(F76="X",1,F76+1)))))</f>
        <v/>
      </c>
      <c r="G77" s="51" t="str">
        <f>IF($A77="","",(IF((VLOOKUP($A77,DATA!$A$1:$M$38,7,FALSE))="X","X",(IF(G76="X",1,G76+1)))))</f>
        <v/>
      </c>
      <c r="H77" s="50" t="str">
        <f>IF($A77="","",(IF((VLOOKUP($A77,DATA!$A$1:$M$38,8,FALSE))="X","X",(IF(H76="X",1,H76+1)))))</f>
        <v/>
      </c>
      <c r="I77" s="50" t="str">
        <f>IF($A77="","",(IF((VLOOKUP($A77,DATA!$A$1:$M$38,9,FALSE))="X","X",(IF(I76="X",1,I76+1)))))</f>
        <v/>
      </c>
      <c r="J77" s="51" t="str">
        <f>IF($A77="","",(IF((VLOOKUP($A77,DATA!$A$1:$M$38,10,FALSE))="X","X",(IF(J76="X",1,J76+1)))))</f>
        <v/>
      </c>
      <c r="K77" s="50" t="str">
        <f>IF($A77="","",(IF((VLOOKUP($A77,DATA!$A$1:$M$38,11,FALSE))="X","X",(IF(K76="X",1,K76+1)))))</f>
        <v/>
      </c>
      <c r="L77" s="50" t="str">
        <f>IF($A77="","",(IF((VLOOKUP($A77,DATA!$A$1:$M$38,12,FALSE))="X","X",(IF(L76="X",1,L76+1)))))</f>
        <v/>
      </c>
      <c r="M77" s="50" t="str">
        <f>IF($A77="","",(IF((VLOOKUP($A77,DATA!$A$1:$M$38,13,FALSE))="X","X",(IF(M76="X",1,M76+1)))))</f>
        <v/>
      </c>
      <c r="N77" s="53" t="str">
        <f t="shared" si="2"/>
        <v/>
      </c>
      <c r="O77" s="51" t="str">
        <f t="shared" si="3"/>
        <v/>
      </c>
      <c r="P77" s="50" t="str">
        <f>IF($A77="","",(IF((VLOOKUP($A77,DATA!$S$1:$AC$38,2,FALSE))="X","X",(IF(P76="X",1,P76+1)))))</f>
        <v/>
      </c>
      <c r="Q77" s="50" t="str">
        <f>IF($A77="","",(IF((VLOOKUP($A77,DATA!$S$1:$AC$38,3,FALSE))="X","X",(IF(Q76="X",1,Q76+1)))))</f>
        <v/>
      </c>
      <c r="R77" s="50" t="str">
        <f>IF($A77="","",(IF((VLOOKUP($A77,DATA!$S$1:$AC$38,4,FALSE))="X","X",(IF(R76="X",1,R76+1)))))</f>
        <v/>
      </c>
      <c r="S77" s="50" t="str">
        <f>IF($A77="","",(IF((VLOOKUP($A77,DATA!$S$1:$AC$38,5,FALSE))="X","X",(IF(S76="X",1,S76+1)))))</f>
        <v/>
      </c>
      <c r="T77" s="50" t="str">
        <f>IF($A77="","",(IF((VLOOKUP($A77,DATA!$S$1:$AC$38,6,FALSE))="X","X",(IF(T76="X",1,T76+1)))))</f>
        <v/>
      </c>
      <c r="U77" s="50" t="str">
        <f>IF($A77="","",(IF((VLOOKUP($A77,DATA!$S$1:$AC$38,7,FALSE))="X","X",(IF(U76="X",1,U76+1)))))</f>
        <v/>
      </c>
      <c r="V77" s="51" t="str">
        <f>IF($A77="","",(IF((VLOOKUP($A77,DATA!$S$1:$AC$38,8,FALSE))="X","X",(IF(V76="X",1,V76+1)))))</f>
        <v/>
      </c>
      <c r="W77" s="50" t="str">
        <f>IF($A77="","",(IF((VLOOKUP($A77,DATA!$S$1:$AC$38,9,FALSE))="X","X",(IF(W76="X",1,W76+1)))))</f>
        <v/>
      </c>
      <c r="X77" s="50" t="str">
        <f>IF($A77="","",(IF((VLOOKUP($A77,DATA!$S$1:$AC$38,10,FALSE))="X","X",(IF(X76="X",1,X76+1)))))</f>
        <v/>
      </c>
      <c r="Y77" s="51" t="str">
        <f>IF($A77="","",(IF((VLOOKUP($A77,DATA!$S$1:$AC$38,11,FALSE))="X","X",(IF(Y76="X",1,Y76+1)))))</f>
        <v/>
      </c>
      <c r="Z77" s="52"/>
      <c r="AA77" s="52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39"/>
      <c r="BN77" s="39"/>
      <c r="BO77" s="39"/>
      <c r="BP77" s="39"/>
      <c r="BQ77" s="39"/>
      <c r="BR77" s="39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39"/>
      <c r="CF77" s="39"/>
      <c r="CG77" s="39"/>
      <c r="CH77" s="39"/>
      <c r="DC77" s="4"/>
      <c r="DD77" s="4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  <c r="FI77" s="49"/>
      <c r="FJ77" s="49"/>
      <c r="FK77" s="49"/>
      <c r="FL77" s="49"/>
      <c r="FM77" s="49"/>
      <c r="FN77" s="49"/>
      <c r="FO77" s="49"/>
      <c r="FP77" s="49"/>
      <c r="FQ77" s="49"/>
      <c r="FR77" s="49"/>
      <c r="FS77" s="49"/>
      <c r="FT77" s="49"/>
      <c r="FU77" s="49"/>
      <c r="FV77" s="49"/>
      <c r="FW77" s="49"/>
      <c r="FX77" s="49"/>
      <c r="FY77" s="49"/>
      <c r="FZ77" s="49"/>
      <c r="GA77" s="49"/>
      <c r="GB77" s="49"/>
      <c r="GC77" s="49"/>
      <c r="GD77" s="49"/>
      <c r="GE77" s="49"/>
      <c r="GF77" s="49"/>
      <c r="GG77" s="49"/>
      <c r="GH77" s="49"/>
      <c r="GI77" s="49"/>
      <c r="GJ77" s="49"/>
      <c r="GK77" s="49"/>
      <c r="GL77" s="49"/>
      <c r="GM77" s="49"/>
      <c r="GN77" s="49"/>
      <c r="GO77" s="49"/>
      <c r="GP77" s="49"/>
      <c r="GQ77" s="49"/>
      <c r="GR77" s="49"/>
      <c r="GS77" s="49"/>
      <c r="GT77" s="49"/>
      <c r="GU77" s="49"/>
      <c r="GV77" s="49"/>
      <c r="GW77" s="49"/>
      <c r="GX77" s="49"/>
      <c r="GY77" s="49"/>
      <c r="GZ77" s="49"/>
    </row>
    <row r="78" spans="1:208" s="5" customFormat="1" ht="18.600000000000001" customHeight="1" x14ac:dyDescent="0.25">
      <c r="A78" s="58"/>
      <c r="B78" s="50" t="str">
        <f>IF($A78="","",(IF((VLOOKUP($A78,DATA!$A$1:$M$38,2,FALSE))="X","X",(IF(B77="X",1,B77+1)))))</f>
        <v/>
      </c>
      <c r="C78" s="51" t="str">
        <f>IF($A78="","",(IF((VLOOKUP($A78,DATA!$A$1:$M$38,3,FALSE))="X","X",(IF(C77="X",1,C77+1)))))</f>
        <v/>
      </c>
      <c r="D78" s="50" t="str">
        <f>IF($A78="","",(IF((VLOOKUP($A78,DATA!$A$1:$M$38,4,FALSE))="X","X",(IF(D77="X",1,D77+1)))))</f>
        <v/>
      </c>
      <c r="E78" s="51" t="str">
        <f>IF($A78="","",(IF((VLOOKUP($A78,DATA!$A$1:$M$38,5,FALSE))="X","X",(IF(E77="X",1,E77+1)))))</f>
        <v/>
      </c>
      <c r="F78" s="50" t="str">
        <f>IF($A78="","",(IF((VLOOKUP($A78,DATA!$A$1:$M$38,6,FALSE))="X","X",(IF(F77="X",1,F77+1)))))</f>
        <v/>
      </c>
      <c r="G78" s="51" t="str">
        <f>IF($A78="","",(IF((VLOOKUP($A78,DATA!$A$1:$M$38,7,FALSE))="X","X",(IF(G77="X",1,G77+1)))))</f>
        <v/>
      </c>
      <c r="H78" s="50" t="str">
        <f>IF($A78="","",(IF((VLOOKUP($A78,DATA!$A$1:$M$38,8,FALSE))="X","X",(IF(H77="X",1,H77+1)))))</f>
        <v/>
      </c>
      <c r="I78" s="50" t="str">
        <f>IF($A78="","",(IF((VLOOKUP($A78,DATA!$A$1:$M$38,9,FALSE))="X","X",(IF(I77="X",1,I77+1)))))</f>
        <v/>
      </c>
      <c r="J78" s="51" t="str">
        <f>IF($A78="","",(IF((VLOOKUP($A78,DATA!$A$1:$M$38,10,FALSE))="X","X",(IF(J77="X",1,J77+1)))))</f>
        <v/>
      </c>
      <c r="K78" s="50" t="str">
        <f>IF($A78="","",(IF((VLOOKUP($A78,DATA!$A$1:$M$38,11,FALSE))="X","X",(IF(K77="X",1,K77+1)))))</f>
        <v/>
      </c>
      <c r="L78" s="50" t="str">
        <f>IF($A78="","",(IF((VLOOKUP($A78,DATA!$A$1:$M$38,12,FALSE))="X","X",(IF(L77="X",1,L77+1)))))</f>
        <v/>
      </c>
      <c r="M78" s="50" t="str">
        <f>IF($A78="","",(IF((VLOOKUP($A78,DATA!$A$1:$M$38,13,FALSE))="X","X",(IF(M77="X",1,M77+1)))))</f>
        <v/>
      </c>
      <c r="N78" s="53" t="str">
        <f t="shared" si="2"/>
        <v/>
      </c>
      <c r="O78" s="51" t="str">
        <f t="shared" si="3"/>
        <v/>
      </c>
      <c r="P78" s="50" t="str">
        <f>IF($A78="","",(IF((VLOOKUP($A78,DATA!$S$1:$AC$38,2,FALSE))="X","X",(IF(P77="X",1,P77+1)))))</f>
        <v/>
      </c>
      <c r="Q78" s="50" t="str">
        <f>IF($A78="","",(IF((VLOOKUP($A78,DATA!$S$1:$AC$38,3,FALSE))="X","X",(IF(Q77="X",1,Q77+1)))))</f>
        <v/>
      </c>
      <c r="R78" s="50" t="str">
        <f>IF($A78="","",(IF((VLOOKUP($A78,DATA!$S$1:$AC$38,4,FALSE))="X","X",(IF(R77="X",1,R77+1)))))</f>
        <v/>
      </c>
      <c r="S78" s="50" t="str">
        <f>IF($A78="","",(IF((VLOOKUP($A78,DATA!$S$1:$AC$38,5,FALSE))="X","X",(IF(S77="X",1,S77+1)))))</f>
        <v/>
      </c>
      <c r="T78" s="50" t="str">
        <f>IF($A78="","",(IF((VLOOKUP($A78,DATA!$S$1:$AC$38,6,FALSE))="X","X",(IF(T77="X",1,T77+1)))))</f>
        <v/>
      </c>
      <c r="U78" s="50" t="str">
        <f>IF($A78="","",(IF((VLOOKUP($A78,DATA!$S$1:$AC$38,7,FALSE))="X","X",(IF(U77="X",1,U77+1)))))</f>
        <v/>
      </c>
      <c r="V78" s="51" t="str">
        <f>IF($A78="","",(IF((VLOOKUP($A78,DATA!$S$1:$AC$38,8,FALSE))="X","X",(IF(V77="X",1,V77+1)))))</f>
        <v/>
      </c>
      <c r="W78" s="50" t="str">
        <f>IF($A78="","",(IF((VLOOKUP($A78,DATA!$S$1:$AC$38,9,FALSE))="X","X",(IF(W77="X",1,W77+1)))))</f>
        <v/>
      </c>
      <c r="X78" s="50" t="str">
        <f>IF($A78="","",(IF((VLOOKUP($A78,DATA!$S$1:$AC$38,10,FALSE))="X","X",(IF(X77="X",1,X77+1)))))</f>
        <v/>
      </c>
      <c r="Y78" s="51" t="str">
        <f>IF($A78="","",(IF((VLOOKUP($A78,DATA!$S$1:$AC$38,11,FALSE))="X","X",(IF(Y77="X",1,Y77+1)))))</f>
        <v/>
      </c>
      <c r="Z78" s="52"/>
      <c r="AA78" s="52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39"/>
      <c r="BN78" s="39"/>
      <c r="BO78" s="39"/>
      <c r="BP78" s="39"/>
      <c r="BQ78" s="39"/>
      <c r="BR78" s="39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39"/>
      <c r="CF78" s="39"/>
      <c r="CG78" s="39"/>
      <c r="CH78" s="39"/>
      <c r="DC78" s="4"/>
      <c r="DD78" s="4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49"/>
      <c r="FF78" s="49"/>
      <c r="FG78" s="49"/>
      <c r="FH78" s="49"/>
      <c r="FI78" s="49"/>
      <c r="FJ78" s="49"/>
      <c r="FK78" s="49"/>
      <c r="FL78" s="49"/>
      <c r="FM78" s="49"/>
      <c r="FN78" s="49"/>
      <c r="FO78" s="49"/>
      <c r="FP78" s="49"/>
      <c r="FQ78" s="49"/>
      <c r="FR78" s="49"/>
      <c r="FS78" s="49"/>
      <c r="FT78" s="49"/>
      <c r="FU78" s="49"/>
      <c r="FV78" s="49"/>
      <c r="FW78" s="49"/>
      <c r="FX78" s="49"/>
      <c r="FY78" s="49"/>
      <c r="FZ78" s="49"/>
      <c r="GA78" s="49"/>
      <c r="GB78" s="49"/>
      <c r="GC78" s="49"/>
      <c r="GD78" s="49"/>
      <c r="GE78" s="49"/>
      <c r="GF78" s="49"/>
      <c r="GG78" s="49"/>
      <c r="GH78" s="49"/>
      <c r="GI78" s="49"/>
      <c r="GJ78" s="49"/>
      <c r="GK78" s="49"/>
      <c r="GL78" s="49"/>
      <c r="GM78" s="49"/>
      <c r="GN78" s="49"/>
      <c r="GO78" s="49"/>
      <c r="GP78" s="49"/>
      <c r="GQ78" s="49"/>
      <c r="GR78" s="49"/>
      <c r="GS78" s="49"/>
      <c r="GT78" s="49"/>
      <c r="GU78" s="49"/>
      <c r="GV78" s="49"/>
      <c r="GW78" s="49"/>
      <c r="GX78" s="49"/>
      <c r="GY78" s="49"/>
      <c r="GZ78" s="49"/>
    </row>
    <row r="79" spans="1:208" s="5" customFormat="1" ht="18.600000000000001" customHeight="1" x14ac:dyDescent="0.25">
      <c r="A79" s="58"/>
      <c r="B79" s="50" t="str">
        <f>IF($A79="","",(IF((VLOOKUP($A79,DATA!$A$1:$M$38,2,FALSE))="X","X",(IF(B78="X",1,B78+1)))))</f>
        <v/>
      </c>
      <c r="C79" s="51" t="str">
        <f>IF($A79="","",(IF((VLOOKUP($A79,DATA!$A$1:$M$38,3,FALSE))="X","X",(IF(C78="X",1,C78+1)))))</f>
        <v/>
      </c>
      <c r="D79" s="50" t="str">
        <f>IF($A79="","",(IF((VLOOKUP($A79,DATA!$A$1:$M$38,4,FALSE))="X","X",(IF(D78="X",1,D78+1)))))</f>
        <v/>
      </c>
      <c r="E79" s="51" t="str">
        <f>IF($A79="","",(IF((VLOOKUP($A79,DATA!$A$1:$M$38,5,FALSE))="X","X",(IF(E78="X",1,E78+1)))))</f>
        <v/>
      </c>
      <c r="F79" s="50" t="str">
        <f>IF($A79="","",(IF((VLOOKUP($A79,DATA!$A$1:$M$38,6,FALSE))="X","X",(IF(F78="X",1,F78+1)))))</f>
        <v/>
      </c>
      <c r="G79" s="51" t="str">
        <f>IF($A79="","",(IF((VLOOKUP($A79,DATA!$A$1:$M$38,7,FALSE))="X","X",(IF(G78="X",1,G78+1)))))</f>
        <v/>
      </c>
      <c r="H79" s="50" t="str">
        <f>IF($A79="","",(IF((VLOOKUP($A79,DATA!$A$1:$M$38,8,FALSE))="X","X",(IF(H78="X",1,H78+1)))))</f>
        <v/>
      </c>
      <c r="I79" s="50" t="str">
        <f>IF($A79="","",(IF((VLOOKUP($A79,DATA!$A$1:$M$38,9,FALSE))="X","X",(IF(I78="X",1,I78+1)))))</f>
        <v/>
      </c>
      <c r="J79" s="51" t="str">
        <f>IF($A79="","",(IF((VLOOKUP($A79,DATA!$A$1:$M$38,10,FALSE))="X","X",(IF(J78="X",1,J78+1)))))</f>
        <v/>
      </c>
      <c r="K79" s="50" t="str">
        <f>IF($A79="","",(IF((VLOOKUP($A79,DATA!$A$1:$M$38,11,FALSE))="X","X",(IF(K78="X",1,K78+1)))))</f>
        <v/>
      </c>
      <c r="L79" s="50" t="str">
        <f>IF($A79="","",(IF((VLOOKUP($A79,DATA!$A$1:$M$38,12,FALSE))="X","X",(IF(L78="X",1,L78+1)))))</f>
        <v/>
      </c>
      <c r="M79" s="50" t="str">
        <f>IF($A79="","",(IF((VLOOKUP($A79,DATA!$A$1:$M$38,13,FALSE))="X","X",(IF(M78="X",1,M78+1)))))</f>
        <v/>
      </c>
      <c r="N79" s="53" t="str">
        <f t="shared" si="2"/>
        <v/>
      </c>
      <c r="O79" s="51" t="str">
        <f t="shared" si="3"/>
        <v/>
      </c>
      <c r="P79" s="50" t="str">
        <f>IF($A79="","",(IF((VLOOKUP($A79,DATA!$S$1:$AC$38,2,FALSE))="X","X",(IF(P78="X",1,P78+1)))))</f>
        <v/>
      </c>
      <c r="Q79" s="50" t="str">
        <f>IF($A79="","",(IF((VLOOKUP($A79,DATA!$S$1:$AC$38,3,FALSE))="X","X",(IF(Q78="X",1,Q78+1)))))</f>
        <v/>
      </c>
      <c r="R79" s="50" t="str">
        <f>IF($A79="","",(IF((VLOOKUP($A79,DATA!$S$1:$AC$38,4,FALSE))="X","X",(IF(R78="X",1,R78+1)))))</f>
        <v/>
      </c>
      <c r="S79" s="50" t="str">
        <f>IF($A79="","",(IF((VLOOKUP($A79,DATA!$S$1:$AC$38,5,FALSE))="X","X",(IF(S78="X",1,S78+1)))))</f>
        <v/>
      </c>
      <c r="T79" s="50" t="str">
        <f>IF($A79="","",(IF((VLOOKUP($A79,DATA!$S$1:$AC$38,6,FALSE))="X","X",(IF(T78="X",1,T78+1)))))</f>
        <v/>
      </c>
      <c r="U79" s="50" t="str">
        <f>IF($A79="","",(IF((VLOOKUP($A79,DATA!$S$1:$AC$38,7,FALSE))="X","X",(IF(U78="X",1,U78+1)))))</f>
        <v/>
      </c>
      <c r="V79" s="51" t="str">
        <f>IF($A79="","",(IF((VLOOKUP($A79,DATA!$S$1:$AC$38,8,FALSE))="X","X",(IF(V78="X",1,V78+1)))))</f>
        <v/>
      </c>
      <c r="W79" s="50" t="str">
        <f>IF($A79="","",(IF((VLOOKUP($A79,DATA!$S$1:$AC$38,9,FALSE))="X","X",(IF(W78="X",1,W78+1)))))</f>
        <v/>
      </c>
      <c r="X79" s="50" t="str">
        <f>IF($A79="","",(IF((VLOOKUP($A79,DATA!$S$1:$AC$38,10,FALSE))="X","X",(IF(X78="X",1,X78+1)))))</f>
        <v/>
      </c>
      <c r="Y79" s="51" t="str">
        <f>IF($A79="","",(IF((VLOOKUP($A79,DATA!$S$1:$AC$38,11,FALSE))="X","X",(IF(Y78="X",1,Y78+1)))))</f>
        <v/>
      </c>
      <c r="Z79" s="52"/>
      <c r="AA79" s="52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39"/>
      <c r="BN79" s="39"/>
      <c r="BO79" s="39"/>
      <c r="BP79" s="39"/>
      <c r="BQ79" s="39"/>
      <c r="BR79" s="39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39"/>
      <c r="CF79" s="39"/>
      <c r="CG79" s="39"/>
      <c r="CH79" s="39"/>
      <c r="DC79" s="4"/>
      <c r="DD79" s="4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49"/>
      <c r="FF79" s="49"/>
      <c r="FG79" s="49"/>
      <c r="FH79" s="49"/>
      <c r="FI79" s="49"/>
      <c r="FJ79" s="49"/>
      <c r="FK79" s="49"/>
      <c r="FL79" s="49"/>
      <c r="FM79" s="49"/>
      <c r="FN79" s="49"/>
      <c r="FO79" s="49"/>
      <c r="FP79" s="49"/>
      <c r="FQ79" s="49"/>
      <c r="FR79" s="49"/>
      <c r="FS79" s="49"/>
      <c r="FT79" s="49"/>
      <c r="FU79" s="49"/>
      <c r="FV79" s="49"/>
      <c r="FW79" s="49"/>
      <c r="FX79" s="49"/>
      <c r="FY79" s="49"/>
      <c r="FZ79" s="49"/>
      <c r="GA79" s="49"/>
      <c r="GB79" s="49"/>
      <c r="GC79" s="49"/>
      <c r="GD79" s="49"/>
      <c r="GE79" s="49"/>
      <c r="GF79" s="49"/>
      <c r="GG79" s="49"/>
      <c r="GH79" s="49"/>
      <c r="GI79" s="49"/>
      <c r="GJ79" s="49"/>
      <c r="GK79" s="49"/>
      <c r="GL79" s="49"/>
      <c r="GM79" s="49"/>
      <c r="GN79" s="49"/>
      <c r="GO79" s="49"/>
      <c r="GP79" s="49"/>
      <c r="GQ79" s="49"/>
      <c r="GR79" s="49"/>
      <c r="GS79" s="49"/>
      <c r="GT79" s="49"/>
      <c r="GU79" s="49"/>
      <c r="GV79" s="49"/>
      <c r="GW79" s="49"/>
      <c r="GX79" s="49"/>
      <c r="GY79" s="49"/>
      <c r="GZ79" s="49"/>
    </row>
    <row r="80" spans="1:208" s="5" customFormat="1" ht="18.600000000000001" customHeight="1" x14ac:dyDescent="0.25">
      <c r="A80" s="58"/>
      <c r="B80" s="50" t="str">
        <f>IF($A80="","",(IF((VLOOKUP($A80,DATA!$A$1:$M$38,2,FALSE))="X","X",(IF(B79="X",1,B79+1)))))</f>
        <v/>
      </c>
      <c r="C80" s="51" t="str">
        <f>IF($A80="","",(IF((VLOOKUP($A80,DATA!$A$1:$M$38,3,FALSE))="X","X",(IF(C79="X",1,C79+1)))))</f>
        <v/>
      </c>
      <c r="D80" s="50" t="str">
        <f>IF($A80="","",(IF((VLOOKUP($A80,DATA!$A$1:$M$38,4,FALSE))="X","X",(IF(D79="X",1,D79+1)))))</f>
        <v/>
      </c>
      <c r="E80" s="51" t="str">
        <f>IF($A80="","",(IF((VLOOKUP($A80,DATA!$A$1:$M$38,5,FALSE))="X","X",(IF(E79="X",1,E79+1)))))</f>
        <v/>
      </c>
      <c r="F80" s="50" t="str">
        <f>IF($A80="","",(IF((VLOOKUP($A80,DATA!$A$1:$M$38,6,FALSE))="X","X",(IF(F79="X",1,F79+1)))))</f>
        <v/>
      </c>
      <c r="G80" s="51" t="str">
        <f>IF($A80="","",(IF((VLOOKUP($A80,DATA!$A$1:$M$38,7,FALSE))="X","X",(IF(G79="X",1,G79+1)))))</f>
        <v/>
      </c>
      <c r="H80" s="50" t="str">
        <f>IF($A80="","",(IF((VLOOKUP($A80,DATA!$A$1:$M$38,8,FALSE))="X","X",(IF(H79="X",1,H79+1)))))</f>
        <v/>
      </c>
      <c r="I80" s="50" t="str">
        <f>IF($A80="","",(IF((VLOOKUP($A80,DATA!$A$1:$M$38,9,FALSE))="X","X",(IF(I79="X",1,I79+1)))))</f>
        <v/>
      </c>
      <c r="J80" s="51" t="str">
        <f>IF($A80="","",(IF((VLOOKUP($A80,DATA!$A$1:$M$38,10,FALSE))="X","X",(IF(J79="X",1,J79+1)))))</f>
        <v/>
      </c>
      <c r="K80" s="50" t="str">
        <f>IF($A80="","",(IF((VLOOKUP($A80,DATA!$A$1:$M$38,11,FALSE))="X","X",(IF(K79="X",1,K79+1)))))</f>
        <v/>
      </c>
      <c r="L80" s="50" t="str">
        <f>IF($A80="","",(IF((VLOOKUP($A80,DATA!$A$1:$M$38,12,FALSE))="X","X",(IF(L79="X",1,L79+1)))))</f>
        <v/>
      </c>
      <c r="M80" s="50" t="str">
        <f>IF($A80="","",(IF((VLOOKUP($A80,DATA!$A$1:$M$38,13,FALSE))="X","X",(IF(M79="X",1,M79+1)))))</f>
        <v/>
      </c>
      <c r="N80" s="53" t="str">
        <f t="shared" si="2"/>
        <v/>
      </c>
      <c r="O80" s="51" t="str">
        <f t="shared" si="3"/>
        <v/>
      </c>
      <c r="P80" s="50" t="str">
        <f>IF($A80="","",(IF((VLOOKUP($A80,DATA!$S$1:$AC$38,2,FALSE))="X","X",(IF(P79="X",1,P79+1)))))</f>
        <v/>
      </c>
      <c r="Q80" s="50" t="str">
        <f>IF($A80="","",(IF((VLOOKUP($A80,DATA!$S$1:$AC$38,3,FALSE))="X","X",(IF(Q79="X",1,Q79+1)))))</f>
        <v/>
      </c>
      <c r="R80" s="50" t="str">
        <f>IF($A80="","",(IF((VLOOKUP($A80,DATA!$S$1:$AC$38,4,FALSE))="X","X",(IF(R79="X",1,R79+1)))))</f>
        <v/>
      </c>
      <c r="S80" s="50" t="str">
        <f>IF($A80="","",(IF((VLOOKUP($A80,DATA!$S$1:$AC$38,5,FALSE))="X","X",(IF(S79="X",1,S79+1)))))</f>
        <v/>
      </c>
      <c r="T80" s="50" t="str">
        <f>IF($A80="","",(IF((VLOOKUP($A80,DATA!$S$1:$AC$38,6,FALSE))="X","X",(IF(T79="X",1,T79+1)))))</f>
        <v/>
      </c>
      <c r="U80" s="50" t="str">
        <f>IF($A80="","",(IF((VLOOKUP($A80,DATA!$S$1:$AC$38,7,FALSE))="X","X",(IF(U79="X",1,U79+1)))))</f>
        <v/>
      </c>
      <c r="V80" s="51" t="str">
        <f>IF($A80="","",(IF((VLOOKUP($A80,DATA!$S$1:$AC$38,8,FALSE))="X","X",(IF(V79="X",1,V79+1)))))</f>
        <v/>
      </c>
      <c r="W80" s="50" t="str">
        <f>IF($A80="","",(IF((VLOOKUP($A80,DATA!$S$1:$AC$38,9,FALSE))="X","X",(IF(W79="X",1,W79+1)))))</f>
        <v/>
      </c>
      <c r="X80" s="50" t="str">
        <f>IF($A80="","",(IF((VLOOKUP($A80,DATA!$S$1:$AC$38,10,FALSE))="X","X",(IF(X79="X",1,X79+1)))))</f>
        <v/>
      </c>
      <c r="Y80" s="51" t="str">
        <f>IF($A80="","",(IF((VLOOKUP($A80,DATA!$S$1:$AC$38,11,FALSE))="X","X",(IF(Y79="X",1,Y79+1)))))</f>
        <v/>
      </c>
      <c r="Z80" s="52"/>
      <c r="AA80" s="52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39"/>
      <c r="BN80" s="39"/>
      <c r="BO80" s="39"/>
      <c r="BP80" s="39"/>
      <c r="BQ80" s="39"/>
      <c r="BR80" s="39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39"/>
      <c r="CF80" s="39"/>
      <c r="CG80" s="39"/>
      <c r="CH80" s="39"/>
      <c r="DC80" s="4"/>
      <c r="DD80" s="4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  <c r="FF80" s="49"/>
      <c r="FG80" s="49"/>
      <c r="FH80" s="49"/>
      <c r="FI80" s="49"/>
      <c r="FJ80" s="49"/>
      <c r="FK80" s="49"/>
      <c r="FL80" s="49"/>
      <c r="FM80" s="49"/>
      <c r="FN80" s="49"/>
      <c r="FO80" s="49"/>
      <c r="FP80" s="49"/>
      <c r="FQ80" s="49"/>
      <c r="FR80" s="49"/>
      <c r="FS80" s="49"/>
      <c r="FT80" s="49"/>
      <c r="FU80" s="49"/>
      <c r="FV80" s="49"/>
      <c r="FW80" s="49"/>
      <c r="FX80" s="49"/>
      <c r="FY80" s="49"/>
      <c r="FZ80" s="49"/>
      <c r="GA80" s="49"/>
      <c r="GB80" s="49"/>
      <c r="GC80" s="49"/>
      <c r="GD80" s="49"/>
      <c r="GE80" s="49"/>
      <c r="GF80" s="49"/>
      <c r="GG80" s="49"/>
      <c r="GH80" s="49"/>
      <c r="GI80" s="49"/>
      <c r="GJ80" s="49"/>
      <c r="GK80" s="49"/>
      <c r="GL80" s="49"/>
      <c r="GM80" s="49"/>
      <c r="GN80" s="49"/>
      <c r="GO80" s="49"/>
      <c r="GP80" s="49"/>
      <c r="GQ80" s="49"/>
      <c r="GR80" s="49"/>
      <c r="GS80" s="49"/>
      <c r="GT80" s="49"/>
      <c r="GU80" s="49"/>
      <c r="GV80" s="49"/>
      <c r="GW80" s="49"/>
      <c r="GX80" s="49"/>
      <c r="GY80" s="49"/>
      <c r="GZ80" s="49"/>
    </row>
    <row r="81" spans="1:208" s="5" customFormat="1" ht="18.600000000000001" customHeight="1" x14ac:dyDescent="0.25">
      <c r="A81" s="58"/>
      <c r="B81" s="50" t="str">
        <f>IF($A81="","",(IF((VLOOKUP($A81,DATA!$A$1:$M$38,2,FALSE))="X","X",(IF(B80="X",1,B80+1)))))</f>
        <v/>
      </c>
      <c r="C81" s="51" t="str">
        <f>IF($A81="","",(IF((VLOOKUP($A81,DATA!$A$1:$M$38,3,FALSE))="X","X",(IF(C80="X",1,C80+1)))))</f>
        <v/>
      </c>
      <c r="D81" s="50" t="str">
        <f>IF($A81="","",(IF((VLOOKUP($A81,DATA!$A$1:$M$38,4,FALSE))="X","X",(IF(D80="X",1,D80+1)))))</f>
        <v/>
      </c>
      <c r="E81" s="51" t="str">
        <f>IF($A81="","",(IF((VLOOKUP($A81,DATA!$A$1:$M$38,5,FALSE))="X","X",(IF(E80="X",1,E80+1)))))</f>
        <v/>
      </c>
      <c r="F81" s="50" t="str">
        <f>IF($A81="","",(IF((VLOOKUP($A81,DATA!$A$1:$M$38,6,FALSE))="X","X",(IF(F80="X",1,F80+1)))))</f>
        <v/>
      </c>
      <c r="G81" s="51" t="str">
        <f>IF($A81="","",(IF((VLOOKUP($A81,DATA!$A$1:$M$38,7,FALSE))="X","X",(IF(G80="X",1,G80+1)))))</f>
        <v/>
      </c>
      <c r="H81" s="50" t="str">
        <f>IF($A81="","",(IF((VLOOKUP($A81,DATA!$A$1:$M$38,8,FALSE))="X","X",(IF(H80="X",1,H80+1)))))</f>
        <v/>
      </c>
      <c r="I81" s="50" t="str">
        <f>IF($A81="","",(IF((VLOOKUP($A81,DATA!$A$1:$M$38,9,FALSE))="X","X",(IF(I80="X",1,I80+1)))))</f>
        <v/>
      </c>
      <c r="J81" s="51" t="str">
        <f>IF($A81="","",(IF((VLOOKUP($A81,DATA!$A$1:$M$38,10,FALSE))="X","X",(IF(J80="X",1,J80+1)))))</f>
        <v/>
      </c>
      <c r="K81" s="50" t="str">
        <f>IF($A81="","",(IF((VLOOKUP($A81,DATA!$A$1:$M$38,11,FALSE))="X","X",(IF(K80="X",1,K80+1)))))</f>
        <v/>
      </c>
      <c r="L81" s="50" t="str">
        <f>IF($A81="","",(IF((VLOOKUP($A81,DATA!$A$1:$M$38,12,FALSE))="X","X",(IF(L80="X",1,L80+1)))))</f>
        <v/>
      </c>
      <c r="M81" s="50" t="str">
        <f>IF($A81="","",(IF((VLOOKUP($A81,DATA!$A$1:$M$38,13,FALSE))="X","X",(IF(M80="X",1,M80+1)))))</f>
        <v/>
      </c>
      <c r="N81" s="53" t="str">
        <f t="shared" si="2"/>
        <v/>
      </c>
      <c r="O81" s="51" t="str">
        <f t="shared" si="3"/>
        <v/>
      </c>
      <c r="P81" s="50" t="str">
        <f>IF($A81="","",(IF((VLOOKUP($A81,DATA!$S$1:$AC$38,2,FALSE))="X","X",(IF(P80="X",1,P80+1)))))</f>
        <v/>
      </c>
      <c r="Q81" s="50" t="str">
        <f>IF($A81="","",(IF((VLOOKUP($A81,DATA!$S$1:$AC$38,3,FALSE))="X","X",(IF(Q80="X",1,Q80+1)))))</f>
        <v/>
      </c>
      <c r="R81" s="50" t="str">
        <f>IF($A81="","",(IF((VLOOKUP($A81,DATA!$S$1:$AC$38,4,FALSE))="X","X",(IF(R80="X",1,R80+1)))))</f>
        <v/>
      </c>
      <c r="S81" s="50" t="str">
        <f>IF($A81="","",(IF((VLOOKUP($A81,DATA!$S$1:$AC$38,5,FALSE))="X","X",(IF(S80="X",1,S80+1)))))</f>
        <v/>
      </c>
      <c r="T81" s="50" t="str">
        <f>IF($A81="","",(IF((VLOOKUP($A81,DATA!$S$1:$AC$38,6,FALSE))="X","X",(IF(T80="X",1,T80+1)))))</f>
        <v/>
      </c>
      <c r="U81" s="50" t="str">
        <f>IF($A81="","",(IF((VLOOKUP($A81,DATA!$S$1:$AC$38,7,FALSE))="X","X",(IF(U80="X",1,U80+1)))))</f>
        <v/>
      </c>
      <c r="V81" s="51" t="str">
        <f>IF($A81="","",(IF((VLOOKUP($A81,DATA!$S$1:$AC$38,8,FALSE))="X","X",(IF(V80="X",1,V80+1)))))</f>
        <v/>
      </c>
      <c r="W81" s="50" t="str">
        <f>IF($A81="","",(IF((VLOOKUP($A81,DATA!$S$1:$AC$38,9,FALSE))="X","X",(IF(W80="X",1,W80+1)))))</f>
        <v/>
      </c>
      <c r="X81" s="50" t="str">
        <f>IF($A81="","",(IF((VLOOKUP($A81,DATA!$S$1:$AC$38,10,FALSE))="X","X",(IF(X80="X",1,X80+1)))))</f>
        <v/>
      </c>
      <c r="Y81" s="51" t="str">
        <f>IF($A81="","",(IF((VLOOKUP($A81,DATA!$S$1:$AC$38,11,FALSE))="X","X",(IF(Y80="X",1,Y80+1)))))</f>
        <v/>
      </c>
      <c r="Z81" s="52"/>
      <c r="AA81" s="52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39"/>
      <c r="BN81" s="39"/>
      <c r="BO81" s="39"/>
      <c r="BP81" s="39"/>
      <c r="BQ81" s="39"/>
      <c r="BR81" s="39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39"/>
      <c r="CF81" s="39"/>
      <c r="CG81" s="39"/>
      <c r="CH81" s="39"/>
      <c r="DC81" s="4"/>
      <c r="DD81" s="4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49"/>
      <c r="FF81" s="49"/>
      <c r="FG81" s="49"/>
      <c r="FH81" s="49"/>
      <c r="FI81" s="49"/>
      <c r="FJ81" s="49"/>
      <c r="FK81" s="49"/>
      <c r="FL81" s="49"/>
      <c r="FM81" s="49"/>
      <c r="FN81" s="49"/>
      <c r="FO81" s="49"/>
      <c r="FP81" s="49"/>
      <c r="FQ81" s="49"/>
      <c r="FR81" s="49"/>
      <c r="FS81" s="49"/>
      <c r="FT81" s="49"/>
      <c r="FU81" s="49"/>
      <c r="FV81" s="49"/>
      <c r="FW81" s="49"/>
      <c r="FX81" s="49"/>
      <c r="FY81" s="49"/>
      <c r="FZ81" s="49"/>
      <c r="GA81" s="49"/>
      <c r="GB81" s="49"/>
      <c r="GC81" s="49"/>
      <c r="GD81" s="49"/>
      <c r="GE81" s="49"/>
      <c r="GF81" s="49"/>
      <c r="GG81" s="49"/>
      <c r="GH81" s="49"/>
      <c r="GI81" s="49"/>
      <c r="GJ81" s="49"/>
      <c r="GK81" s="49"/>
      <c r="GL81" s="49"/>
      <c r="GM81" s="49"/>
      <c r="GN81" s="49"/>
      <c r="GO81" s="49"/>
      <c r="GP81" s="49"/>
      <c r="GQ81" s="49"/>
      <c r="GR81" s="49"/>
      <c r="GS81" s="49"/>
      <c r="GT81" s="49"/>
      <c r="GU81" s="49"/>
      <c r="GV81" s="49"/>
      <c r="GW81" s="49"/>
      <c r="GX81" s="49"/>
      <c r="GY81" s="49"/>
      <c r="GZ81" s="49"/>
    </row>
    <row r="82" spans="1:208" s="5" customFormat="1" ht="18.600000000000001" customHeight="1" x14ac:dyDescent="0.25">
      <c r="A82" s="58"/>
      <c r="B82" s="50" t="str">
        <f>IF($A82="","",(IF((VLOOKUP($A82,DATA!$A$1:$M$38,2,FALSE))="X","X",(IF(B81="X",1,B81+1)))))</f>
        <v/>
      </c>
      <c r="C82" s="51" t="str">
        <f>IF($A82="","",(IF((VLOOKUP($A82,DATA!$A$1:$M$38,3,FALSE))="X","X",(IF(C81="X",1,C81+1)))))</f>
        <v/>
      </c>
      <c r="D82" s="50" t="str">
        <f>IF($A82="","",(IF((VLOOKUP($A82,DATA!$A$1:$M$38,4,FALSE))="X","X",(IF(D81="X",1,D81+1)))))</f>
        <v/>
      </c>
      <c r="E82" s="51" t="str">
        <f>IF($A82="","",(IF((VLOOKUP($A82,DATA!$A$1:$M$38,5,FALSE))="X","X",(IF(E81="X",1,E81+1)))))</f>
        <v/>
      </c>
      <c r="F82" s="50" t="str">
        <f>IF($A82="","",(IF((VLOOKUP($A82,DATA!$A$1:$M$38,6,FALSE))="X","X",(IF(F81="X",1,F81+1)))))</f>
        <v/>
      </c>
      <c r="G82" s="51" t="str">
        <f>IF($A82="","",(IF((VLOOKUP($A82,DATA!$A$1:$M$38,7,FALSE))="X","X",(IF(G81="X",1,G81+1)))))</f>
        <v/>
      </c>
      <c r="H82" s="50" t="str">
        <f>IF($A82="","",(IF((VLOOKUP($A82,DATA!$A$1:$M$38,8,FALSE))="X","X",(IF(H81="X",1,H81+1)))))</f>
        <v/>
      </c>
      <c r="I82" s="50" t="str">
        <f>IF($A82="","",(IF((VLOOKUP($A82,DATA!$A$1:$M$38,9,FALSE))="X","X",(IF(I81="X",1,I81+1)))))</f>
        <v/>
      </c>
      <c r="J82" s="51" t="str">
        <f>IF($A82="","",(IF((VLOOKUP($A82,DATA!$A$1:$M$38,10,FALSE))="X","X",(IF(J81="X",1,J81+1)))))</f>
        <v/>
      </c>
      <c r="K82" s="50" t="str">
        <f>IF($A82="","",(IF((VLOOKUP($A82,DATA!$A$1:$M$38,11,FALSE))="X","X",(IF(K81="X",1,K81+1)))))</f>
        <v/>
      </c>
      <c r="L82" s="50" t="str">
        <f>IF($A82="","",(IF((VLOOKUP($A82,DATA!$A$1:$M$38,12,FALSE))="X","X",(IF(L81="X",1,L81+1)))))</f>
        <v/>
      </c>
      <c r="M82" s="50" t="str">
        <f>IF($A82="","",(IF((VLOOKUP($A82,DATA!$A$1:$M$38,13,FALSE))="X","X",(IF(M81="X",1,M81+1)))))</f>
        <v/>
      </c>
      <c r="N82" s="53" t="str">
        <f t="shared" si="2"/>
        <v/>
      </c>
      <c r="O82" s="51" t="str">
        <f t="shared" si="3"/>
        <v/>
      </c>
      <c r="P82" s="50" t="str">
        <f>IF($A82="","",(IF((VLOOKUP($A82,DATA!$S$1:$AC$38,2,FALSE))="X","X",(IF(P81="X",1,P81+1)))))</f>
        <v/>
      </c>
      <c r="Q82" s="50" t="str">
        <f>IF($A82="","",(IF((VLOOKUP($A82,DATA!$S$1:$AC$38,3,FALSE))="X","X",(IF(Q81="X",1,Q81+1)))))</f>
        <v/>
      </c>
      <c r="R82" s="50" t="str">
        <f>IF($A82="","",(IF((VLOOKUP($A82,DATA!$S$1:$AC$38,4,FALSE))="X","X",(IF(R81="X",1,R81+1)))))</f>
        <v/>
      </c>
      <c r="S82" s="50" t="str">
        <f>IF($A82="","",(IF((VLOOKUP($A82,DATA!$S$1:$AC$38,5,FALSE))="X","X",(IF(S81="X",1,S81+1)))))</f>
        <v/>
      </c>
      <c r="T82" s="50" t="str">
        <f>IF($A82="","",(IF((VLOOKUP($A82,DATA!$S$1:$AC$38,6,FALSE))="X","X",(IF(T81="X",1,T81+1)))))</f>
        <v/>
      </c>
      <c r="U82" s="50" t="str">
        <f>IF($A82="","",(IF((VLOOKUP($A82,DATA!$S$1:$AC$38,7,FALSE))="X","X",(IF(U81="X",1,U81+1)))))</f>
        <v/>
      </c>
      <c r="V82" s="51" t="str">
        <f>IF($A82="","",(IF((VLOOKUP($A82,DATA!$S$1:$AC$38,8,FALSE))="X","X",(IF(V81="X",1,V81+1)))))</f>
        <v/>
      </c>
      <c r="W82" s="50" t="str">
        <f>IF($A82="","",(IF((VLOOKUP($A82,DATA!$S$1:$AC$38,9,FALSE))="X","X",(IF(W81="X",1,W81+1)))))</f>
        <v/>
      </c>
      <c r="X82" s="50" t="str">
        <f>IF($A82="","",(IF((VLOOKUP($A82,DATA!$S$1:$AC$38,10,FALSE))="X","X",(IF(X81="X",1,X81+1)))))</f>
        <v/>
      </c>
      <c r="Y82" s="51" t="str">
        <f>IF($A82="","",(IF((VLOOKUP($A82,DATA!$S$1:$AC$38,11,FALSE))="X","X",(IF(Y81="X",1,Y81+1)))))</f>
        <v/>
      </c>
      <c r="Z82" s="52"/>
      <c r="AA82" s="52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39"/>
      <c r="BN82" s="39"/>
      <c r="BO82" s="39"/>
      <c r="BP82" s="39"/>
      <c r="BQ82" s="39"/>
      <c r="BR82" s="39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39"/>
      <c r="CF82" s="39"/>
      <c r="CG82" s="39"/>
      <c r="CH82" s="39"/>
      <c r="DC82" s="4"/>
      <c r="DD82" s="4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49"/>
      <c r="FF82" s="49"/>
      <c r="FG82" s="49"/>
      <c r="FH82" s="49"/>
      <c r="FI82" s="49"/>
      <c r="FJ82" s="49"/>
      <c r="FK82" s="49"/>
      <c r="FL82" s="49"/>
      <c r="FM82" s="49"/>
      <c r="FN82" s="49"/>
      <c r="FO82" s="49"/>
      <c r="FP82" s="49"/>
      <c r="FQ82" s="49"/>
      <c r="FR82" s="49"/>
      <c r="FS82" s="49"/>
      <c r="FT82" s="49"/>
      <c r="FU82" s="49"/>
      <c r="FV82" s="49"/>
      <c r="FW82" s="49"/>
      <c r="FX82" s="49"/>
      <c r="FY82" s="49"/>
      <c r="FZ82" s="49"/>
      <c r="GA82" s="49"/>
      <c r="GB82" s="49"/>
      <c r="GC82" s="49"/>
      <c r="GD82" s="49"/>
      <c r="GE82" s="49"/>
      <c r="GF82" s="49"/>
      <c r="GG82" s="49"/>
      <c r="GH82" s="49"/>
      <c r="GI82" s="49"/>
      <c r="GJ82" s="49"/>
      <c r="GK82" s="49"/>
      <c r="GL82" s="49"/>
      <c r="GM82" s="49"/>
      <c r="GN82" s="49"/>
      <c r="GO82" s="49"/>
      <c r="GP82" s="49"/>
      <c r="GQ82" s="49"/>
      <c r="GR82" s="49"/>
      <c r="GS82" s="49"/>
      <c r="GT82" s="49"/>
      <c r="GU82" s="49"/>
      <c r="GV82" s="49"/>
      <c r="GW82" s="49"/>
      <c r="GX82" s="49"/>
      <c r="GY82" s="49"/>
      <c r="GZ82" s="49"/>
    </row>
    <row r="83" spans="1:208" s="5" customFormat="1" ht="18.600000000000001" customHeight="1" x14ac:dyDescent="0.25">
      <c r="A83" s="58"/>
      <c r="B83" s="50" t="str">
        <f>IF($A83="","",(IF((VLOOKUP($A83,DATA!$A$1:$M$38,2,FALSE))="X","X",(IF(B82="X",1,B82+1)))))</f>
        <v/>
      </c>
      <c r="C83" s="51" t="str">
        <f>IF($A83="","",(IF((VLOOKUP($A83,DATA!$A$1:$M$38,3,FALSE))="X","X",(IF(C82="X",1,C82+1)))))</f>
        <v/>
      </c>
      <c r="D83" s="50" t="str">
        <f>IF($A83="","",(IF((VLOOKUP($A83,DATA!$A$1:$M$38,4,FALSE))="X","X",(IF(D82="X",1,D82+1)))))</f>
        <v/>
      </c>
      <c r="E83" s="51" t="str">
        <f>IF($A83="","",(IF((VLOOKUP($A83,DATA!$A$1:$M$38,5,FALSE))="X","X",(IF(E82="X",1,E82+1)))))</f>
        <v/>
      </c>
      <c r="F83" s="50" t="str">
        <f>IF($A83="","",(IF((VLOOKUP($A83,DATA!$A$1:$M$38,6,FALSE))="X","X",(IF(F82="X",1,F82+1)))))</f>
        <v/>
      </c>
      <c r="G83" s="51" t="str">
        <f>IF($A83="","",(IF((VLOOKUP($A83,DATA!$A$1:$M$38,7,FALSE))="X","X",(IF(G82="X",1,G82+1)))))</f>
        <v/>
      </c>
      <c r="H83" s="50" t="str">
        <f>IF($A83="","",(IF((VLOOKUP($A83,DATA!$A$1:$M$38,8,FALSE))="X","X",(IF(H82="X",1,H82+1)))))</f>
        <v/>
      </c>
      <c r="I83" s="50" t="str">
        <f>IF($A83="","",(IF((VLOOKUP($A83,DATA!$A$1:$M$38,9,FALSE))="X","X",(IF(I82="X",1,I82+1)))))</f>
        <v/>
      </c>
      <c r="J83" s="51" t="str">
        <f>IF($A83="","",(IF((VLOOKUP($A83,DATA!$A$1:$M$38,10,FALSE))="X","X",(IF(J82="X",1,J82+1)))))</f>
        <v/>
      </c>
      <c r="K83" s="50" t="str">
        <f>IF($A83="","",(IF((VLOOKUP($A83,DATA!$A$1:$M$38,11,FALSE))="X","X",(IF(K82="X",1,K82+1)))))</f>
        <v/>
      </c>
      <c r="L83" s="50" t="str">
        <f>IF($A83="","",(IF((VLOOKUP($A83,DATA!$A$1:$M$38,12,FALSE))="X","X",(IF(L82="X",1,L82+1)))))</f>
        <v/>
      </c>
      <c r="M83" s="50" t="str">
        <f>IF($A83="","",(IF((VLOOKUP($A83,DATA!$A$1:$M$38,13,FALSE))="X","X",(IF(M82="X",1,M82+1)))))</f>
        <v/>
      </c>
      <c r="N83" s="53" t="str">
        <f t="shared" si="2"/>
        <v/>
      </c>
      <c r="O83" s="51" t="str">
        <f t="shared" si="3"/>
        <v/>
      </c>
      <c r="P83" s="50" t="str">
        <f>IF($A83="","",(IF((VLOOKUP($A83,DATA!$S$1:$AC$38,2,FALSE))="X","X",(IF(P82="X",1,P82+1)))))</f>
        <v/>
      </c>
      <c r="Q83" s="50" t="str">
        <f>IF($A83="","",(IF((VLOOKUP($A83,DATA!$S$1:$AC$38,3,FALSE))="X","X",(IF(Q82="X",1,Q82+1)))))</f>
        <v/>
      </c>
      <c r="R83" s="50" t="str">
        <f>IF($A83="","",(IF((VLOOKUP($A83,DATA!$S$1:$AC$38,4,FALSE))="X","X",(IF(R82="X",1,R82+1)))))</f>
        <v/>
      </c>
      <c r="S83" s="50" t="str">
        <f>IF($A83="","",(IF((VLOOKUP($A83,DATA!$S$1:$AC$38,5,FALSE))="X","X",(IF(S82="X",1,S82+1)))))</f>
        <v/>
      </c>
      <c r="T83" s="50" t="str">
        <f>IF($A83="","",(IF((VLOOKUP($A83,DATA!$S$1:$AC$38,6,FALSE))="X","X",(IF(T82="X",1,T82+1)))))</f>
        <v/>
      </c>
      <c r="U83" s="50" t="str">
        <f>IF($A83="","",(IF((VLOOKUP($A83,DATA!$S$1:$AC$38,7,FALSE))="X","X",(IF(U82="X",1,U82+1)))))</f>
        <v/>
      </c>
      <c r="V83" s="51" t="str">
        <f>IF($A83="","",(IF((VLOOKUP($A83,DATA!$S$1:$AC$38,8,FALSE))="X","X",(IF(V82="X",1,V82+1)))))</f>
        <v/>
      </c>
      <c r="W83" s="50" t="str">
        <f>IF($A83="","",(IF((VLOOKUP($A83,DATA!$S$1:$AC$38,9,FALSE))="X","X",(IF(W82="X",1,W82+1)))))</f>
        <v/>
      </c>
      <c r="X83" s="50" t="str">
        <f>IF($A83="","",(IF((VLOOKUP($A83,DATA!$S$1:$AC$38,10,FALSE))="X","X",(IF(X82="X",1,X82+1)))))</f>
        <v/>
      </c>
      <c r="Y83" s="51" t="str">
        <f>IF($A83="","",(IF((VLOOKUP($A83,DATA!$S$1:$AC$38,11,FALSE))="X","X",(IF(Y82="X",1,Y82+1)))))</f>
        <v/>
      </c>
      <c r="Z83" s="52"/>
      <c r="AA83" s="52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39"/>
      <c r="BN83" s="39"/>
      <c r="BO83" s="39"/>
      <c r="BP83" s="39"/>
      <c r="BQ83" s="39"/>
      <c r="BR83" s="39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39"/>
      <c r="CF83" s="39"/>
      <c r="CG83" s="39"/>
      <c r="CH83" s="39"/>
      <c r="DC83" s="4"/>
      <c r="DD83" s="4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49"/>
      <c r="FF83" s="49"/>
      <c r="FG83" s="49"/>
      <c r="FH83" s="49"/>
      <c r="FI83" s="49"/>
      <c r="FJ83" s="49"/>
      <c r="FK83" s="49"/>
      <c r="FL83" s="49"/>
      <c r="FM83" s="49"/>
      <c r="FN83" s="49"/>
      <c r="FO83" s="49"/>
      <c r="FP83" s="49"/>
      <c r="FQ83" s="49"/>
      <c r="FR83" s="49"/>
      <c r="FS83" s="49"/>
      <c r="FT83" s="49"/>
      <c r="FU83" s="49"/>
      <c r="FV83" s="49"/>
      <c r="FW83" s="49"/>
      <c r="FX83" s="49"/>
      <c r="FY83" s="49"/>
      <c r="FZ83" s="49"/>
      <c r="GA83" s="49"/>
      <c r="GB83" s="49"/>
      <c r="GC83" s="49"/>
      <c r="GD83" s="49"/>
      <c r="GE83" s="49"/>
      <c r="GF83" s="49"/>
      <c r="GG83" s="49"/>
      <c r="GH83" s="49"/>
      <c r="GI83" s="49"/>
      <c r="GJ83" s="49"/>
      <c r="GK83" s="49"/>
      <c r="GL83" s="49"/>
      <c r="GM83" s="49"/>
      <c r="GN83" s="49"/>
      <c r="GO83" s="49"/>
      <c r="GP83" s="49"/>
      <c r="GQ83" s="49"/>
      <c r="GR83" s="49"/>
      <c r="GS83" s="49"/>
      <c r="GT83" s="49"/>
      <c r="GU83" s="49"/>
      <c r="GV83" s="49"/>
      <c r="GW83" s="49"/>
      <c r="GX83" s="49"/>
      <c r="GY83" s="49"/>
      <c r="GZ83" s="49"/>
    </row>
    <row r="84" spans="1:208" s="5" customFormat="1" ht="18.600000000000001" customHeight="1" x14ac:dyDescent="0.25">
      <c r="A84" s="58"/>
      <c r="B84" s="50" t="str">
        <f>IF($A84="","",(IF((VLOOKUP($A84,DATA!$A$1:$M$38,2,FALSE))="X","X",(IF(B83="X",1,B83+1)))))</f>
        <v/>
      </c>
      <c r="C84" s="51" t="str">
        <f>IF($A84="","",(IF((VLOOKUP($A84,DATA!$A$1:$M$38,3,FALSE))="X","X",(IF(C83="X",1,C83+1)))))</f>
        <v/>
      </c>
      <c r="D84" s="50" t="str">
        <f>IF($A84="","",(IF((VLOOKUP($A84,DATA!$A$1:$M$38,4,FALSE))="X","X",(IF(D83="X",1,D83+1)))))</f>
        <v/>
      </c>
      <c r="E84" s="51" t="str">
        <f>IF($A84="","",(IF((VLOOKUP($A84,DATA!$A$1:$M$38,5,FALSE))="X","X",(IF(E83="X",1,E83+1)))))</f>
        <v/>
      </c>
      <c r="F84" s="50" t="str">
        <f>IF($A84="","",(IF((VLOOKUP($A84,DATA!$A$1:$M$38,6,FALSE))="X","X",(IF(F83="X",1,F83+1)))))</f>
        <v/>
      </c>
      <c r="G84" s="51" t="str">
        <f>IF($A84="","",(IF((VLOOKUP($A84,DATA!$A$1:$M$38,7,FALSE))="X","X",(IF(G83="X",1,G83+1)))))</f>
        <v/>
      </c>
      <c r="H84" s="50" t="str">
        <f>IF($A84="","",(IF((VLOOKUP($A84,DATA!$A$1:$M$38,8,FALSE))="X","X",(IF(H83="X",1,H83+1)))))</f>
        <v/>
      </c>
      <c r="I84" s="50" t="str">
        <f>IF($A84="","",(IF((VLOOKUP($A84,DATA!$A$1:$M$38,9,FALSE))="X","X",(IF(I83="X",1,I83+1)))))</f>
        <v/>
      </c>
      <c r="J84" s="51" t="str">
        <f>IF($A84="","",(IF((VLOOKUP($A84,DATA!$A$1:$M$38,10,FALSE))="X","X",(IF(J83="X",1,J83+1)))))</f>
        <v/>
      </c>
      <c r="K84" s="50" t="str">
        <f>IF($A84="","",(IF((VLOOKUP($A84,DATA!$A$1:$M$38,11,FALSE))="X","X",(IF(K83="X",1,K83+1)))))</f>
        <v/>
      </c>
      <c r="L84" s="50" t="str">
        <f>IF($A84="","",(IF((VLOOKUP($A84,DATA!$A$1:$M$38,12,FALSE))="X","X",(IF(L83="X",1,L83+1)))))</f>
        <v/>
      </c>
      <c r="M84" s="50" t="str">
        <f>IF($A84="","",(IF((VLOOKUP($A84,DATA!$A$1:$M$38,13,FALSE))="X","X",(IF(M83="X",1,M83+1)))))</f>
        <v/>
      </c>
      <c r="N84" s="53" t="str">
        <f t="shared" si="2"/>
        <v/>
      </c>
      <c r="O84" s="51" t="str">
        <f t="shared" si="3"/>
        <v/>
      </c>
      <c r="P84" s="50" t="str">
        <f>IF($A84="","",(IF((VLOOKUP($A84,DATA!$S$1:$AC$38,2,FALSE))="X","X",(IF(P83="X",1,P83+1)))))</f>
        <v/>
      </c>
      <c r="Q84" s="50" t="str">
        <f>IF($A84="","",(IF((VLOOKUP($A84,DATA!$S$1:$AC$38,3,FALSE))="X","X",(IF(Q83="X",1,Q83+1)))))</f>
        <v/>
      </c>
      <c r="R84" s="50" t="str">
        <f>IF($A84="","",(IF((VLOOKUP($A84,DATA!$S$1:$AC$38,4,FALSE))="X","X",(IF(R83="X",1,R83+1)))))</f>
        <v/>
      </c>
      <c r="S84" s="50" t="str">
        <f>IF($A84="","",(IF((VLOOKUP($A84,DATA!$S$1:$AC$38,5,FALSE))="X","X",(IF(S83="X",1,S83+1)))))</f>
        <v/>
      </c>
      <c r="T84" s="50" t="str">
        <f>IF($A84="","",(IF((VLOOKUP($A84,DATA!$S$1:$AC$38,6,FALSE))="X","X",(IF(T83="X",1,T83+1)))))</f>
        <v/>
      </c>
      <c r="U84" s="50" t="str">
        <f>IF($A84="","",(IF((VLOOKUP($A84,DATA!$S$1:$AC$38,7,FALSE))="X","X",(IF(U83="X",1,U83+1)))))</f>
        <v/>
      </c>
      <c r="V84" s="51" t="str">
        <f>IF($A84="","",(IF((VLOOKUP($A84,DATA!$S$1:$AC$38,8,FALSE))="X","X",(IF(V83="X",1,V83+1)))))</f>
        <v/>
      </c>
      <c r="W84" s="50" t="str">
        <f>IF($A84="","",(IF((VLOOKUP($A84,DATA!$S$1:$AC$38,9,FALSE))="X","X",(IF(W83="X",1,W83+1)))))</f>
        <v/>
      </c>
      <c r="X84" s="50" t="str">
        <f>IF($A84="","",(IF((VLOOKUP($A84,DATA!$S$1:$AC$38,10,FALSE))="X","X",(IF(X83="X",1,X83+1)))))</f>
        <v/>
      </c>
      <c r="Y84" s="51" t="str">
        <f>IF($A84="","",(IF((VLOOKUP($A84,DATA!$S$1:$AC$38,11,FALSE))="X","X",(IF(Y83="X",1,Y83+1)))))</f>
        <v/>
      </c>
      <c r="Z84" s="52"/>
      <c r="AA84" s="52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39"/>
      <c r="BN84" s="39"/>
      <c r="BO84" s="39"/>
      <c r="BP84" s="39"/>
      <c r="BQ84" s="39"/>
      <c r="BR84" s="39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39"/>
      <c r="CF84" s="39"/>
      <c r="CG84" s="39"/>
      <c r="CH84" s="39"/>
      <c r="DC84" s="4"/>
      <c r="DD84" s="4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49"/>
      <c r="FG84" s="49"/>
      <c r="FH84" s="49"/>
      <c r="FI84" s="49"/>
      <c r="FJ84" s="49"/>
      <c r="FK84" s="49"/>
      <c r="FL84" s="49"/>
      <c r="FM84" s="49"/>
      <c r="FN84" s="49"/>
      <c r="FO84" s="49"/>
      <c r="FP84" s="49"/>
      <c r="FQ84" s="49"/>
      <c r="FR84" s="49"/>
      <c r="FS84" s="49"/>
      <c r="FT84" s="49"/>
      <c r="FU84" s="49"/>
      <c r="FV84" s="49"/>
      <c r="FW84" s="49"/>
      <c r="FX84" s="49"/>
      <c r="FY84" s="49"/>
      <c r="FZ84" s="49"/>
      <c r="GA84" s="49"/>
      <c r="GB84" s="49"/>
      <c r="GC84" s="49"/>
      <c r="GD84" s="49"/>
      <c r="GE84" s="49"/>
      <c r="GF84" s="49"/>
      <c r="GG84" s="49"/>
      <c r="GH84" s="49"/>
      <c r="GI84" s="49"/>
      <c r="GJ84" s="49"/>
      <c r="GK84" s="49"/>
      <c r="GL84" s="49"/>
      <c r="GM84" s="49"/>
      <c r="GN84" s="49"/>
      <c r="GO84" s="49"/>
      <c r="GP84" s="49"/>
      <c r="GQ84" s="49"/>
      <c r="GR84" s="49"/>
      <c r="GS84" s="49"/>
      <c r="GT84" s="49"/>
      <c r="GU84" s="49"/>
      <c r="GV84" s="49"/>
      <c r="GW84" s="49"/>
      <c r="GX84" s="49"/>
      <c r="GY84" s="49"/>
      <c r="GZ84" s="49"/>
    </row>
    <row r="85" spans="1:208" s="5" customFormat="1" ht="18.600000000000001" customHeight="1" x14ac:dyDescent="0.25">
      <c r="A85" s="58"/>
      <c r="B85" s="50" t="str">
        <f>IF($A85="","",(IF((VLOOKUP($A85,DATA!$A$1:$M$38,2,FALSE))="X","X",(IF(B84="X",1,B84+1)))))</f>
        <v/>
      </c>
      <c r="C85" s="51" t="str">
        <f>IF($A85="","",(IF((VLOOKUP($A85,DATA!$A$1:$M$38,3,FALSE))="X","X",(IF(C84="X",1,C84+1)))))</f>
        <v/>
      </c>
      <c r="D85" s="50" t="str">
        <f>IF($A85="","",(IF((VLOOKUP($A85,DATA!$A$1:$M$38,4,FALSE))="X","X",(IF(D84="X",1,D84+1)))))</f>
        <v/>
      </c>
      <c r="E85" s="51" t="str">
        <f>IF($A85="","",(IF((VLOOKUP($A85,DATA!$A$1:$M$38,5,FALSE))="X","X",(IF(E84="X",1,E84+1)))))</f>
        <v/>
      </c>
      <c r="F85" s="50" t="str">
        <f>IF($A85="","",(IF((VLOOKUP($A85,DATA!$A$1:$M$38,6,FALSE))="X","X",(IF(F84="X",1,F84+1)))))</f>
        <v/>
      </c>
      <c r="G85" s="51" t="str">
        <f>IF($A85="","",(IF((VLOOKUP($A85,DATA!$A$1:$M$38,7,FALSE))="X","X",(IF(G84="X",1,G84+1)))))</f>
        <v/>
      </c>
      <c r="H85" s="50" t="str">
        <f>IF($A85="","",(IF((VLOOKUP($A85,DATA!$A$1:$M$38,8,FALSE))="X","X",(IF(H84="X",1,H84+1)))))</f>
        <v/>
      </c>
      <c r="I85" s="50" t="str">
        <f>IF($A85="","",(IF((VLOOKUP($A85,DATA!$A$1:$M$38,9,FALSE))="X","X",(IF(I84="X",1,I84+1)))))</f>
        <v/>
      </c>
      <c r="J85" s="51" t="str">
        <f>IF($A85="","",(IF((VLOOKUP($A85,DATA!$A$1:$M$38,10,FALSE))="X","X",(IF(J84="X",1,J84+1)))))</f>
        <v/>
      </c>
      <c r="K85" s="50" t="str">
        <f>IF($A85="","",(IF((VLOOKUP($A85,DATA!$A$1:$M$38,11,FALSE))="X","X",(IF(K84="X",1,K84+1)))))</f>
        <v/>
      </c>
      <c r="L85" s="50" t="str">
        <f>IF($A85="","",(IF((VLOOKUP($A85,DATA!$A$1:$M$38,12,FALSE))="X","X",(IF(L84="X",1,L84+1)))))</f>
        <v/>
      </c>
      <c r="M85" s="50" t="str">
        <f>IF($A85="","",(IF((VLOOKUP($A85,DATA!$A$1:$M$38,13,FALSE))="X","X",(IF(M84="X",1,M84+1)))))</f>
        <v/>
      </c>
      <c r="N85" s="53" t="str">
        <f t="shared" si="2"/>
        <v/>
      </c>
      <c r="O85" s="51" t="str">
        <f t="shared" si="3"/>
        <v/>
      </c>
      <c r="P85" s="50" t="str">
        <f>IF($A85="","",(IF((VLOOKUP($A85,DATA!$S$1:$AC$38,2,FALSE))="X","X",(IF(P84="X",1,P84+1)))))</f>
        <v/>
      </c>
      <c r="Q85" s="50" t="str">
        <f>IF($A85="","",(IF((VLOOKUP($A85,DATA!$S$1:$AC$38,3,FALSE))="X","X",(IF(Q84="X",1,Q84+1)))))</f>
        <v/>
      </c>
      <c r="R85" s="50" t="str">
        <f>IF($A85="","",(IF((VLOOKUP($A85,DATA!$S$1:$AC$38,4,FALSE))="X","X",(IF(R84="X",1,R84+1)))))</f>
        <v/>
      </c>
      <c r="S85" s="50" t="str">
        <f>IF($A85="","",(IF((VLOOKUP($A85,DATA!$S$1:$AC$38,5,FALSE))="X","X",(IF(S84="X",1,S84+1)))))</f>
        <v/>
      </c>
      <c r="T85" s="50" t="str">
        <f>IF($A85="","",(IF((VLOOKUP($A85,DATA!$S$1:$AC$38,6,FALSE))="X","X",(IF(T84="X",1,T84+1)))))</f>
        <v/>
      </c>
      <c r="U85" s="50" t="str">
        <f>IF($A85="","",(IF((VLOOKUP($A85,DATA!$S$1:$AC$38,7,FALSE))="X","X",(IF(U84="X",1,U84+1)))))</f>
        <v/>
      </c>
      <c r="V85" s="51" t="str">
        <f>IF($A85="","",(IF((VLOOKUP($A85,DATA!$S$1:$AC$38,8,FALSE))="X","X",(IF(V84="X",1,V84+1)))))</f>
        <v/>
      </c>
      <c r="W85" s="50" t="str">
        <f>IF($A85="","",(IF((VLOOKUP($A85,DATA!$S$1:$AC$38,9,FALSE))="X","X",(IF(W84="X",1,W84+1)))))</f>
        <v/>
      </c>
      <c r="X85" s="50" t="str">
        <f>IF($A85="","",(IF((VLOOKUP($A85,DATA!$S$1:$AC$38,10,FALSE))="X","X",(IF(X84="X",1,X84+1)))))</f>
        <v/>
      </c>
      <c r="Y85" s="51" t="str">
        <f>IF($A85="","",(IF((VLOOKUP($A85,DATA!$S$1:$AC$38,11,FALSE))="X","X",(IF(Y84="X",1,Y84+1)))))</f>
        <v/>
      </c>
      <c r="Z85" s="52"/>
      <c r="AA85" s="52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39"/>
      <c r="BN85" s="39"/>
      <c r="BO85" s="39"/>
      <c r="BP85" s="39"/>
      <c r="BQ85" s="39"/>
      <c r="BR85" s="39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39"/>
      <c r="CF85" s="39"/>
      <c r="CG85" s="39"/>
      <c r="CH85" s="39"/>
      <c r="DC85" s="4"/>
      <c r="DD85" s="4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49"/>
      <c r="FF85" s="49"/>
      <c r="FG85" s="49"/>
      <c r="FH85" s="49"/>
      <c r="FI85" s="49"/>
      <c r="FJ85" s="49"/>
      <c r="FK85" s="49"/>
      <c r="FL85" s="49"/>
      <c r="FM85" s="49"/>
      <c r="FN85" s="49"/>
      <c r="FO85" s="49"/>
      <c r="FP85" s="49"/>
      <c r="FQ85" s="49"/>
      <c r="FR85" s="49"/>
      <c r="FS85" s="49"/>
      <c r="FT85" s="49"/>
      <c r="FU85" s="49"/>
      <c r="FV85" s="49"/>
      <c r="FW85" s="49"/>
      <c r="FX85" s="49"/>
      <c r="FY85" s="49"/>
      <c r="FZ85" s="49"/>
      <c r="GA85" s="49"/>
      <c r="GB85" s="49"/>
      <c r="GC85" s="49"/>
      <c r="GD85" s="49"/>
      <c r="GE85" s="49"/>
      <c r="GF85" s="49"/>
      <c r="GG85" s="49"/>
      <c r="GH85" s="49"/>
      <c r="GI85" s="49"/>
      <c r="GJ85" s="49"/>
      <c r="GK85" s="49"/>
      <c r="GL85" s="49"/>
      <c r="GM85" s="49"/>
      <c r="GN85" s="49"/>
      <c r="GO85" s="49"/>
      <c r="GP85" s="49"/>
      <c r="GQ85" s="49"/>
      <c r="GR85" s="49"/>
      <c r="GS85" s="49"/>
      <c r="GT85" s="49"/>
      <c r="GU85" s="49"/>
      <c r="GV85" s="49"/>
      <c r="GW85" s="49"/>
      <c r="GX85" s="49"/>
      <c r="GY85" s="49"/>
      <c r="GZ85" s="49"/>
    </row>
    <row r="86" spans="1:208" s="5" customFormat="1" ht="18.600000000000001" customHeight="1" x14ac:dyDescent="0.25">
      <c r="A86" s="58"/>
      <c r="B86" s="50" t="str">
        <f>IF($A86="","",(IF((VLOOKUP($A86,DATA!$A$1:$M$38,2,FALSE))="X","X",(IF(B85="X",1,B85+1)))))</f>
        <v/>
      </c>
      <c r="C86" s="51" t="str">
        <f>IF($A86="","",(IF((VLOOKUP($A86,DATA!$A$1:$M$38,3,FALSE))="X","X",(IF(C85="X",1,C85+1)))))</f>
        <v/>
      </c>
      <c r="D86" s="50" t="str">
        <f>IF($A86="","",(IF((VLOOKUP($A86,DATA!$A$1:$M$38,4,FALSE))="X","X",(IF(D85="X",1,D85+1)))))</f>
        <v/>
      </c>
      <c r="E86" s="51" t="str">
        <f>IF($A86="","",(IF((VLOOKUP($A86,DATA!$A$1:$M$38,5,FALSE))="X","X",(IF(E85="X",1,E85+1)))))</f>
        <v/>
      </c>
      <c r="F86" s="50" t="str">
        <f>IF($A86="","",(IF((VLOOKUP($A86,DATA!$A$1:$M$38,6,FALSE))="X","X",(IF(F85="X",1,F85+1)))))</f>
        <v/>
      </c>
      <c r="G86" s="51" t="str">
        <f>IF($A86="","",(IF((VLOOKUP($A86,DATA!$A$1:$M$38,7,FALSE))="X","X",(IF(G85="X",1,G85+1)))))</f>
        <v/>
      </c>
      <c r="H86" s="50" t="str">
        <f>IF($A86="","",(IF((VLOOKUP($A86,DATA!$A$1:$M$38,8,FALSE))="X","X",(IF(H85="X",1,H85+1)))))</f>
        <v/>
      </c>
      <c r="I86" s="50" t="str">
        <f>IF($A86="","",(IF((VLOOKUP($A86,DATA!$A$1:$M$38,9,FALSE))="X","X",(IF(I85="X",1,I85+1)))))</f>
        <v/>
      </c>
      <c r="J86" s="51" t="str">
        <f>IF($A86="","",(IF((VLOOKUP($A86,DATA!$A$1:$M$38,10,FALSE))="X","X",(IF(J85="X",1,J85+1)))))</f>
        <v/>
      </c>
      <c r="K86" s="50" t="str">
        <f>IF($A86="","",(IF((VLOOKUP($A86,DATA!$A$1:$M$38,11,FALSE))="X","X",(IF(K85="X",1,K85+1)))))</f>
        <v/>
      </c>
      <c r="L86" s="50" t="str">
        <f>IF($A86="","",(IF((VLOOKUP($A86,DATA!$A$1:$M$38,12,FALSE))="X","X",(IF(L85="X",1,L85+1)))))</f>
        <v/>
      </c>
      <c r="M86" s="50" t="str">
        <f>IF($A86="","",(IF((VLOOKUP($A86,DATA!$A$1:$M$38,13,FALSE))="X","X",(IF(M85="X",1,M85+1)))))</f>
        <v/>
      </c>
      <c r="N86" s="53" t="str">
        <f t="shared" si="2"/>
        <v/>
      </c>
      <c r="O86" s="51" t="str">
        <f t="shared" si="3"/>
        <v/>
      </c>
      <c r="P86" s="50" t="str">
        <f>IF($A86="","",(IF((VLOOKUP($A86,DATA!$S$1:$AC$38,2,FALSE))="X","X",(IF(P85="X",1,P85+1)))))</f>
        <v/>
      </c>
      <c r="Q86" s="50" t="str">
        <f>IF($A86="","",(IF((VLOOKUP($A86,DATA!$S$1:$AC$38,3,FALSE))="X","X",(IF(Q85="X",1,Q85+1)))))</f>
        <v/>
      </c>
      <c r="R86" s="50" t="str">
        <f>IF($A86="","",(IF((VLOOKUP($A86,DATA!$S$1:$AC$38,4,FALSE))="X","X",(IF(R85="X",1,R85+1)))))</f>
        <v/>
      </c>
      <c r="S86" s="50" t="str">
        <f>IF($A86="","",(IF((VLOOKUP($A86,DATA!$S$1:$AC$38,5,FALSE))="X","X",(IF(S85="X",1,S85+1)))))</f>
        <v/>
      </c>
      <c r="T86" s="50" t="str">
        <f>IF($A86="","",(IF((VLOOKUP($A86,DATA!$S$1:$AC$38,6,FALSE))="X","X",(IF(T85="X",1,T85+1)))))</f>
        <v/>
      </c>
      <c r="U86" s="50" t="str">
        <f>IF($A86="","",(IF((VLOOKUP($A86,DATA!$S$1:$AC$38,7,FALSE))="X","X",(IF(U85="X",1,U85+1)))))</f>
        <v/>
      </c>
      <c r="V86" s="51" t="str">
        <f>IF($A86="","",(IF((VLOOKUP($A86,DATA!$S$1:$AC$38,8,FALSE))="X","X",(IF(V85="X",1,V85+1)))))</f>
        <v/>
      </c>
      <c r="W86" s="50" t="str">
        <f>IF($A86="","",(IF((VLOOKUP($A86,DATA!$S$1:$AC$38,9,FALSE))="X","X",(IF(W85="X",1,W85+1)))))</f>
        <v/>
      </c>
      <c r="X86" s="50" t="str">
        <f>IF($A86="","",(IF((VLOOKUP($A86,DATA!$S$1:$AC$38,10,FALSE))="X","X",(IF(X85="X",1,X85+1)))))</f>
        <v/>
      </c>
      <c r="Y86" s="51" t="str">
        <f>IF($A86="","",(IF((VLOOKUP($A86,DATA!$S$1:$AC$38,11,FALSE))="X","X",(IF(Y85="X",1,Y85+1)))))</f>
        <v/>
      </c>
      <c r="Z86" s="52"/>
      <c r="AA86" s="52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39"/>
      <c r="BN86" s="39"/>
      <c r="BO86" s="39"/>
      <c r="BP86" s="39"/>
      <c r="BQ86" s="39"/>
      <c r="BR86" s="39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39"/>
      <c r="CF86" s="39"/>
      <c r="CG86" s="39"/>
      <c r="CH86" s="39"/>
      <c r="DC86" s="4"/>
      <c r="DD86" s="4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49"/>
      <c r="FF86" s="49"/>
      <c r="FG86" s="49"/>
      <c r="FH86" s="49"/>
      <c r="FI86" s="49"/>
      <c r="FJ86" s="49"/>
      <c r="FK86" s="49"/>
      <c r="FL86" s="49"/>
      <c r="FM86" s="49"/>
      <c r="FN86" s="49"/>
      <c r="FO86" s="49"/>
      <c r="FP86" s="49"/>
      <c r="FQ86" s="49"/>
      <c r="FR86" s="49"/>
      <c r="FS86" s="49"/>
      <c r="FT86" s="49"/>
      <c r="FU86" s="49"/>
      <c r="FV86" s="49"/>
      <c r="FW86" s="49"/>
      <c r="FX86" s="49"/>
      <c r="FY86" s="49"/>
      <c r="FZ86" s="49"/>
      <c r="GA86" s="49"/>
      <c r="GB86" s="49"/>
      <c r="GC86" s="49"/>
      <c r="GD86" s="49"/>
      <c r="GE86" s="49"/>
      <c r="GF86" s="49"/>
      <c r="GG86" s="49"/>
      <c r="GH86" s="49"/>
      <c r="GI86" s="49"/>
      <c r="GJ86" s="49"/>
      <c r="GK86" s="49"/>
      <c r="GL86" s="49"/>
      <c r="GM86" s="49"/>
      <c r="GN86" s="49"/>
      <c r="GO86" s="49"/>
      <c r="GP86" s="49"/>
      <c r="GQ86" s="49"/>
      <c r="GR86" s="49"/>
      <c r="GS86" s="49"/>
      <c r="GT86" s="49"/>
      <c r="GU86" s="49"/>
      <c r="GV86" s="49"/>
      <c r="GW86" s="49"/>
      <c r="GX86" s="49"/>
      <c r="GY86" s="49"/>
      <c r="GZ86" s="49"/>
    </row>
    <row r="87" spans="1:208" s="5" customFormat="1" ht="18.600000000000001" customHeight="1" x14ac:dyDescent="0.25">
      <c r="A87" s="58"/>
      <c r="B87" s="50" t="str">
        <f>IF($A87="","",(IF((VLOOKUP($A87,DATA!$A$1:$M$38,2,FALSE))="X","X",(IF(B86="X",1,B86+1)))))</f>
        <v/>
      </c>
      <c r="C87" s="51" t="str">
        <f>IF($A87="","",(IF((VLOOKUP($A87,DATA!$A$1:$M$38,3,FALSE))="X","X",(IF(C86="X",1,C86+1)))))</f>
        <v/>
      </c>
      <c r="D87" s="50" t="str">
        <f>IF($A87="","",(IF((VLOOKUP($A87,DATA!$A$1:$M$38,4,FALSE))="X","X",(IF(D86="X",1,D86+1)))))</f>
        <v/>
      </c>
      <c r="E87" s="51" t="str">
        <f>IF($A87="","",(IF((VLOOKUP($A87,DATA!$A$1:$M$38,5,FALSE))="X","X",(IF(E86="X",1,E86+1)))))</f>
        <v/>
      </c>
      <c r="F87" s="50" t="str">
        <f>IF($A87="","",(IF((VLOOKUP($A87,DATA!$A$1:$M$38,6,FALSE))="X","X",(IF(F86="X",1,F86+1)))))</f>
        <v/>
      </c>
      <c r="G87" s="51" t="str">
        <f>IF($A87="","",(IF((VLOOKUP($A87,DATA!$A$1:$M$38,7,FALSE))="X","X",(IF(G86="X",1,G86+1)))))</f>
        <v/>
      </c>
      <c r="H87" s="50" t="str">
        <f>IF($A87="","",(IF((VLOOKUP($A87,DATA!$A$1:$M$38,8,FALSE))="X","X",(IF(H86="X",1,H86+1)))))</f>
        <v/>
      </c>
      <c r="I87" s="50" t="str">
        <f>IF($A87="","",(IF((VLOOKUP($A87,DATA!$A$1:$M$38,9,FALSE))="X","X",(IF(I86="X",1,I86+1)))))</f>
        <v/>
      </c>
      <c r="J87" s="51" t="str">
        <f>IF($A87="","",(IF((VLOOKUP($A87,DATA!$A$1:$M$38,10,FALSE))="X","X",(IF(J86="X",1,J86+1)))))</f>
        <v/>
      </c>
      <c r="K87" s="50" t="str">
        <f>IF($A87="","",(IF((VLOOKUP($A87,DATA!$A$1:$M$38,11,FALSE))="X","X",(IF(K86="X",1,K86+1)))))</f>
        <v/>
      </c>
      <c r="L87" s="50" t="str">
        <f>IF($A87="","",(IF((VLOOKUP($A87,DATA!$A$1:$M$38,12,FALSE))="X","X",(IF(L86="X",1,L86+1)))))</f>
        <v/>
      </c>
      <c r="M87" s="50" t="str">
        <f>IF($A87="","",(IF((VLOOKUP($A87,DATA!$A$1:$M$38,13,FALSE))="X","X",(IF(M86="X",1,M86+1)))))</f>
        <v/>
      </c>
      <c r="N87" s="53" t="str">
        <f t="shared" si="2"/>
        <v/>
      </c>
      <c r="O87" s="51" t="str">
        <f t="shared" si="3"/>
        <v/>
      </c>
      <c r="P87" s="50" t="str">
        <f>IF($A87="","",(IF((VLOOKUP($A87,DATA!$S$1:$AC$38,2,FALSE))="X","X",(IF(P86="X",1,P86+1)))))</f>
        <v/>
      </c>
      <c r="Q87" s="50" t="str">
        <f>IF($A87="","",(IF((VLOOKUP($A87,DATA!$S$1:$AC$38,3,FALSE))="X","X",(IF(Q86="X",1,Q86+1)))))</f>
        <v/>
      </c>
      <c r="R87" s="50" t="str">
        <f>IF($A87="","",(IF((VLOOKUP($A87,DATA!$S$1:$AC$38,4,FALSE))="X","X",(IF(R86="X",1,R86+1)))))</f>
        <v/>
      </c>
      <c r="S87" s="50" t="str">
        <f>IF($A87="","",(IF((VLOOKUP($A87,DATA!$S$1:$AC$38,5,FALSE))="X","X",(IF(S86="X",1,S86+1)))))</f>
        <v/>
      </c>
      <c r="T87" s="50" t="str">
        <f>IF($A87="","",(IF((VLOOKUP($A87,DATA!$S$1:$AC$38,6,FALSE))="X","X",(IF(T86="X",1,T86+1)))))</f>
        <v/>
      </c>
      <c r="U87" s="50" t="str">
        <f>IF($A87="","",(IF((VLOOKUP($A87,DATA!$S$1:$AC$38,7,FALSE))="X","X",(IF(U86="X",1,U86+1)))))</f>
        <v/>
      </c>
      <c r="V87" s="51" t="str">
        <f>IF($A87="","",(IF((VLOOKUP($A87,DATA!$S$1:$AC$38,8,FALSE))="X","X",(IF(V86="X",1,V86+1)))))</f>
        <v/>
      </c>
      <c r="W87" s="50" t="str">
        <f>IF($A87="","",(IF((VLOOKUP($A87,DATA!$S$1:$AC$38,9,FALSE))="X","X",(IF(W86="X",1,W86+1)))))</f>
        <v/>
      </c>
      <c r="X87" s="50" t="str">
        <f>IF($A87="","",(IF((VLOOKUP($A87,DATA!$S$1:$AC$38,10,FALSE))="X","X",(IF(X86="X",1,X86+1)))))</f>
        <v/>
      </c>
      <c r="Y87" s="51" t="str">
        <f>IF($A87="","",(IF((VLOOKUP($A87,DATA!$S$1:$AC$38,11,FALSE))="X","X",(IF(Y86="X",1,Y86+1)))))</f>
        <v/>
      </c>
      <c r="Z87" s="52"/>
      <c r="AA87" s="52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39"/>
      <c r="BN87" s="39"/>
      <c r="BO87" s="39"/>
      <c r="BP87" s="39"/>
      <c r="BQ87" s="39"/>
      <c r="BR87" s="39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39"/>
      <c r="CF87" s="39"/>
      <c r="CG87" s="39"/>
      <c r="CH87" s="39"/>
      <c r="DC87" s="4"/>
      <c r="DD87" s="4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49"/>
      <c r="FF87" s="49"/>
      <c r="FG87" s="49"/>
      <c r="FH87" s="49"/>
      <c r="FI87" s="49"/>
      <c r="FJ87" s="49"/>
      <c r="FK87" s="49"/>
      <c r="FL87" s="49"/>
      <c r="FM87" s="49"/>
      <c r="FN87" s="49"/>
      <c r="FO87" s="49"/>
      <c r="FP87" s="49"/>
      <c r="FQ87" s="49"/>
      <c r="FR87" s="49"/>
      <c r="FS87" s="49"/>
      <c r="FT87" s="49"/>
      <c r="FU87" s="49"/>
      <c r="FV87" s="49"/>
      <c r="FW87" s="49"/>
      <c r="FX87" s="49"/>
      <c r="FY87" s="49"/>
      <c r="FZ87" s="49"/>
      <c r="GA87" s="49"/>
      <c r="GB87" s="49"/>
      <c r="GC87" s="49"/>
      <c r="GD87" s="49"/>
      <c r="GE87" s="49"/>
      <c r="GF87" s="49"/>
      <c r="GG87" s="49"/>
      <c r="GH87" s="49"/>
      <c r="GI87" s="49"/>
      <c r="GJ87" s="49"/>
      <c r="GK87" s="49"/>
      <c r="GL87" s="49"/>
      <c r="GM87" s="49"/>
      <c r="GN87" s="49"/>
      <c r="GO87" s="49"/>
      <c r="GP87" s="49"/>
      <c r="GQ87" s="49"/>
      <c r="GR87" s="49"/>
      <c r="GS87" s="49"/>
      <c r="GT87" s="49"/>
      <c r="GU87" s="49"/>
      <c r="GV87" s="49"/>
      <c r="GW87" s="49"/>
      <c r="GX87" s="49"/>
      <c r="GY87" s="49"/>
      <c r="GZ87" s="49"/>
    </row>
    <row r="88" spans="1:208" s="5" customFormat="1" ht="18.600000000000001" customHeight="1" x14ac:dyDescent="0.25">
      <c r="A88" s="58"/>
      <c r="B88" s="50" t="str">
        <f>IF($A88="","",(IF((VLOOKUP($A88,DATA!$A$1:$M$38,2,FALSE))="X","X",(IF(B87="X",1,B87+1)))))</f>
        <v/>
      </c>
      <c r="C88" s="51" t="str">
        <f>IF($A88="","",(IF((VLOOKUP($A88,DATA!$A$1:$M$38,3,FALSE))="X","X",(IF(C87="X",1,C87+1)))))</f>
        <v/>
      </c>
      <c r="D88" s="50" t="str">
        <f>IF($A88="","",(IF((VLOOKUP($A88,DATA!$A$1:$M$38,4,FALSE))="X","X",(IF(D87="X",1,D87+1)))))</f>
        <v/>
      </c>
      <c r="E88" s="51" t="str">
        <f>IF($A88="","",(IF((VLOOKUP($A88,DATA!$A$1:$M$38,5,FALSE))="X","X",(IF(E87="X",1,E87+1)))))</f>
        <v/>
      </c>
      <c r="F88" s="50" t="str">
        <f>IF($A88="","",(IF((VLOOKUP($A88,DATA!$A$1:$M$38,6,FALSE))="X","X",(IF(F87="X",1,F87+1)))))</f>
        <v/>
      </c>
      <c r="G88" s="51" t="str">
        <f>IF($A88="","",(IF((VLOOKUP($A88,DATA!$A$1:$M$38,7,FALSE))="X","X",(IF(G87="X",1,G87+1)))))</f>
        <v/>
      </c>
      <c r="H88" s="50" t="str">
        <f>IF($A88="","",(IF((VLOOKUP($A88,DATA!$A$1:$M$38,8,FALSE))="X","X",(IF(H87="X",1,H87+1)))))</f>
        <v/>
      </c>
      <c r="I88" s="50" t="str">
        <f>IF($A88="","",(IF((VLOOKUP($A88,DATA!$A$1:$M$38,9,FALSE))="X","X",(IF(I87="X",1,I87+1)))))</f>
        <v/>
      </c>
      <c r="J88" s="51" t="str">
        <f>IF($A88="","",(IF((VLOOKUP($A88,DATA!$A$1:$M$38,10,FALSE))="X","X",(IF(J87="X",1,J87+1)))))</f>
        <v/>
      </c>
      <c r="K88" s="50" t="str">
        <f>IF($A88="","",(IF((VLOOKUP($A88,DATA!$A$1:$M$38,11,FALSE))="X","X",(IF(K87="X",1,K87+1)))))</f>
        <v/>
      </c>
      <c r="L88" s="50" t="str">
        <f>IF($A88="","",(IF((VLOOKUP($A88,DATA!$A$1:$M$38,12,FALSE))="X","X",(IF(L87="X",1,L87+1)))))</f>
        <v/>
      </c>
      <c r="M88" s="50" t="str">
        <f>IF($A88="","",(IF((VLOOKUP($A88,DATA!$A$1:$M$38,13,FALSE))="X","X",(IF(M87="X",1,M87+1)))))</f>
        <v/>
      </c>
      <c r="N88" s="53" t="str">
        <f t="shared" si="2"/>
        <v/>
      </c>
      <c r="O88" s="51" t="str">
        <f t="shared" si="3"/>
        <v/>
      </c>
      <c r="P88" s="50" t="str">
        <f>IF($A88="","",(IF((VLOOKUP($A88,DATA!$S$1:$AC$38,2,FALSE))="X","X",(IF(P87="X",1,P87+1)))))</f>
        <v/>
      </c>
      <c r="Q88" s="50" t="str">
        <f>IF($A88="","",(IF((VLOOKUP($A88,DATA!$S$1:$AC$38,3,FALSE))="X","X",(IF(Q87="X",1,Q87+1)))))</f>
        <v/>
      </c>
      <c r="R88" s="50" t="str">
        <f>IF($A88="","",(IF((VLOOKUP($A88,DATA!$S$1:$AC$38,4,FALSE))="X","X",(IF(R87="X",1,R87+1)))))</f>
        <v/>
      </c>
      <c r="S88" s="50" t="str">
        <f>IF($A88="","",(IF((VLOOKUP($A88,DATA!$S$1:$AC$38,5,FALSE))="X","X",(IF(S87="X",1,S87+1)))))</f>
        <v/>
      </c>
      <c r="T88" s="50" t="str">
        <f>IF($A88="","",(IF((VLOOKUP($A88,DATA!$S$1:$AC$38,6,FALSE))="X","X",(IF(T87="X",1,T87+1)))))</f>
        <v/>
      </c>
      <c r="U88" s="50" t="str">
        <f>IF($A88="","",(IF((VLOOKUP($A88,DATA!$S$1:$AC$38,7,FALSE))="X","X",(IF(U87="X",1,U87+1)))))</f>
        <v/>
      </c>
      <c r="V88" s="51" t="str">
        <f>IF($A88="","",(IF((VLOOKUP($A88,DATA!$S$1:$AC$38,8,FALSE))="X","X",(IF(V87="X",1,V87+1)))))</f>
        <v/>
      </c>
      <c r="W88" s="50" t="str">
        <f>IF($A88="","",(IF((VLOOKUP($A88,DATA!$S$1:$AC$38,9,FALSE))="X","X",(IF(W87="X",1,W87+1)))))</f>
        <v/>
      </c>
      <c r="X88" s="50" t="str">
        <f>IF($A88="","",(IF((VLOOKUP($A88,DATA!$S$1:$AC$38,10,FALSE))="X","X",(IF(X87="X",1,X87+1)))))</f>
        <v/>
      </c>
      <c r="Y88" s="51" t="str">
        <f>IF($A88="","",(IF((VLOOKUP($A88,DATA!$S$1:$AC$38,11,FALSE))="X","X",(IF(Y87="X",1,Y87+1)))))</f>
        <v/>
      </c>
      <c r="Z88" s="52"/>
      <c r="AA88" s="52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39"/>
      <c r="BN88" s="39"/>
      <c r="BO88" s="39"/>
      <c r="BP88" s="39"/>
      <c r="BQ88" s="39"/>
      <c r="BR88" s="39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39"/>
      <c r="CF88" s="39"/>
      <c r="CG88" s="39"/>
      <c r="CH88" s="39"/>
      <c r="DC88" s="4"/>
      <c r="DD88" s="4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49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49"/>
      <c r="FF88" s="49"/>
      <c r="FG88" s="49"/>
      <c r="FH88" s="49"/>
      <c r="FI88" s="49"/>
      <c r="FJ88" s="49"/>
      <c r="FK88" s="49"/>
      <c r="FL88" s="49"/>
      <c r="FM88" s="49"/>
      <c r="FN88" s="49"/>
      <c r="FO88" s="49"/>
      <c r="FP88" s="49"/>
      <c r="FQ88" s="49"/>
      <c r="FR88" s="49"/>
      <c r="FS88" s="49"/>
      <c r="FT88" s="49"/>
      <c r="FU88" s="49"/>
      <c r="FV88" s="49"/>
      <c r="FW88" s="49"/>
      <c r="FX88" s="49"/>
      <c r="FY88" s="49"/>
      <c r="FZ88" s="49"/>
      <c r="GA88" s="49"/>
      <c r="GB88" s="49"/>
      <c r="GC88" s="49"/>
      <c r="GD88" s="49"/>
      <c r="GE88" s="49"/>
      <c r="GF88" s="49"/>
      <c r="GG88" s="49"/>
      <c r="GH88" s="49"/>
      <c r="GI88" s="49"/>
      <c r="GJ88" s="49"/>
      <c r="GK88" s="49"/>
      <c r="GL88" s="49"/>
      <c r="GM88" s="49"/>
      <c r="GN88" s="49"/>
      <c r="GO88" s="49"/>
      <c r="GP88" s="49"/>
      <c r="GQ88" s="49"/>
      <c r="GR88" s="49"/>
      <c r="GS88" s="49"/>
      <c r="GT88" s="49"/>
      <c r="GU88" s="49"/>
      <c r="GV88" s="49"/>
      <c r="GW88" s="49"/>
      <c r="GX88" s="49"/>
      <c r="GY88" s="49"/>
      <c r="GZ88" s="49"/>
    </row>
    <row r="89" spans="1:208" s="5" customFormat="1" ht="18.600000000000001" customHeight="1" x14ac:dyDescent="0.25">
      <c r="A89" s="58"/>
      <c r="B89" s="50" t="str">
        <f>IF($A89="","",(IF((VLOOKUP($A89,DATA!$A$1:$M$38,2,FALSE))="X","X",(IF(B88="X",1,B88+1)))))</f>
        <v/>
      </c>
      <c r="C89" s="51" t="str">
        <f>IF($A89="","",(IF((VLOOKUP($A89,DATA!$A$1:$M$38,3,FALSE))="X","X",(IF(C88="X",1,C88+1)))))</f>
        <v/>
      </c>
      <c r="D89" s="50" t="str">
        <f>IF($A89="","",(IF((VLOOKUP($A89,DATA!$A$1:$M$38,4,FALSE))="X","X",(IF(D88="X",1,D88+1)))))</f>
        <v/>
      </c>
      <c r="E89" s="51" t="str">
        <f>IF($A89="","",(IF((VLOOKUP($A89,DATA!$A$1:$M$38,5,FALSE))="X","X",(IF(E88="X",1,E88+1)))))</f>
        <v/>
      </c>
      <c r="F89" s="50" t="str">
        <f>IF($A89="","",(IF((VLOOKUP($A89,DATA!$A$1:$M$38,6,FALSE))="X","X",(IF(F88="X",1,F88+1)))))</f>
        <v/>
      </c>
      <c r="G89" s="51" t="str">
        <f>IF($A89="","",(IF((VLOOKUP($A89,DATA!$A$1:$M$38,7,FALSE))="X","X",(IF(G88="X",1,G88+1)))))</f>
        <v/>
      </c>
      <c r="H89" s="50" t="str">
        <f>IF($A89="","",(IF((VLOOKUP($A89,DATA!$A$1:$M$38,8,FALSE))="X","X",(IF(H88="X",1,H88+1)))))</f>
        <v/>
      </c>
      <c r="I89" s="50" t="str">
        <f>IF($A89="","",(IF((VLOOKUP($A89,DATA!$A$1:$M$38,9,FALSE))="X","X",(IF(I88="X",1,I88+1)))))</f>
        <v/>
      </c>
      <c r="J89" s="51" t="str">
        <f>IF($A89="","",(IF((VLOOKUP($A89,DATA!$A$1:$M$38,10,FALSE))="X","X",(IF(J88="X",1,J88+1)))))</f>
        <v/>
      </c>
      <c r="K89" s="50" t="str">
        <f>IF($A89="","",(IF((VLOOKUP($A89,DATA!$A$1:$M$38,11,FALSE))="X","X",(IF(K88="X",1,K88+1)))))</f>
        <v/>
      </c>
      <c r="L89" s="50" t="str">
        <f>IF($A89="","",(IF((VLOOKUP($A89,DATA!$A$1:$M$38,12,FALSE))="X","X",(IF(L88="X",1,L88+1)))))</f>
        <v/>
      </c>
      <c r="M89" s="50" t="str">
        <f>IF($A89="","",(IF((VLOOKUP($A89,DATA!$A$1:$M$38,13,FALSE))="X","X",(IF(M88="X",1,M88+1)))))</f>
        <v/>
      </c>
      <c r="N89" s="53" t="str">
        <f t="shared" si="2"/>
        <v/>
      </c>
      <c r="O89" s="51" t="str">
        <f t="shared" si="3"/>
        <v/>
      </c>
      <c r="P89" s="50" t="str">
        <f>IF($A89="","",(IF((VLOOKUP($A89,DATA!$S$1:$AC$38,2,FALSE))="X","X",(IF(P88="X",1,P88+1)))))</f>
        <v/>
      </c>
      <c r="Q89" s="50" t="str">
        <f>IF($A89="","",(IF((VLOOKUP($A89,DATA!$S$1:$AC$38,3,FALSE))="X","X",(IF(Q88="X",1,Q88+1)))))</f>
        <v/>
      </c>
      <c r="R89" s="50" t="str">
        <f>IF($A89="","",(IF((VLOOKUP($A89,DATA!$S$1:$AC$38,4,FALSE))="X","X",(IF(R88="X",1,R88+1)))))</f>
        <v/>
      </c>
      <c r="S89" s="50" t="str">
        <f>IF($A89="","",(IF((VLOOKUP($A89,DATA!$S$1:$AC$38,5,FALSE))="X","X",(IF(S88="X",1,S88+1)))))</f>
        <v/>
      </c>
      <c r="T89" s="50" t="str">
        <f>IF($A89="","",(IF((VLOOKUP($A89,DATA!$S$1:$AC$38,6,FALSE))="X","X",(IF(T88="X",1,T88+1)))))</f>
        <v/>
      </c>
      <c r="U89" s="50" t="str">
        <f>IF($A89="","",(IF((VLOOKUP($A89,DATA!$S$1:$AC$38,7,FALSE))="X","X",(IF(U88="X",1,U88+1)))))</f>
        <v/>
      </c>
      <c r="V89" s="51" t="str">
        <f>IF($A89="","",(IF((VLOOKUP($A89,DATA!$S$1:$AC$38,8,FALSE))="X","X",(IF(V88="X",1,V88+1)))))</f>
        <v/>
      </c>
      <c r="W89" s="50" t="str">
        <f>IF($A89="","",(IF((VLOOKUP($A89,DATA!$S$1:$AC$38,9,FALSE))="X","X",(IF(W88="X",1,W88+1)))))</f>
        <v/>
      </c>
      <c r="X89" s="50" t="str">
        <f>IF($A89="","",(IF((VLOOKUP($A89,DATA!$S$1:$AC$38,10,FALSE))="X","X",(IF(X88="X",1,X88+1)))))</f>
        <v/>
      </c>
      <c r="Y89" s="51" t="str">
        <f>IF($A89="","",(IF((VLOOKUP($A89,DATA!$S$1:$AC$38,11,FALSE))="X","X",(IF(Y88="X",1,Y88+1)))))</f>
        <v/>
      </c>
      <c r="Z89" s="52"/>
      <c r="AA89" s="52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39"/>
      <c r="BN89" s="39"/>
      <c r="BO89" s="39"/>
      <c r="BP89" s="39"/>
      <c r="BQ89" s="39"/>
      <c r="BR89" s="39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39"/>
      <c r="CF89" s="39"/>
      <c r="CG89" s="39"/>
      <c r="CH89" s="39"/>
      <c r="DC89" s="4"/>
      <c r="DD89" s="4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49"/>
      <c r="FF89" s="49"/>
      <c r="FG89" s="49"/>
      <c r="FH89" s="49"/>
      <c r="FI89" s="49"/>
      <c r="FJ89" s="49"/>
      <c r="FK89" s="49"/>
      <c r="FL89" s="49"/>
      <c r="FM89" s="49"/>
      <c r="FN89" s="49"/>
      <c r="FO89" s="49"/>
      <c r="FP89" s="49"/>
      <c r="FQ89" s="49"/>
      <c r="FR89" s="49"/>
      <c r="FS89" s="49"/>
      <c r="FT89" s="49"/>
      <c r="FU89" s="49"/>
      <c r="FV89" s="49"/>
      <c r="FW89" s="49"/>
      <c r="FX89" s="49"/>
      <c r="FY89" s="49"/>
      <c r="FZ89" s="49"/>
      <c r="GA89" s="49"/>
      <c r="GB89" s="49"/>
      <c r="GC89" s="49"/>
      <c r="GD89" s="49"/>
      <c r="GE89" s="49"/>
      <c r="GF89" s="49"/>
      <c r="GG89" s="49"/>
      <c r="GH89" s="49"/>
      <c r="GI89" s="49"/>
      <c r="GJ89" s="49"/>
      <c r="GK89" s="49"/>
      <c r="GL89" s="49"/>
      <c r="GM89" s="49"/>
      <c r="GN89" s="49"/>
      <c r="GO89" s="49"/>
      <c r="GP89" s="49"/>
      <c r="GQ89" s="49"/>
      <c r="GR89" s="49"/>
      <c r="GS89" s="49"/>
      <c r="GT89" s="49"/>
      <c r="GU89" s="49"/>
      <c r="GV89" s="49"/>
      <c r="GW89" s="49"/>
      <c r="GX89" s="49"/>
      <c r="GY89" s="49"/>
      <c r="GZ89" s="49"/>
    </row>
    <row r="90" spans="1:208" s="5" customFormat="1" ht="18.600000000000001" customHeight="1" x14ac:dyDescent="0.25">
      <c r="A90" s="58"/>
      <c r="B90" s="50" t="str">
        <f>IF($A90="","",(IF((VLOOKUP($A90,DATA!$A$1:$M$38,2,FALSE))="X","X",(IF(B89="X",1,B89+1)))))</f>
        <v/>
      </c>
      <c r="C90" s="51" t="str">
        <f>IF($A90="","",(IF((VLOOKUP($A90,DATA!$A$1:$M$38,3,FALSE))="X","X",(IF(C89="X",1,C89+1)))))</f>
        <v/>
      </c>
      <c r="D90" s="50" t="str">
        <f>IF($A90="","",(IF((VLOOKUP($A90,DATA!$A$1:$M$38,4,FALSE))="X","X",(IF(D89="X",1,D89+1)))))</f>
        <v/>
      </c>
      <c r="E90" s="51" t="str">
        <f>IF($A90="","",(IF((VLOOKUP($A90,DATA!$A$1:$M$38,5,FALSE))="X","X",(IF(E89="X",1,E89+1)))))</f>
        <v/>
      </c>
      <c r="F90" s="50" t="str">
        <f>IF($A90="","",(IF((VLOOKUP($A90,DATA!$A$1:$M$38,6,FALSE))="X","X",(IF(F89="X",1,F89+1)))))</f>
        <v/>
      </c>
      <c r="G90" s="51" t="str">
        <f>IF($A90="","",(IF((VLOOKUP($A90,DATA!$A$1:$M$38,7,FALSE))="X","X",(IF(G89="X",1,G89+1)))))</f>
        <v/>
      </c>
      <c r="H90" s="50" t="str">
        <f>IF($A90="","",(IF((VLOOKUP($A90,DATA!$A$1:$M$38,8,FALSE))="X","X",(IF(H89="X",1,H89+1)))))</f>
        <v/>
      </c>
      <c r="I90" s="50" t="str">
        <f>IF($A90="","",(IF((VLOOKUP($A90,DATA!$A$1:$M$38,9,FALSE))="X","X",(IF(I89="X",1,I89+1)))))</f>
        <v/>
      </c>
      <c r="J90" s="51" t="str">
        <f>IF($A90="","",(IF((VLOOKUP($A90,DATA!$A$1:$M$38,10,FALSE))="X","X",(IF(J89="X",1,J89+1)))))</f>
        <v/>
      </c>
      <c r="K90" s="50" t="str">
        <f>IF($A90="","",(IF((VLOOKUP($A90,DATA!$A$1:$M$38,11,FALSE))="X","X",(IF(K89="X",1,K89+1)))))</f>
        <v/>
      </c>
      <c r="L90" s="50" t="str">
        <f>IF($A90="","",(IF((VLOOKUP($A90,DATA!$A$1:$M$38,12,FALSE))="X","X",(IF(L89="X",1,L89+1)))))</f>
        <v/>
      </c>
      <c r="M90" s="50" t="str">
        <f>IF($A90="","",(IF((VLOOKUP($A90,DATA!$A$1:$M$38,13,FALSE))="X","X",(IF(M89="X",1,M89+1)))))</f>
        <v/>
      </c>
      <c r="N90" s="53" t="str">
        <f t="shared" si="2"/>
        <v/>
      </c>
      <c r="O90" s="51" t="str">
        <f t="shared" si="3"/>
        <v/>
      </c>
      <c r="P90" s="50" t="str">
        <f>IF($A90="","",(IF((VLOOKUP($A90,DATA!$S$1:$AC$38,2,FALSE))="X","X",(IF(P89="X",1,P89+1)))))</f>
        <v/>
      </c>
      <c r="Q90" s="50" t="str">
        <f>IF($A90="","",(IF((VLOOKUP($A90,DATA!$S$1:$AC$38,3,FALSE))="X","X",(IF(Q89="X",1,Q89+1)))))</f>
        <v/>
      </c>
      <c r="R90" s="50" t="str">
        <f>IF($A90="","",(IF((VLOOKUP($A90,DATA!$S$1:$AC$38,4,FALSE))="X","X",(IF(R89="X",1,R89+1)))))</f>
        <v/>
      </c>
      <c r="S90" s="50" t="str">
        <f>IF($A90="","",(IF((VLOOKUP($A90,DATA!$S$1:$AC$38,5,FALSE))="X","X",(IF(S89="X",1,S89+1)))))</f>
        <v/>
      </c>
      <c r="T90" s="50" t="str">
        <f>IF($A90="","",(IF((VLOOKUP($A90,DATA!$S$1:$AC$38,6,FALSE))="X","X",(IF(T89="X",1,T89+1)))))</f>
        <v/>
      </c>
      <c r="U90" s="50" t="str">
        <f>IF($A90="","",(IF((VLOOKUP($A90,DATA!$S$1:$AC$38,7,FALSE))="X","X",(IF(U89="X",1,U89+1)))))</f>
        <v/>
      </c>
      <c r="V90" s="51" t="str">
        <f>IF($A90="","",(IF((VLOOKUP($A90,DATA!$S$1:$AC$38,8,FALSE))="X","X",(IF(V89="X",1,V89+1)))))</f>
        <v/>
      </c>
      <c r="W90" s="50" t="str">
        <f>IF($A90="","",(IF((VLOOKUP($A90,DATA!$S$1:$AC$38,9,FALSE))="X","X",(IF(W89="X",1,W89+1)))))</f>
        <v/>
      </c>
      <c r="X90" s="50" t="str">
        <f>IF($A90="","",(IF((VLOOKUP($A90,DATA!$S$1:$AC$38,10,FALSE))="X","X",(IF(X89="X",1,X89+1)))))</f>
        <v/>
      </c>
      <c r="Y90" s="51" t="str">
        <f>IF($A90="","",(IF((VLOOKUP($A90,DATA!$S$1:$AC$38,11,FALSE))="X","X",(IF(Y89="X",1,Y89+1)))))</f>
        <v/>
      </c>
      <c r="Z90" s="52"/>
      <c r="AA90" s="52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39"/>
      <c r="BN90" s="39"/>
      <c r="BO90" s="39"/>
      <c r="BP90" s="39"/>
      <c r="BQ90" s="39"/>
      <c r="BR90" s="39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39"/>
      <c r="CF90" s="39"/>
      <c r="CG90" s="39"/>
      <c r="CH90" s="39"/>
      <c r="DC90" s="4"/>
      <c r="DD90" s="4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49"/>
      <c r="FF90" s="49"/>
      <c r="FG90" s="49"/>
      <c r="FH90" s="49"/>
      <c r="FI90" s="49"/>
      <c r="FJ90" s="49"/>
      <c r="FK90" s="49"/>
      <c r="FL90" s="49"/>
      <c r="FM90" s="49"/>
      <c r="FN90" s="49"/>
      <c r="FO90" s="49"/>
      <c r="FP90" s="49"/>
      <c r="FQ90" s="49"/>
      <c r="FR90" s="49"/>
      <c r="FS90" s="49"/>
      <c r="FT90" s="49"/>
      <c r="FU90" s="49"/>
      <c r="FV90" s="49"/>
      <c r="FW90" s="49"/>
      <c r="FX90" s="49"/>
      <c r="FY90" s="49"/>
      <c r="FZ90" s="49"/>
      <c r="GA90" s="49"/>
      <c r="GB90" s="49"/>
      <c r="GC90" s="49"/>
      <c r="GD90" s="49"/>
      <c r="GE90" s="49"/>
      <c r="GF90" s="49"/>
      <c r="GG90" s="49"/>
      <c r="GH90" s="49"/>
      <c r="GI90" s="49"/>
      <c r="GJ90" s="49"/>
      <c r="GK90" s="49"/>
      <c r="GL90" s="49"/>
      <c r="GM90" s="49"/>
      <c r="GN90" s="49"/>
      <c r="GO90" s="49"/>
      <c r="GP90" s="49"/>
      <c r="GQ90" s="49"/>
      <c r="GR90" s="49"/>
      <c r="GS90" s="49"/>
      <c r="GT90" s="49"/>
      <c r="GU90" s="49"/>
      <c r="GV90" s="49"/>
      <c r="GW90" s="49"/>
      <c r="GX90" s="49"/>
      <c r="GY90" s="49"/>
      <c r="GZ90" s="49"/>
    </row>
    <row r="91" spans="1:208" s="5" customFormat="1" ht="18.600000000000001" customHeight="1" x14ac:dyDescent="0.25">
      <c r="A91" s="58"/>
      <c r="B91" s="50" t="str">
        <f>IF($A91="","",(IF((VLOOKUP($A91,DATA!$A$1:$M$38,2,FALSE))="X","X",(IF(B90="X",1,B90+1)))))</f>
        <v/>
      </c>
      <c r="C91" s="51" t="str">
        <f>IF($A91="","",(IF((VLOOKUP($A91,DATA!$A$1:$M$38,3,FALSE))="X","X",(IF(C90="X",1,C90+1)))))</f>
        <v/>
      </c>
      <c r="D91" s="50" t="str">
        <f>IF($A91="","",(IF((VLOOKUP($A91,DATA!$A$1:$M$38,4,FALSE))="X","X",(IF(D90="X",1,D90+1)))))</f>
        <v/>
      </c>
      <c r="E91" s="51" t="str">
        <f>IF($A91="","",(IF((VLOOKUP($A91,DATA!$A$1:$M$38,5,FALSE))="X","X",(IF(E90="X",1,E90+1)))))</f>
        <v/>
      </c>
      <c r="F91" s="50" t="str">
        <f>IF($A91="","",(IF((VLOOKUP($A91,DATA!$A$1:$M$38,6,FALSE))="X","X",(IF(F90="X",1,F90+1)))))</f>
        <v/>
      </c>
      <c r="G91" s="51" t="str">
        <f>IF($A91="","",(IF((VLOOKUP($A91,DATA!$A$1:$M$38,7,FALSE))="X","X",(IF(G90="X",1,G90+1)))))</f>
        <v/>
      </c>
      <c r="H91" s="50" t="str">
        <f>IF($A91="","",(IF((VLOOKUP($A91,DATA!$A$1:$M$38,8,FALSE))="X","X",(IF(H90="X",1,H90+1)))))</f>
        <v/>
      </c>
      <c r="I91" s="50" t="str">
        <f>IF($A91="","",(IF((VLOOKUP($A91,DATA!$A$1:$M$38,9,FALSE))="X","X",(IF(I90="X",1,I90+1)))))</f>
        <v/>
      </c>
      <c r="J91" s="51" t="str">
        <f>IF($A91="","",(IF((VLOOKUP($A91,DATA!$A$1:$M$38,10,FALSE))="X","X",(IF(J90="X",1,J90+1)))))</f>
        <v/>
      </c>
      <c r="K91" s="50" t="str">
        <f>IF($A91="","",(IF((VLOOKUP($A91,DATA!$A$1:$M$38,11,FALSE))="X","X",(IF(K90="X",1,K90+1)))))</f>
        <v/>
      </c>
      <c r="L91" s="50" t="str">
        <f>IF($A91="","",(IF((VLOOKUP($A91,DATA!$A$1:$M$38,12,FALSE))="X","X",(IF(L90="X",1,L90+1)))))</f>
        <v/>
      </c>
      <c r="M91" s="50" t="str">
        <f>IF($A91="","",(IF((VLOOKUP($A91,DATA!$A$1:$M$38,13,FALSE))="X","X",(IF(M90="X",1,M90+1)))))</f>
        <v/>
      </c>
      <c r="N91" s="53" t="str">
        <f t="shared" si="2"/>
        <v/>
      </c>
      <c r="O91" s="51" t="str">
        <f t="shared" si="3"/>
        <v/>
      </c>
      <c r="P91" s="50" t="str">
        <f>IF($A91="","",(IF((VLOOKUP($A91,DATA!$S$1:$AC$38,2,FALSE))="X","X",(IF(P90="X",1,P90+1)))))</f>
        <v/>
      </c>
      <c r="Q91" s="50" t="str">
        <f>IF($A91="","",(IF((VLOOKUP($A91,DATA!$S$1:$AC$38,3,FALSE))="X","X",(IF(Q90="X",1,Q90+1)))))</f>
        <v/>
      </c>
      <c r="R91" s="50" t="str">
        <f>IF($A91="","",(IF((VLOOKUP($A91,DATA!$S$1:$AC$38,4,FALSE))="X","X",(IF(R90="X",1,R90+1)))))</f>
        <v/>
      </c>
      <c r="S91" s="50" t="str">
        <f>IF($A91="","",(IF((VLOOKUP($A91,DATA!$S$1:$AC$38,5,FALSE))="X","X",(IF(S90="X",1,S90+1)))))</f>
        <v/>
      </c>
      <c r="T91" s="50" t="str">
        <f>IF($A91="","",(IF((VLOOKUP($A91,DATA!$S$1:$AC$38,6,FALSE))="X","X",(IF(T90="X",1,T90+1)))))</f>
        <v/>
      </c>
      <c r="U91" s="50" t="str">
        <f>IF($A91="","",(IF((VLOOKUP($A91,DATA!$S$1:$AC$38,7,FALSE))="X","X",(IF(U90="X",1,U90+1)))))</f>
        <v/>
      </c>
      <c r="V91" s="51" t="str">
        <f>IF($A91="","",(IF((VLOOKUP($A91,DATA!$S$1:$AC$38,8,FALSE))="X","X",(IF(V90="X",1,V90+1)))))</f>
        <v/>
      </c>
      <c r="W91" s="50" t="str">
        <f>IF($A91="","",(IF((VLOOKUP($A91,DATA!$S$1:$AC$38,9,FALSE))="X","X",(IF(W90="X",1,W90+1)))))</f>
        <v/>
      </c>
      <c r="X91" s="50" t="str">
        <f>IF($A91="","",(IF((VLOOKUP($A91,DATA!$S$1:$AC$38,10,FALSE))="X","X",(IF(X90="X",1,X90+1)))))</f>
        <v/>
      </c>
      <c r="Y91" s="51" t="str">
        <f>IF($A91="","",(IF((VLOOKUP($A91,DATA!$S$1:$AC$38,11,FALSE))="X","X",(IF(Y90="X",1,Y90+1)))))</f>
        <v/>
      </c>
      <c r="Z91" s="52"/>
      <c r="AA91" s="52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39"/>
      <c r="BN91" s="39"/>
      <c r="BO91" s="39"/>
      <c r="BP91" s="39"/>
      <c r="BQ91" s="39"/>
      <c r="BR91" s="39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39"/>
      <c r="CF91" s="39"/>
      <c r="CG91" s="39"/>
      <c r="CH91" s="39"/>
      <c r="DC91" s="4"/>
      <c r="DD91" s="4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49"/>
      <c r="DU91" s="49"/>
      <c r="DV91" s="49"/>
      <c r="DW91" s="49"/>
      <c r="DX91" s="49"/>
      <c r="DY91" s="49"/>
      <c r="DZ91" s="49"/>
      <c r="EA91" s="49"/>
      <c r="EB91" s="49"/>
      <c r="EC91" s="49"/>
      <c r="ED91" s="49"/>
      <c r="EE91" s="49"/>
      <c r="EF91" s="49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49"/>
      <c r="FF91" s="49"/>
      <c r="FG91" s="49"/>
      <c r="FH91" s="49"/>
      <c r="FI91" s="49"/>
      <c r="FJ91" s="49"/>
      <c r="FK91" s="49"/>
      <c r="FL91" s="49"/>
      <c r="FM91" s="49"/>
      <c r="FN91" s="49"/>
      <c r="FO91" s="49"/>
      <c r="FP91" s="49"/>
      <c r="FQ91" s="49"/>
      <c r="FR91" s="49"/>
      <c r="FS91" s="49"/>
      <c r="FT91" s="49"/>
      <c r="FU91" s="49"/>
      <c r="FV91" s="49"/>
      <c r="FW91" s="49"/>
      <c r="FX91" s="49"/>
      <c r="FY91" s="49"/>
      <c r="FZ91" s="49"/>
      <c r="GA91" s="49"/>
      <c r="GB91" s="49"/>
      <c r="GC91" s="49"/>
      <c r="GD91" s="49"/>
      <c r="GE91" s="49"/>
      <c r="GF91" s="49"/>
      <c r="GG91" s="49"/>
      <c r="GH91" s="49"/>
      <c r="GI91" s="49"/>
      <c r="GJ91" s="49"/>
      <c r="GK91" s="49"/>
      <c r="GL91" s="49"/>
      <c r="GM91" s="49"/>
      <c r="GN91" s="49"/>
      <c r="GO91" s="49"/>
      <c r="GP91" s="49"/>
      <c r="GQ91" s="49"/>
      <c r="GR91" s="49"/>
      <c r="GS91" s="49"/>
      <c r="GT91" s="49"/>
      <c r="GU91" s="49"/>
      <c r="GV91" s="49"/>
      <c r="GW91" s="49"/>
      <c r="GX91" s="49"/>
      <c r="GY91" s="49"/>
      <c r="GZ91" s="49"/>
    </row>
    <row r="92" spans="1:208" s="5" customFormat="1" ht="18.600000000000001" customHeight="1" x14ac:dyDescent="0.25">
      <c r="A92" s="58"/>
      <c r="B92" s="50" t="str">
        <f>IF($A92="","",(IF((VLOOKUP($A92,DATA!$A$1:$M$38,2,FALSE))="X","X",(IF(B91="X",1,B91+1)))))</f>
        <v/>
      </c>
      <c r="C92" s="51" t="str">
        <f>IF($A92="","",(IF((VLOOKUP($A92,DATA!$A$1:$M$38,3,FALSE))="X","X",(IF(C91="X",1,C91+1)))))</f>
        <v/>
      </c>
      <c r="D92" s="50" t="str">
        <f>IF($A92="","",(IF((VLOOKUP($A92,DATA!$A$1:$M$38,4,FALSE))="X","X",(IF(D91="X",1,D91+1)))))</f>
        <v/>
      </c>
      <c r="E92" s="51" t="str">
        <f>IF($A92="","",(IF((VLOOKUP($A92,DATA!$A$1:$M$38,5,FALSE))="X","X",(IF(E91="X",1,E91+1)))))</f>
        <v/>
      </c>
      <c r="F92" s="50" t="str">
        <f>IF($A92="","",(IF((VLOOKUP($A92,DATA!$A$1:$M$38,6,FALSE))="X","X",(IF(F91="X",1,F91+1)))))</f>
        <v/>
      </c>
      <c r="G92" s="51" t="str">
        <f>IF($A92="","",(IF((VLOOKUP($A92,DATA!$A$1:$M$38,7,FALSE))="X","X",(IF(G91="X",1,G91+1)))))</f>
        <v/>
      </c>
      <c r="H92" s="50" t="str">
        <f>IF($A92="","",(IF((VLOOKUP($A92,DATA!$A$1:$M$38,8,FALSE))="X","X",(IF(H91="X",1,H91+1)))))</f>
        <v/>
      </c>
      <c r="I92" s="50" t="str">
        <f>IF($A92="","",(IF((VLOOKUP($A92,DATA!$A$1:$M$38,9,FALSE))="X","X",(IF(I91="X",1,I91+1)))))</f>
        <v/>
      </c>
      <c r="J92" s="51" t="str">
        <f>IF($A92="","",(IF((VLOOKUP($A92,DATA!$A$1:$M$38,10,FALSE))="X","X",(IF(J91="X",1,J91+1)))))</f>
        <v/>
      </c>
      <c r="K92" s="50" t="str">
        <f>IF($A92="","",(IF((VLOOKUP($A92,DATA!$A$1:$M$38,11,FALSE))="X","X",(IF(K91="X",1,K91+1)))))</f>
        <v/>
      </c>
      <c r="L92" s="50" t="str">
        <f>IF($A92="","",(IF((VLOOKUP($A92,DATA!$A$1:$M$38,12,FALSE))="X","X",(IF(L91="X",1,L91+1)))))</f>
        <v/>
      </c>
      <c r="M92" s="50" t="str">
        <f>IF($A92="","",(IF((VLOOKUP($A92,DATA!$A$1:$M$38,13,FALSE))="X","X",(IF(M91="X",1,M91+1)))))</f>
        <v/>
      </c>
      <c r="N92" s="53" t="str">
        <f t="shared" si="2"/>
        <v/>
      </c>
      <c r="O92" s="51" t="str">
        <f t="shared" si="3"/>
        <v/>
      </c>
      <c r="P92" s="50" t="str">
        <f>IF($A92="","",(IF((VLOOKUP($A92,DATA!$S$1:$AC$38,2,FALSE))="X","X",(IF(P91="X",1,P91+1)))))</f>
        <v/>
      </c>
      <c r="Q92" s="50" t="str">
        <f>IF($A92="","",(IF((VLOOKUP($A92,DATA!$S$1:$AC$38,3,FALSE))="X","X",(IF(Q91="X",1,Q91+1)))))</f>
        <v/>
      </c>
      <c r="R92" s="50" t="str">
        <f>IF($A92="","",(IF((VLOOKUP($A92,DATA!$S$1:$AC$38,4,FALSE))="X","X",(IF(R91="X",1,R91+1)))))</f>
        <v/>
      </c>
      <c r="S92" s="50" t="str">
        <f>IF($A92="","",(IF((VLOOKUP($A92,DATA!$S$1:$AC$38,5,FALSE))="X","X",(IF(S91="X",1,S91+1)))))</f>
        <v/>
      </c>
      <c r="T92" s="50" t="str">
        <f>IF($A92="","",(IF((VLOOKUP($A92,DATA!$S$1:$AC$38,6,FALSE))="X","X",(IF(T91="X",1,T91+1)))))</f>
        <v/>
      </c>
      <c r="U92" s="50" t="str">
        <f>IF($A92="","",(IF((VLOOKUP($A92,DATA!$S$1:$AC$38,7,FALSE))="X","X",(IF(U91="X",1,U91+1)))))</f>
        <v/>
      </c>
      <c r="V92" s="51" t="str">
        <f>IF($A92="","",(IF((VLOOKUP($A92,DATA!$S$1:$AC$38,8,FALSE))="X","X",(IF(V91="X",1,V91+1)))))</f>
        <v/>
      </c>
      <c r="W92" s="50" t="str">
        <f>IF($A92="","",(IF((VLOOKUP($A92,DATA!$S$1:$AC$38,9,FALSE))="X","X",(IF(W91="X",1,W91+1)))))</f>
        <v/>
      </c>
      <c r="X92" s="50" t="str">
        <f>IF($A92="","",(IF((VLOOKUP($A92,DATA!$S$1:$AC$38,10,FALSE))="X","X",(IF(X91="X",1,X91+1)))))</f>
        <v/>
      </c>
      <c r="Y92" s="51" t="str">
        <f>IF($A92="","",(IF((VLOOKUP($A92,DATA!$S$1:$AC$38,11,FALSE))="X","X",(IF(Y91="X",1,Y91+1)))))</f>
        <v/>
      </c>
      <c r="Z92" s="52"/>
      <c r="AA92" s="52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39"/>
      <c r="BN92" s="39"/>
      <c r="BO92" s="39"/>
      <c r="BP92" s="39"/>
      <c r="BQ92" s="39"/>
      <c r="BR92" s="39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39"/>
      <c r="CF92" s="39"/>
      <c r="CG92" s="39"/>
      <c r="CH92" s="39"/>
      <c r="DC92" s="4"/>
      <c r="DD92" s="4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49"/>
      <c r="DU92" s="49"/>
      <c r="DV92" s="49"/>
      <c r="DW92" s="49"/>
      <c r="DX92" s="49"/>
      <c r="DY92" s="49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49"/>
      <c r="ER92" s="49"/>
      <c r="ES92" s="49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49"/>
      <c r="FF92" s="49"/>
      <c r="FG92" s="49"/>
      <c r="FH92" s="49"/>
      <c r="FI92" s="49"/>
      <c r="FJ92" s="49"/>
      <c r="FK92" s="49"/>
      <c r="FL92" s="49"/>
      <c r="FM92" s="49"/>
      <c r="FN92" s="49"/>
      <c r="FO92" s="49"/>
      <c r="FP92" s="49"/>
      <c r="FQ92" s="49"/>
      <c r="FR92" s="49"/>
      <c r="FS92" s="49"/>
      <c r="FT92" s="49"/>
      <c r="FU92" s="49"/>
      <c r="FV92" s="49"/>
      <c r="FW92" s="49"/>
      <c r="FX92" s="49"/>
      <c r="FY92" s="49"/>
      <c r="FZ92" s="49"/>
      <c r="GA92" s="49"/>
      <c r="GB92" s="49"/>
      <c r="GC92" s="49"/>
      <c r="GD92" s="49"/>
      <c r="GE92" s="49"/>
      <c r="GF92" s="49"/>
      <c r="GG92" s="49"/>
      <c r="GH92" s="49"/>
      <c r="GI92" s="49"/>
      <c r="GJ92" s="49"/>
      <c r="GK92" s="49"/>
      <c r="GL92" s="49"/>
      <c r="GM92" s="49"/>
      <c r="GN92" s="49"/>
      <c r="GO92" s="49"/>
      <c r="GP92" s="49"/>
      <c r="GQ92" s="49"/>
      <c r="GR92" s="49"/>
      <c r="GS92" s="49"/>
      <c r="GT92" s="49"/>
      <c r="GU92" s="49"/>
      <c r="GV92" s="49"/>
      <c r="GW92" s="49"/>
      <c r="GX92" s="49"/>
      <c r="GY92" s="49"/>
      <c r="GZ92" s="49"/>
    </row>
    <row r="93" spans="1:208" s="5" customFormat="1" ht="18.600000000000001" customHeight="1" x14ac:dyDescent="0.25">
      <c r="A93" s="58"/>
      <c r="B93" s="50" t="str">
        <f>IF($A93="","",(IF((VLOOKUP($A93,DATA!$A$1:$M$38,2,FALSE))="X","X",(IF(B92="X",1,B92+1)))))</f>
        <v/>
      </c>
      <c r="C93" s="51" t="str">
        <f>IF($A93="","",(IF((VLOOKUP($A93,DATA!$A$1:$M$38,3,FALSE))="X","X",(IF(C92="X",1,C92+1)))))</f>
        <v/>
      </c>
      <c r="D93" s="50" t="str">
        <f>IF($A93="","",(IF((VLOOKUP($A93,DATA!$A$1:$M$38,4,FALSE))="X","X",(IF(D92="X",1,D92+1)))))</f>
        <v/>
      </c>
      <c r="E93" s="51" t="str">
        <f>IF($A93="","",(IF((VLOOKUP($A93,DATA!$A$1:$M$38,5,FALSE))="X","X",(IF(E92="X",1,E92+1)))))</f>
        <v/>
      </c>
      <c r="F93" s="50" t="str">
        <f>IF($A93="","",(IF((VLOOKUP($A93,DATA!$A$1:$M$38,6,FALSE))="X","X",(IF(F92="X",1,F92+1)))))</f>
        <v/>
      </c>
      <c r="G93" s="51" t="str">
        <f>IF($A93="","",(IF((VLOOKUP($A93,DATA!$A$1:$M$38,7,FALSE))="X","X",(IF(G92="X",1,G92+1)))))</f>
        <v/>
      </c>
      <c r="H93" s="50" t="str">
        <f>IF($A93="","",(IF((VLOOKUP($A93,DATA!$A$1:$M$38,8,FALSE))="X","X",(IF(H92="X",1,H92+1)))))</f>
        <v/>
      </c>
      <c r="I93" s="50" t="str">
        <f>IF($A93="","",(IF((VLOOKUP($A93,DATA!$A$1:$M$38,9,FALSE))="X","X",(IF(I92="X",1,I92+1)))))</f>
        <v/>
      </c>
      <c r="J93" s="51" t="str">
        <f>IF($A93="","",(IF((VLOOKUP($A93,DATA!$A$1:$M$38,10,FALSE))="X","X",(IF(J92="X",1,J92+1)))))</f>
        <v/>
      </c>
      <c r="K93" s="50" t="str">
        <f>IF($A93="","",(IF((VLOOKUP($A93,DATA!$A$1:$M$38,11,FALSE))="X","X",(IF(K92="X",1,K92+1)))))</f>
        <v/>
      </c>
      <c r="L93" s="50" t="str">
        <f>IF($A93="","",(IF((VLOOKUP($A93,DATA!$A$1:$M$38,12,FALSE))="X","X",(IF(L92="X",1,L92+1)))))</f>
        <v/>
      </c>
      <c r="M93" s="50" t="str">
        <f>IF($A93="","",(IF((VLOOKUP($A93,DATA!$A$1:$M$38,13,FALSE))="X","X",(IF(M92="X",1,M92+1)))))</f>
        <v/>
      </c>
      <c r="N93" s="53" t="str">
        <f t="shared" si="2"/>
        <v/>
      </c>
      <c r="O93" s="51" t="str">
        <f t="shared" si="3"/>
        <v/>
      </c>
      <c r="P93" s="50" t="str">
        <f>IF($A93="","",(IF((VLOOKUP($A93,DATA!$S$1:$AC$38,2,FALSE))="X","X",(IF(P92="X",1,P92+1)))))</f>
        <v/>
      </c>
      <c r="Q93" s="50" t="str">
        <f>IF($A93="","",(IF((VLOOKUP($A93,DATA!$S$1:$AC$38,3,FALSE))="X","X",(IF(Q92="X",1,Q92+1)))))</f>
        <v/>
      </c>
      <c r="R93" s="50" t="str">
        <f>IF($A93="","",(IF((VLOOKUP($A93,DATA!$S$1:$AC$38,4,FALSE))="X","X",(IF(R92="X",1,R92+1)))))</f>
        <v/>
      </c>
      <c r="S93" s="50" t="str">
        <f>IF($A93="","",(IF((VLOOKUP($A93,DATA!$S$1:$AC$38,5,FALSE))="X","X",(IF(S92="X",1,S92+1)))))</f>
        <v/>
      </c>
      <c r="T93" s="50" t="str">
        <f>IF($A93="","",(IF((VLOOKUP($A93,DATA!$S$1:$AC$38,6,FALSE))="X","X",(IF(T92="X",1,T92+1)))))</f>
        <v/>
      </c>
      <c r="U93" s="50" t="str">
        <f>IF($A93="","",(IF((VLOOKUP($A93,DATA!$S$1:$AC$38,7,FALSE))="X","X",(IF(U92="X",1,U92+1)))))</f>
        <v/>
      </c>
      <c r="V93" s="51" t="str">
        <f>IF($A93="","",(IF((VLOOKUP($A93,DATA!$S$1:$AC$38,8,FALSE))="X","X",(IF(V92="X",1,V92+1)))))</f>
        <v/>
      </c>
      <c r="W93" s="50" t="str">
        <f>IF($A93="","",(IF((VLOOKUP($A93,DATA!$S$1:$AC$38,9,FALSE))="X","X",(IF(W92="X",1,W92+1)))))</f>
        <v/>
      </c>
      <c r="X93" s="50" t="str">
        <f>IF($A93="","",(IF((VLOOKUP($A93,DATA!$S$1:$AC$38,10,FALSE))="X","X",(IF(X92="X",1,X92+1)))))</f>
        <v/>
      </c>
      <c r="Y93" s="51" t="str">
        <f>IF($A93="","",(IF((VLOOKUP($A93,DATA!$S$1:$AC$38,11,FALSE))="X","X",(IF(Y92="X",1,Y92+1)))))</f>
        <v/>
      </c>
      <c r="Z93" s="52"/>
      <c r="AA93" s="52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39"/>
      <c r="BN93" s="39"/>
      <c r="BO93" s="39"/>
      <c r="BP93" s="39"/>
      <c r="BQ93" s="39"/>
      <c r="BR93" s="39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39"/>
      <c r="CF93" s="39"/>
      <c r="CG93" s="39"/>
      <c r="CH93" s="39"/>
      <c r="DC93" s="4"/>
      <c r="DD93" s="4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49"/>
      <c r="FF93" s="49"/>
      <c r="FG93" s="49"/>
      <c r="FH93" s="49"/>
      <c r="FI93" s="49"/>
      <c r="FJ93" s="49"/>
      <c r="FK93" s="49"/>
      <c r="FL93" s="49"/>
      <c r="FM93" s="49"/>
      <c r="FN93" s="49"/>
      <c r="FO93" s="49"/>
      <c r="FP93" s="49"/>
      <c r="FQ93" s="49"/>
      <c r="FR93" s="49"/>
      <c r="FS93" s="49"/>
      <c r="FT93" s="49"/>
      <c r="FU93" s="49"/>
      <c r="FV93" s="49"/>
      <c r="FW93" s="49"/>
      <c r="FX93" s="49"/>
      <c r="FY93" s="49"/>
      <c r="FZ93" s="49"/>
      <c r="GA93" s="49"/>
      <c r="GB93" s="49"/>
      <c r="GC93" s="49"/>
      <c r="GD93" s="49"/>
      <c r="GE93" s="49"/>
      <c r="GF93" s="49"/>
      <c r="GG93" s="49"/>
      <c r="GH93" s="49"/>
      <c r="GI93" s="49"/>
      <c r="GJ93" s="49"/>
      <c r="GK93" s="49"/>
      <c r="GL93" s="49"/>
      <c r="GM93" s="49"/>
      <c r="GN93" s="49"/>
      <c r="GO93" s="49"/>
      <c r="GP93" s="49"/>
      <c r="GQ93" s="49"/>
      <c r="GR93" s="49"/>
      <c r="GS93" s="49"/>
      <c r="GT93" s="49"/>
      <c r="GU93" s="49"/>
      <c r="GV93" s="49"/>
      <c r="GW93" s="49"/>
      <c r="GX93" s="49"/>
      <c r="GY93" s="49"/>
      <c r="GZ93" s="49"/>
    </row>
    <row r="94" spans="1:208" s="5" customFormat="1" ht="18.600000000000001" customHeight="1" x14ac:dyDescent="0.25">
      <c r="A94" s="58"/>
      <c r="B94" s="50" t="str">
        <f>IF($A94="","",(IF((VLOOKUP($A94,DATA!$A$1:$M$38,2,FALSE))="X","X",(IF(B93="X",1,B93+1)))))</f>
        <v/>
      </c>
      <c r="C94" s="51" t="str">
        <f>IF($A94="","",(IF((VLOOKUP($A94,DATA!$A$1:$M$38,3,FALSE))="X","X",(IF(C93="X",1,C93+1)))))</f>
        <v/>
      </c>
      <c r="D94" s="50" t="str">
        <f>IF($A94="","",(IF((VLOOKUP($A94,DATA!$A$1:$M$38,4,FALSE))="X","X",(IF(D93="X",1,D93+1)))))</f>
        <v/>
      </c>
      <c r="E94" s="51" t="str">
        <f>IF($A94="","",(IF((VLOOKUP($A94,DATA!$A$1:$M$38,5,FALSE))="X","X",(IF(E93="X",1,E93+1)))))</f>
        <v/>
      </c>
      <c r="F94" s="50" t="str">
        <f>IF($A94="","",(IF((VLOOKUP($A94,DATA!$A$1:$M$38,6,FALSE))="X","X",(IF(F93="X",1,F93+1)))))</f>
        <v/>
      </c>
      <c r="G94" s="51" t="str">
        <f>IF($A94="","",(IF((VLOOKUP($A94,DATA!$A$1:$M$38,7,FALSE))="X","X",(IF(G93="X",1,G93+1)))))</f>
        <v/>
      </c>
      <c r="H94" s="50" t="str">
        <f>IF($A94="","",(IF((VLOOKUP($A94,DATA!$A$1:$M$38,8,FALSE))="X","X",(IF(H93="X",1,H93+1)))))</f>
        <v/>
      </c>
      <c r="I94" s="50" t="str">
        <f>IF($A94="","",(IF((VLOOKUP($A94,DATA!$A$1:$M$38,9,FALSE))="X","X",(IF(I93="X",1,I93+1)))))</f>
        <v/>
      </c>
      <c r="J94" s="51" t="str">
        <f>IF($A94="","",(IF((VLOOKUP($A94,DATA!$A$1:$M$38,10,FALSE))="X","X",(IF(J93="X",1,J93+1)))))</f>
        <v/>
      </c>
      <c r="K94" s="50" t="str">
        <f>IF($A94="","",(IF((VLOOKUP($A94,DATA!$A$1:$M$38,11,FALSE))="X","X",(IF(K93="X",1,K93+1)))))</f>
        <v/>
      </c>
      <c r="L94" s="50" t="str">
        <f>IF($A94="","",(IF((VLOOKUP($A94,DATA!$A$1:$M$38,12,FALSE))="X","X",(IF(L93="X",1,L93+1)))))</f>
        <v/>
      </c>
      <c r="M94" s="50" t="str">
        <f>IF($A94="","",(IF((VLOOKUP($A94,DATA!$A$1:$M$38,13,FALSE))="X","X",(IF(M93="X",1,M93+1)))))</f>
        <v/>
      </c>
      <c r="N94" s="53" t="str">
        <f t="shared" si="2"/>
        <v/>
      </c>
      <c r="O94" s="51" t="str">
        <f t="shared" si="3"/>
        <v/>
      </c>
      <c r="P94" s="50" t="str">
        <f>IF($A94="","",(IF((VLOOKUP($A94,DATA!$S$1:$AC$38,2,FALSE))="X","X",(IF(P93="X",1,P93+1)))))</f>
        <v/>
      </c>
      <c r="Q94" s="50" t="str">
        <f>IF($A94="","",(IF((VLOOKUP($A94,DATA!$S$1:$AC$38,3,FALSE))="X","X",(IF(Q93="X",1,Q93+1)))))</f>
        <v/>
      </c>
      <c r="R94" s="50" t="str">
        <f>IF($A94="","",(IF((VLOOKUP($A94,DATA!$S$1:$AC$38,4,FALSE))="X","X",(IF(R93="X",1,R93+1)))))</f>
        <v/>
      </c>
      <c r="S94" s="50" t="str">
        <f>IF($A94="","",(IF((VLOOKUP($A94,DATA!$S$1:$AC$38,5,FALSE))="X","X",(IF(S93="X",1,S93+1)))))</f>
        <v/>
      </c>
      <c r="T94" s="50" t="str">
        <f>IF($A94="","",(IF((VLOOKUP($A94,DATA!$S$1:$AC$38,6,FALSE))="X","X",(IF(T93="X",1,T93+1)))))</f>
        <v/>
      </c>
      <c r="U94" s="50" t="str">
        <f>IF($A94="","",(IF((VLOOKUP($A94,DATA!$S$1:$AC$38,7,FALSE))="X","X",(IF(U93="X",1,U93+1)))))</f>
        <v/>
      </c>
      <c r="V94" s="51" t="str">
        <f>IF($A94="","",(IF((VLOOKUP($A94,DATA!$S$1:$AC$38,8,FALSE))="X","X",(IF(V93="X",1,V93+1)))))</f>
        <v/>
      </c>
      <c r="W94" s="50" t="str">
        <f>IF($A94="","",(IF((VLOOKUP($A94,DATA!$S$1:$AC$38,9,FALSE))="X","X",(IF(W93="X",1,W93+1)))))</f>
        <v/>
      </c>
      <c r="X94" s="50" t="str">
        <f>IF($A94="","",(IF((VLOOKUP($A94,DATA!$S$1:$AC$38,10,FALSE))="X","X",(IF(X93="X",1,X93+1)))))</f>
        <v/>
      </c>
      <c r="Y94" s="51" t="str">
        <f>IF($A94="","",(IF((VLOOKUP($A94,DATA!$S$1:$AC$38,11,FALSE))="X","X",(IF(Y93="X",1,Y93+1)))))</f>
        <v/>
      </c>
      <c r="Z94" s="52"/>
      <c r="AA94" s="52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39"/>
      <c r="BN94" s="39"/>
      <c r="BO94" s="39"/>
      <c r="BP94" s="39"/>
      <c r="BQ94" s="39"/>
      <c r="BR94" s="39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39"/>
      <c r="CF94" s="39"/>
      <c r="CG94" s="39"/>
      <c r="CH94" s="39"/>
      <c r="DC94" s="4"/>
      <c r="DD94" s="4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49"/>
      <c r="FF94" s="49"/>
      <c r="FG94" s="49"/>
      <c r="FH94" s="49"/>
      <c r="FI94" s="49"/>
      <c r="FJ94" s="49"/>
      <c r="FK94" s="49"/>
      <c r="FL94" s="49"/>
      <c r="FM94" s="49"/>
      <c r="FN94" s="49"/>
      <c r="FO94" s="49"/>
      <c r="FP94" s="49"/>
      <c r="FQ94" s="49"/>
      <c r="FR94" s="49"/>
      <c r="FS94" s="49"/>
      <c r="FT94" s="49"/>
      <c r="FU94" s="49"/>
      <c r="FV94" s="49"/>
      <c r="FW94" s="49"/>
      <c r="FX94" s="49"/>
      <c r="FY94" s="49"/>
      <c r="FZ94" s="49"/>
      <c r="GA94" s="49"/>
      <c r="GB94" s="49"/>
      <c r="GC94" s="49"/>
      <c r="GD94" s="49"/>
      <c r="GE94" s="49"/>
      <c r="GF94" s="49"/>
      <c r="GG94" s="49"/>
      <c r="GH94" s="49"/>
      <c r="GI94" s="49"/>
      <c r="GJ94" s="49"/>
      <c r="GK94" s="49"/>
      <c r="GL94" s="49"/>
      <c r="GM94" s="49"/>
      <c r="GN94" s="49"/>
      <c r="GO94" s="49"/>
      <c r="GP94" s="49"/>
      <c r="GQ94" s="49"/>
      <c r="GR94" s="49"/>
      <c r="GS94" s="49"/>
      <c r="GT94" s="49"/>
      <c r="GU94" s="49"/>
      <c r="GV94" s="49"/>
      <c r="GW94" s="49"/>
      <c r="GX94" s="49"/>
      <c r="GY94" s="49"/>
      <c r="GZ94" s="49"/>
    </row>
    <row r="95" spans="1:208" s="5" customFormat="1" ht="18.600000000000001" customHeight="1" x14ac:dyDescent="0.25">
      <c r="A95" s="58"/>
      <c r="B95" s="50" t="str">
        <f>IF($A95="","",(IF((VLOOKUP($A95,DATA!$A$1:$M$38,2,FALSE))="X","X",(IF(B94="X",1,B94+1)))))</f>
        <v/>
      </c>
      <c r="C95" s="51" t="str">
        <f>IF($A95="","",(IF((VLOOKUP($A95,DATA!$A$1:$M$38,3,FALSE))="X","X",(IF(C94="X",1,C94+1)))))</f>
        <v/>
      </c>
      <c r="D95" s="50" t="str">
        <f>IF($A95="","",(IF((VLOOKUP($A95,DATA!$A$1:$M$38,4,FALSE))="X","X",(IF(D94="X",1,D94+1)))))</f>
        <v/>
      </c>
      <c r="E95" s="51" t="str">
        <f>IF($A95="","",(IF((VLOOKUP($A95,DATA!$A$1:$M$38,5,FALSE))="X","X",(IF(E94="X",1,E94+1)))))</f>
        <v/>
      </c>
      <c r="F95" s="50" t="str">
        <f>IF($A95="","",(IF((VLOOKUP($A95,DATA!$A$1:$M$38,6,FALSE))="X","X",(IF(F94="X",1,F94+1)))))</f>
        <v/>
      </c>
      <c r="G95" s="51" t="str">
        <f>IF($A95="","",(IF((VLOOKUP($A95,DATA!$A$1:$M$38,7,FALSE))="X","X",(IF(G94="X",1,G94+1)))))</f>
        <v/>
      </c>
      <c r="H95" s="50" t="str">
        <f>IF($A95="","",(IF((VLOOKUP($A95,DATA!$A$1:$M$38,8,FALSE))="X","X",(IF(H94="X",1,H94+1)))))</f>
        <v/>
      </c>
      <c r="I95" s="50" t="str">
        <f>IF($A95="","",(IF((VLOOKUP($A95,DATA!$A$1:$M$38,9,FALSE))="X","X",(IF(I94="X",1,I94+1)))))</f>
        <v/>
      </c>
      <c r="J95" s="51" t="str">
        <f>IF($A95="","",(IF((VLOOKUP($A95,DATA!$A$1:$M$38,10,FALSE))="X","X",(IF(J94="X",1,J94+1)))))</f>
        <v/>
      </c>
      <c r="K95" s="50" t="str">
        <f>IF($A95="","",(IF((VLOOKUP($A95,DATA!$A$1:$M$38,11,FALSE))="X","X",(IF(K94="X",1,K94+1)))))</f>
        <v/>
      </c>
      <c r="L95" s="50" t="str">
        <f>IF($A95="","",(IF((VLOOKUP($A95,DATA!$A$1:$M$38,12,FALSE))="X","X",(IF(L94="X",1,L94+1)))))</f>
        <v/>
      </c>
      <c r="M95" s="50" t="str">
        <f>IF($A95="","",(IF((VLOOKUP($A95,DATA!$A$1:$M$38,13,FALSE))="X","X",(IF(M94="X",1,M94+1)))))</f>
        <v/>
      </c>
      <c r="N95" s="53" t="str">
        <f t="shared" si="2"/>
        <v/>
      </c>
      <c r="O95" s="51" t="str">
        <f t="shared" si="3"/>
        <v/>
      </c>
      <c r="P95" s="50" t="str">
        <f>IF($A95="","",(IF((VLOOKUP($A95,DATA!$S$1:$AC$38,2,FALSE))="X","X",(IF(P94="X",1,P94+1)))))</f>
        <v/>
      </c>
      <c r="Q95" s="50" t="str">
        <f>IF($A95="","",(IF((VLOOKUP($A95,DATA!$S$1:$AC$38,3,FALSE))="X","X",(IF(Q94="X",1,Q94+1)))))</f>
        <v/>
      </c>
      <c r="R95" s="50" t="str">
        <f>IF($A95="","",(IF((VLOOKUP($A95,DATA!$S$1:$AC$38,4,FALSE))="X","X",(IF(R94="X",1,R94+1)))))</f>
        <v/>
      </c>
      <c r="S95" s="50" t="str">
        <f>IF($A95="","",(IF((VLOOKUP($A95,DATA!$S$1:$AC$38,5,FALSE))="X","X",(IF(S94="X",1,S94+1)))))</f>
        <v/>
      </c>
      <c r="T95" s="50" t="str">
        <f>IF($A95="","",(IF((VLOOKUP($A95,DATA!$S$1:$AC$38,6,FALSE))="X","X",(IF(T94="X",1,T94+1)))))</f>
        <v/>
      </c>
      <c r="U95" s="50" t="str">
        <f>IF($A95="","",(IF((VLOOKUP($A95,DATA!$S$1:$AC$38,7,FALSE))="X","X",(IF(U94="X",1,U94+1)))))</f>
        <v/>
      </c>
      <c r="V95" s="51" t="str">
        <f>IF($A95="","",(IF((VLOOKUP($A95,DATA!$S$1:$AC$38,8,FALSE))="X","X",(IF(V94="X",1,V94+1)))))</f>
        <v/>
      </c>
      <c r="W95" s="50" t="str">
        <f>IF($A95="","",(IF((VLOOKUP($A95,DATA!$S$1:$AC$38,9,FALSE))="X","X",(IF(W94="X",1,W94+1)))))</f>
        <v/>
      </c>
      <c r="X95" s="50" t="str">
        <f>IF($A95="","",(IF((VLOOKUP($A95,DATA!$S$1:$AC$38,10,FALSE))="X","X",(IF(X94="X",1,X94+1)))))</f>
        <v/>
      </c>
      <c r="Y95" s="51" t="str">
        <f>IF($A95="","",(IF((VLOOKUP($A95,DATA!$S$1:$AC$38,11,FALSE))="X","X",(IF(Y94="X",1,Y94+1)))))</f>
        <v/>
      </c>
      <c r="Z95" s="52"/>
      <c r="AA95" s="52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39"/>
      <c r="BN95" s="39"/>
      <c r="BO95" s="39"/>
      <c r="BP95" s="39"/>
      <c r="BQ95" s="39"/>
      <c r="BR95" s="39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39"/>
      <c r="CF95" s="39"/>
      <c r="CG95" s="39"/>
      <c r="CH95" s="39"/>
      <c r="DC95" s="4"/>
      <c r="DD95" s="4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49"/>
      <c r="FF95" s="49"/>
      <c r="FG95" s="49"/>
      <c r="FH95" s="49"/>
      <c r="FI95" s="49"/>
      <c r="FJ95" s="49"/>
      <c r="FK95" s="49"/>
      <c r="FL95" s="49"/>
      <c r="FM95" s="49"/>
      <c r="FN95" s="49"/>
      <c r="FO95" s="49"/>
      <c r="FP95" s="49"/>
      <c r="FQ95" s="49"/>
      <c r="FR95" s="49"/>
      <c r="FS95" s="49"/>
      <c r="FT95" s="49"/>
      <c r="FU95" s="49"/>
      <c r="FV95" s="49"/>
      <c r="FW95" s="49"/>
      <c r="FX95" s="49"/>
      <c r="FY95" s="49"/>
      <c r="FZ95" s="49"/>
      <c r="GA95" s="49"/>
      <c r="GB95" s="49"/>
      <c r="GC95" s="49"/>
      <c r="GD95" s="49"/>
      <c r="GE95" s="49"/>
      <c r="GF95" s="49"/>
      <c r="GG95" s="49"/>
      <c r="GH95" s="49"/>
      <c r="GI95" s="49"/>
      <c r="GJ95" s="49"/>
      <c r="GK95" s="49"/>
      <c r="GL95" s="49"/>
      <c r="GM95" s="49"/>
      <c r="GN95" s="49"/>
      <c r="GO95" s="49"/>
      <c r="GP95" s="49"/>
      <c r="GQ95" s="49"/>
      <c r="GR95" s="49"/>
      <c r="GS95" s="49"/>
      <c r="GT95" s="49"/>
      <c r="GU95" s="49"/>
      <c r="GV95" s="49"/>
      <c r="GW95" s="49"/>
      <c r="GX95" s="49"/>
      <c r="GY95" s="49"/>
      <c r="GZ95" s="49"/>
    </row>
    <row r="96" spans="1:208" s="5" customFormat="1" ht="18.600000000000001" customHeight="1" x14ac:dyDescent="0.25">
      <c r="A96" s="58"/>
      <c r="B96" s="50" t="str">
        <f>IF($A96="","",(IF((VLOOKUP($A96,DATA!$A$1:$M$38,2,FALSE))="X","X",(IF(B95="X",1,B95+1)))))</f>
        <v/>
      </c>
      <c r="C96" s="51" t="str">
        <f>IF($A96="","",(IF((VLOOKUP($A96,DATA!$A$1:$M$38,3,FALSE))="X","X",(IF(C95="X",1,C95+1)))))</f>
        <v/>
      </c>
      <c r="D96" s="50" t="str">
        <f>IF($A96="","",(IF((VLOOKUP($A96,DATA!$A$1:$M$38,4,FALSE))="X","X",(IF(D95="X",1,D95+1)))))</f>
        <v/>
      </c>
      <c r="E96" s="51" t="str">
        <f>IF($A96="","",(IF((VLOOKUP($A96,DATA!$A$1:$M$38,5,FALSE))="X","X",(IF(E95="X",1,E95+1)))))</f>
        <v/>
      </c>
      <c r="F96" s="50" t="str">
        <f>IF($A96="","",(IF((VLOOKUP($A96,DATA!$A$1:$M$38,6,FALSE))="X","X",(IF(F95="X",1,F95+1)))))</f>
        <v/>
      </c>
      <c r="G96" s="51" t="str">
        <f>IF($A96="","",(IF((VLOOKUP($A96,DATA!$A$1:$M$38,7,FALSE))="X","X",(IF(G95="X",1,G95+1)))))</f>
        <v/>
      </c>
      <c r="H96" s="50" t="str">
        <f>IF($A96="","",(IF((VLOOKUP($A96,DATA!$A$1:$M$38,8,FALSE))="X","X",(IF(H95="X",1,H95+1)))))</f>
        <v/>
      </c>
      <c r="I96" s="50" t="str">
        <f>IF($A96="","",(IF((VLOOKUP($A96,DATA!$A$1:$M$38,9,FALSE))="X","X",(IF(I95="X",1,I95+1)))))</f>
        <v/>
      </c>
      <c r="J96" s="51" t="str">
        <f>IF($A96="","",(IF((VLOOKUP($A96,DATA!$A$1:$M$38,10,FALSE))="X","X",(IF(J95="X",1,J95+1)))))</f>
        <v/>
      </c>
      <c r="K96" s="50" t="str">
        <f>IF($A96="","",(IF((VLOOKUP($A96,DATA!$A$1:$M$38,11,FALSE))="X","X",(IF(K95="X",1,K95+1)))))</f>
        <v/>
      </c>
      <c r="L96" s="50" t="str">
        <f>IF($A96="","",(IF((VLOOKUP($A96,DATA!$A$1:$M$38,12,FALSE))="X","X",(IF(L95="X",1,L95+1)))))</f>
        <v/>
      </c>
      <c r="M96" s="50" t="str">
        <f>IF($A96="","",(IF((VLOOKUP($A96,DATA!$A$1:$M$38,13,FALSE))="X","X",(IF(M95="X",1,M95+1)))))</f>
        <v/>
      </c>
      <c r="N96" s="53" t="str">
        <f t="shared" si="2"/>
        <v/>
      </c>
      <c r="O96" s="51" t="str">
        <f t="shared" si="3"/>
        <v/>
      </c>
      <c r="P96" s="50" t="str">
        <f>IF($A96="","",(IF((VLOOKUP($A96,DATA!$S$1:$AC$38,2,FALSE))="X","X",(IF(P95="X",1,P95+1)))))</f>
        <v/>
      </c>
      <c r="Q96" s="50" t="str">
        <f>IF($A96="","",(IF((VLOOKUP($A96,DATA!$S$1:$AC$38,3,FALSE))="X","X",(IF(Q95="X",1,Q95+1)))))</f>
        <v/>
      </c>
      <c r="R96" s="50" t="str">
        <f>IF($A96="","",(IF((VLOOKUP($A96,DATA!$S$1:$AC$38,4,FALSE))="X","X",(IF(R95="X",1,R95+1)))))</f>
        <v/>
      </c>
      <c r="S96" s="50" t="str">
        <f>IF($A96="","",(IF((VLOOKUP($A96,DATA!$S$1:$AC$38,5,FALSE))="X","X",(IF(S95="X",1,S95+1)))))</f>
        <v/>
      </c>
      <c r="T96" s="50" t="str">
        <f>IF($A96="","",(IF((VLOOKUP($A96,DATA!$S$1:$AC$38,6,FALSE))="X","X",(IF(T95="X",1,T95+1)))))</f>
        <v/>
      </c>
      <c r="U96" s="50" t="str">
        <f>IF($A96="","",(IF((VLOOKUP($A96,DATA!$S$1:$AC$38,7,FALSE))="X","X",(IF(U95="X",1,U95+1)))))</f>
        <v/>
      </c>
      <c r="V96" s="51" t="str">
        <f>IF($A96="","",(IF((VLOOKUP($A96,DATA!$S$1:$AC$38,8,FALSE))="X","X",(IF(V95="X",1,V95+1)))))</f>
        <v/>
      </c>
      <c r="W96" s="50" t="str">
        <f>IF($A96="","",(IF((VLOOKUP($A96,DATA!$S$1:$AC$38,9,FALSE))="X","X",(IF(W95="X",1,W95+1)))))</f>
        <v/>
      </c>
      <c r="X96" s="50" t="str">
        <f>IF($A96="","",(IF((VLOOKUP($A96,DATA!$S$1:$AC$38,10,FALSE))="X","X",(IF(X95="X",1,X95+1)))))</f>
        <v/>
      </c>
      <c r="Y96" s="51" t="str">
        <f>IF($A96="","",(IF((VLOOKUP($A96,DATA!$S$1:$AC$38,11,FALSE))="X","X",(IF(Y95="X",1,Y95+1)))))</f>
        <v/>
      </c>
      <c r="Z96" s="52"/>
      <c r="AA96" s="52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39"/>
      <c r="BN96" s="39"/>
      <c r="BO96" s="39"/>
      <c r="BP96" s="39"/>
      <c r="BQ96" s="39"/>
      <c r="BR96" s="39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39"/>
      <c r="CF96" s="39"/>
      <c r="CG96" s="39"/>
      <c r="CH96" s="39"/>
      <c r="DC96" s="4"/>
      <c r="DD96" s="4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49"/>
      <c r="ES96" s="49"/>
      <c r="ET96" s="49"/>
      <c r="EU96" s="49"/>
      <c r="EV96" s="49"/>
      <c r="EW96" s="49"/>
      <c r="EX96" s="49"/>
      <c r="EY96" s="49"/>
      <c r="EZ96" s="49"/>
      <c r="FA96" s="49"/>
      <c r="FB96" s="49"/>
      <c r="FC96" s="49"/>
      <c r="FD96" s="49"/>
      <c r="FE96" s="49"/>
      <c r="FF96" s="49"/>
      <c r="FG96" s="49"/>
      <c r="FH96" s="49"/>
      <c r="FI96" s="49"/>
      <c r="FJ96" s="49"/>
      <c r="FK96" s="49"/>
      <c r="FL96" s="49"/>
      <c r="FM96" s="49"/>
      <c r="FN96" s="49"/>
      <c r="FO96" s="49"/>
      <c r="FP96" s="49"/>
      <c r="FQ96" s="49"/>
      <c r="FR96" s="49"/>
      <c r="FS96" s="49"/>
      <c r="FT96" s="49"/>
      <c r="FU96" s="49"/>
      <c r="FV96" s="49"/>
      <c r="FW96" s="49"/>
      <c r="FX96" s="49"/>
      <c r="FY96" s="49"/>
      <c r="FZ96" s="49"/>
      <c r="GA96" s="49"/>
      <c r="GB96" s="49"/>
      <c r="GC96" s="49"/>
      <c r="GD96" s="49"/>
      <c r="GE96" s="49"/>
      <c r="GF96" s="49"/>
      <c r="GG96" s="49"/>
      <c r="GH96" s="49"/>
      <c r="GI96" s="49"/>
      <c r="GJ96" s="49"/>
      <c r="GK96" s="49"/>
      <c r="GL96" s="49"/>
      <c r="GM96" s="49"/>
      <c r="GN96" s="49"/>
      <c r="GO96" s="49"/>
      <c r="GP96" s="49"/>
      <c r="GQ96" s="49"/>
      <c r="GR96" s="49"/>
      <c r="GS96" s="49"/>
      <c r="GT96" s="49"/>
      <c r="GU96" s="49"/>
      <c r="GV96" s="49"/>
      <c r="GW96" s="49"/>
      <c r="GX96" s="49"/>
      <c r="GY96" s="49"/>
      <c r="GZ96" s="49"/>
    </row>
    <row r="97" spans="1:208" s="5" customFormat="1" ht="18.600000000000001" customHeight="1" x14ac:dyDescent="0.25">
      <c r="A97" s="58"/>
      <c r="B97" s="50" t="str">
        <f>IF($A97="","",(IF((VLOOKUP($A97,DATA!$A$1:$M$38,2,FALSE))="X","X",(IF(B96="X",1,B96+1)))))</f>
        <v/>
      </c>
      <c r="C97" s="51" t="str">
        <f>IF($A97="","",(IF((VLOOKUP($A97,DATA!$A$1:$M$38,3,FALSE))="X","X",(IF(C96="X",1,C96+1)))))</f>
        <v/>
      </c>
      <c r="D97" s="50" t="str">
        <f>IF($A97="","",(IF((VLOOKUP($A97,DATA!$A$1:$M$38,4,FALSE))="X","X",(IF(D96="X",1,D96+1)))))</f>
        <v/>
      </c>
      <c r="E97" s="51" t="str">
        <f>IF($A97="","",(IF((VLOOKUP($A97,DATA!$A$1:$M$38,5,FALSE))="X","X",(IF(E96="X",1,E96+1)))))</f>
        <v/>
      </c>
      <c r="F97" s="50" t="str">
        <f>IF($A97="","",(IF((VLOOKUP($A97,DATA!$A$1:$M$38,6,FALSE))="X","X",(IF(F96="X",1,F96+1)))))</f>
        <v/>
      </c>
      <c r="G97" s="51" t="str">
        <f>IF($A97="","",(IF((VLOOKUP($A97,DATA!$A$1:$M$38,7,FALSE))="X","X",(IF(G96="X",1,G96+1)))))</f>
        <v/>
      </c>
      <c r="H97" s="50" t="str">
        <f>IF($A97="","",(IF((VLOOKUP($A97,DATA!$A$1:$M$38,8,FALSE))="X","X",(IF(H96="X",1,H96+1)))))</f>
        <v/>
      </c>
      <c r="I97" s="50" t="str">
        <f>IF($A97="","",(IF((VLOOKUP($A97,DATA!$A$1:$M$38,9,FALSE))="X","X",(IF(I96="X",1,I96+1)))))</f>
        <v/>
      </c>
      <c r="J97" s="51" t="str">
        <f>IF($A97="","",(IF((VLOOKUP($A97,DATA!$A$1:$M$38,10,FALSE))="X","X",(IF(J96="X",1,J96+1)))))</f>
        <v/>
      </c>
      <c r="K97" s="50" t="str">
        <f>IF($A97="","",(IF((VLOOKUP($A97,DATA!$A$1:$M$38,11,FALSE))="X","X",(IF(K96="X",1,K96+1)))))</f>
        <v/>
      </c>
      <c r="L97" s="50" t="str">
        <f>IF($A97="","",(IF((VLOOKUP($A97,DATA!$A$1:$M$38,12,FALSE))="X","X",(IF(L96="X",1,L96+1)))))</f>
        <v/>
      </c>
      <c r="M97" s="50" t="str">
        <f>IF($A97="","",(IF((VLOOKUP($A97,DATA!$A$1:$M$38,13,FALSE))="X","X",(IF(M96="X",1,M96+1)))))</f>
        <v/>
      </c>
      <c r="N97" s="53" t="str">
        <f t="shared" si="2"/>
        <v/>
      </c>
      <c r="O97" s="51" t="str">
        <f t="shared" si="3"/>
        <v/>
      </c>
      <c r="P97" s="50" t="str">
        <f>IF($A97="","",(IF((VLOOKUP($A97,DATA!$S$1:$AC$38,2,FALSE))="X","X",(IF(P96="X",1,P96+1)))))</f>
        <v/>
      </c>
      <c r="Q97" s="50" t="str">
        <f>IF($A97="","",(IF((VLOOKUP($A97,DATA!$S$1:$AC$38,3,FALSE))="X","X",(IF(Q96="X",1,Q96+1)))))</f>
        <v/>
      </c>
      <c r="R97" s="50" t="str">
        <f>IF($A97="","",(IF((VLOOKUP($A97,DATA!$S$1:$AC$38,4,FALSE))="X","X",(IF(R96="X",1,R96+1)))))</f>
        <v/>
      </c>
      <c r="S97" s="50" t="str">
        <f>IF($A97="","",(IF((VLOOKUP($A97,DATA!$S$1:$AC$38,5,FALSE))="X","X",(IF(S96="X",1,S96+1)))))</f>
        <v/>
      </c>
      <c r="T97" s="50" t="str">
        <f>IF($A97="","",(IF((VLOOKUP($A97,DATA!$S$1:$AC$38,6,FALSE))="X","X",(IF(T96="X",1,T96+1)))))</f>
        <v/>
      </c>
      <c r="U97" s="50" t="str">
        <f>IF($A97="","",(IF((VLOOKUP($A97,DATA!$S$1:$AC$38,7,FALSE))="X","X",(IF(U96="X",1,U96+1)))))</f>
        <v/>
      </c>
      <c r="V97" s="51" t="str">
        <f>IF($A97="","",(IF((VLOOKUP($A97,DATA!$S$1:$AC$38,8,FALSE))="X","X",(IF(V96="X",1,V96+1)))))</f>
        <v/>
      </c>
      <c r="W97" s="50" t="str">
        <f>IF($A97="","",(IF((VLOOKUP($A97,DATA!$S$1:$AC$38,9,FALSE))="X","X",(IF(W96="X",1,W96+1)))))</f>
        <v/>
      </c>
      <c r="X97" s="50" t="str">
        <f>IF($A97="","",(IF((VLOOKUP($A97,DATA!$S$1:$AC$38,10,FALSE))="X","X",(IF(X96="X",1,X96+1)))))</f>
        <v/>
      </c>
      <c r="Y97" s="51" t="str">
        <f>IF($A97="","",(IF((VLOOKUP($A97,DATA!$S$1:$AC$38,11,FALSE))="X","X",(IF(Y96="X",1,Y96+1)))))</f>
        <v/>
      </c>
      <c r="Z97" s="52"/>
      <c r="AA97" s="52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39"/>
      <c r="BN97" s="39"/>
      <c r="BO97" s="39"/>
      <c r="BP97" s="39"/>
      <c r="BQ97" s="39"/>
      <c r="BR97" s="39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39"/>
      <c r="CF97" s="39"/>
      <c r="CG97" s="39"/>
      <c r="CH97" s="39"/>
      <c r="DC97" s="4"/>
      <c r="DD97" s="4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49"/>
      <c r="EX97" s="49"/>
      <c r="EY97" s="49"/>
      <c r="EZ97" s="49"/>
      <c r="FA97" s="49"/>
      <c r="FB97" s="49"/>
      <c r="FC97" s="49"/>
      <c r="FD97" s="49"/>
      <c r="FE97" s="49"/>
      <c r="FF97" s="49"/>
      <c r="FG97" s="49"/>
      <c r="FH97" s="49"/>
      <c r="FI97" s="49"/>
      <c r="FJ97" s="49"/>
      <c r="FK97" s="49"/>
      <c r="FL97" s="49"/>
      <c r="FM97" s="49"/>
      <c r="FN97" s="49"/>
      <c r="FO97" s="49"/>
      <c r="FP97" s="49"/>
      <c r="FQ97" s="49"/>
      <c r="FR97" s="49"/>
      <c r="FS97" s="49"/>
      <c r="FT97" s="49"/>
      <c r="FU97" s="49"/>
      <c r="FV97" s="49"/>
      <c r="FW97" s="49"/>
      <c r="FX97" s="49"/>
      <c r="FY97" s="49"/>
      <c r="FZ97" s="49"/>
      <c r="GA97" s="49"/>
      <c r="GB97" s="49"/>
      <c r="GC97" s="49"/>
      <c r="GD97" s="49"/>
      <c r="GE97" s="49"/>
      <c r="GF97" s="49"/>
      <c r="GG97" s="49"/>
      <c r="GH97" s="49"/>
      <c r="GI97" s="49"/>
      <c r="GJ97" s="49"/>
      <c r="GK97" s="49"/>
      <c r="GL97" s="49"/>
      <c r="GM97" s="49"/>
      <c r="GN97" s="49"/>
      <c r="GO97" s="49"/>
      <c r="GP97" s="49"/>
      <c r="GQ97" s="49"/>
      <c r="GR97" s="49"/>
      <c r="GS97" s="49"/>
      <c r="GT97" s="49"/>
      <c r="GU97" s="49"/>
      <c r="GV97" s="49"/>
      <c r="GW97" s="49"/>
      <c r="GX97" s="49"/>
      <c r="GY97" s="49"/>
      <c r="GZ97" s="49"/>
    </row>
    <row r="98" spans="1:208" s="5" customFormat="1" ht="18.600000000000001" customHeight="1" x14ac:dyDescent="0.25">
      <c r="A98" s="58"/>
      <c r="B98" s="50" t="str">
        <f>IF($A98="","",(IF((VLOOKUP($A98,DATA!$A$1:$M$38,2,FALSE))="X","X",(IF(B97="X",1,B97+1)))))</f>
        <v/>
      </c>
      <c r="C98" s="51" t="str">
        <f>IF($A98="","",(IF((VLOOKUP($A98,DATA!$A$1:$M$38,3,FALSE))="X","X",(IF(C97="X",1,C97+1)))))</f>
        <v/>
      </c>
      <c r="D98" s="50" t="str">
        <f>IF($A98="","",(IF((VLOOKUP($A98,DATA!$A$1:$M$38,4,FALSE))="X","X",(IF(D97="X",1,D97+1)))))</f>
        <v/>
      </c>
      <c r="E98" s="51" t="str">
        <f>IF($A98="","",(IF((VLOOKUP($A98,DATA!$A$1:$M$38,5,FALSE))="X","X",(IF(E97="X",1,E97+1)))))</f>
        <v/>
      </c>
      <c r="F98" s="50" t="str">
        <f>IF($A98="","",(IF((VLOOKUP($A98,DATA!$A$1:$M$38,6,FALSE))="X","X",(IF(F97="X",1,F97+1)))))</f>
        <v/>
      </c>
      <c r="G98" s="51" t="str">
        <f>IF($A98="","",(IF((VLOOKUP($A98,DATA!$A$1:$M$38,7,FALSE))="X","X",(IF(G97="X",1,G97+1)))))</f>
        <v/>
      </c>
      <c r="H98" s="50" t="str">
        <f>IF($A98="","",(IF((VLOOKUP($A98,DATA!$A$1:$M$38,8,FALSE))="X","X",(IF(H97="X",1,H97+1)))))</f>
        <v/>
      </c>
      <c r="I98" s="50" t="str">
        <f>IF($A98="","",(IF((VLOOKUP($A98,DATA!$A$1:$M$38,9,FALSE))="X","X",(IF(I97="X",1,I97+1)))))</f>
        <v/>
      </c>
      <c r="J98" s="51" t="str">
        <f>IF($A98="","",(IF((VLOOKUP($A98,DATA!$A$1:$M$38,10,FALSE))="X","X",(IF(J97="X",1,J97+1)))))</f>
        <v/>
      </c>
      <c r="K98" s="50" t="str">
        <f>IF($A98="","",(IF((VLOOKUP($A98,DATA!$A$1:$M$38,11,FALSE))="X","X",(IF(K97="X",1,K97+1)))))</f>
        <v/>
      </c>
      <c r="L98" s="50" t="str">
        <f>IF($A98="","",(IF((VLOOKUP($A98,DATA!$A$1:$M$38,12,FALSE))="X","X",(IF(L97="X",1,L97+1)))))</f>
        <v/>
      </c>
      <c r="M98" s="50" t="str">
        <f>IF($A98="","",(IF((VLOOKUP($A98,DATA!$A$1:$M$38,13,FALSE))="X","X",(IF(M97="X",1,M97+1)))))</f>
        <v/>
      </c>
      <c r="N98" s="53" t="str">
        <f t="shared" si="2"/>
        <v/>
      </c>
      <c r="O98" s="51" t="str">
        <f t="shared" si="3"/>
        <v/>
      </c>
      <c r="P98" s="50" t="str">
        <f>IF($A98="","",(IF((VLOOKUP($A98,DATA!$S$1:$AC$38,2,FALSE))="X","X",(IF(P97="X",1,P97+1)))))</f>
        <v/>
      </c>
      <c r="Q98" s="50" t="str">
        <f>IF($A98="","",(IF((VLOOKUP($A98,DATA!$S$1:$AC$38,3,FALSE))="X","X",(IF(Q97="X",1,Q97+1)))))</f>
        <v/>
      </c>
      <c r="R98" s="50" t="str">
        <f>IF($A98="","",(IF((VLOOKUP($A98,DATA!$S$1:$AC$38,4,FALSE))="X","X",(IF(R97="X",1,R97+1)))))</f>
        <v/>
      </c>
      <c r="S98" s="50" t="str">
        <f>IF($A98="","",(IF((VLOOKUP($A98,DATA!$S$1:$AC$38,5,FALSE))="X","X",(IF(S97="X",1,S97+1)))))</f>
        <v/>
      </c>
      <c r="T98" s="50" t="str">
        <f>IF($A98="","",(IF((VLOOKUP($A98,DATA!$S$1:$AC$38,6,FALSE))="X","X",(IF(T97="X",1,T97+1)))))</f>
        <v/>
      </c>
      <c r="U98" s="50" t="str">
        <f>IF($A98="","",(IF((VLOOKUP($A98,DATA!$S$1:$AC$38,7,FALSE))="X","X",(IF(U97="X",1,U97+1)))))</f>
        <v/>
      </c>
      <c r="V98" s="51" t="str">
        <f>IF($A98="","",(IF((VLOOKUP($A98,DATA!$S$1:$AC$38,8,FALSE))="X","X",(IF(V97="X",1,V97+1)))))</f>
        <v/>
      </c>
      <c r="W98" s="50" t="str">
        <f>IF($A98="","",(IF((VLOOKUP($A98,DATA!$S$1:$AC$38,9,FALSE))="X","X",(IF(W97="X",1,W97+1)))))</f>
        <v/>
      </c>
      <c r="X98" s="50" t="str">
        <f>IF($A98="","",(IF((VLOOKUP($A98,DATA!$S$1:$AC$38,10,FALSE))="X","X",(IF(X97="X",1,X97+1)))))</f>
        <v/>
      </c>
      <c r="Y98" s="51" t="str">
        <f>IF($A98="","",(IF((VLOOKUP($A98,DATA!$S$1:$AC$38,11,FALSE))="X","X",(IF(Y97="X",1,Y97+1)))))</f>
        <v/>
      </c>
      <c r="Z98" s="52"/>
      <c r="AA98" s="52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39"/>
      <c r="BN98" s="39"/>
      <c r="BO98" s="39"/>
      <c r="BP98" s="39"/>
      <c r="BQ98" s="39"/>
      <c r="BR98" s="39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39"/>
      <c r="CF98" s="39"/>
      <c r="CG98" s="39"/>
      <c r="CH98" s="39"/>
      <c r="DC98" s="4"/>
      <c r="DD98" s="4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49"/>
      <c r="FF98" s="49"/>
      <c r="FG98" s="49"/>
      <c r="FH98" s="49"/>
      <c r="FI98" s="49"/>
      <c r="FJ98" s="49"/>
      <c r="FK98" s="49"/>
      <c r="FL98" s="49"/>
      <c r="FM98" s="49"/>
      <c r="FN98" s="49"/>
      <c r="FO98" s="49"/>
      <c r="FP98" s="49"/>
      <c r="FQ98" s="49"/>
      <c r="FR98" s="49"/>
      <c r="FS98" s="49"/>
      <c r="FT98" s="49"/>
      <c r="FU98" s="49"/>
      <c r="FV98" s="49"/>
      <c r="FW98" s="49"/>
      <c r="FX98" s="49"/>
      <c r="FY98" s="49"/>
      <c r="FZ98" s="49"/>
      <c r="GA98" s="49"/>
      <c r="GB98" s="49"/>
      <c r="GC98" s="49"/>
      <c r="GD98" s="49"/>
      <c r="GE98" s="49"/>
      <c r="GF98" s="49"/>
      <c r="GG98" s="49"/>
      <c r="GH98" s="49"/>
      <c r="GI98" s="49"/>
      <c r="GJ98" s="49"/>
      <c r="GK98" s="49"/>
      <c r="GL98" s="49"/>
      <c r="GM98" s="49"/>
      <c r="GN98" s="49"/>
      <c r="GO98" s="49"/>
      <c r="GP98" s="49"/>
      <c r="GQ98" s="49"/>
      <c r="GR98" s="49"/>
      <c r="GS98" s="49"/>
      <c r="GT98" s="49"/>
      <c r="GU98" s="49"/>
      <c r="GV98" s="49"/>
      <c r="GW98" s="49"/>
      <c r="GX98" s="49"/>
      <c r="GY98" s="49"/>
      <c r="GZ98" s="49"/>
    </row>
    <row r="99" spans="1:208" s="5" customFormat="1" ht="18.600000000000001" customHeight="1" x14ac:dyDescent="0.25">
      <c r="A99" s="58"/>
      <c r="B99" s="50" t="str">
        <f>IF($A99="","",(IF((VLOOKUP($A99,DATA!$A$1:$M$38,2,FALSE))="X","X",(IF(B98="X",1,B98+1)))))</f>
        <v/>
      </c>
      <c r="C99" s="51" t="str">
        <f>IF($A99="","",(IF((VLOOKUP($A99,DATA!$A$1:$M$38,3,FALSE))="X","X",(IF(C98="X",1,C98+1)))))</f>
        <v/>
      </c>
      <c r="D99" s="50" t="str">
        <f>IF($A99="","",(IF((VLOOKUP($A99,DATA!$A$1:$M$38,4,FALSE))="X","X",(IF(D98="X",1,D98+1)))))</f>
        <v/>
      </c>
      <c r="E99" s="51" t="str">
        <f>IF($A99="","",(IF((VLOOKUP($A99,DATA!$A$1:$M$38,5,FALSE))="X","X",(IF(E98="X",1,E98+1)))))</f>
        <v/>
      </c>
      <c r="F99" s="50" t="str">
        <f>IF($A99="","",(IF((VLOOKUP($A99,DATA!$A$1:$M$38,6,FALSE))="X","X",(IF(F98="X",1,F98+1)))))</f>
        <v/>
      </c>
      <c r="G99" s="51" t="str">
        <f>IF($A99="","",(IF((VLOOKUP($A99,DATA!$A$1:$M$38,7,FALSE))="X","X",(IF(G98="X",1,G98+1)))))</f>
        <v/>
      </c>
      <c r="H99" s="50" t="str">
        <f>IF($A99="","",(IF((VLOOKUP($A99,DATA!$A$1:$M$38,8,FALSE))="X","X",(IF(H98="X",1,H98+1)))))</f>
        <v/>
      </c>
      <c r="I99" s="50" t="str">
        <f>IF($A99="","",(IF((VLOOKUP($A99,DATA!$A$1:$M$38,9,FALSE))="X","X",(IF(I98="X",1,I98+1)))))</f>
        <v/>
      </c>
      <c r="J99" s="51" t="str">
        <f>IF($A99="","",(IF((VLOOKUP($A99,DATA!$A$1:$M$38,10,FALSE))="X","X",(IF(J98="X",1,J98+1)))))</f>
        <v/>
      </c>
      <c r="K99" s="50" t="str">
        <f>IF($A99="","",(IF((VLOOKUP($A99,DATA!$A$1:$M$38,11,FALSE))="X","X",(IF(K98="X",1,K98+1)))))</f>
        <v/>
      </c>
      <c r="L99" s="50" t="str">
        <f>IF($A99="","",(IF((VLOOKUP($A99,DATA!$A$1:$M$38,12,FALSE))="X","X",(IF(L98="X",1,L98+1)))))</f>
        <v/>
      </c>
      <c r="M99" s="50" t="str">
        <f>IF($A99="","",(IF((VLOOKUP($A99,DATA!$A$1:$M$38,13,FALSE))="X","X",(IF(M98="X",1,M98+1)))))</f>
        <v/>
      </c>
      <c r="N99" s="53" t="str">
        <f t="shared" si="2"/>
        <v/>
      </c>
      <c r="O99" s="51" t="str">
        <f t="shared" si="3"/>
        <v/>
      </c>
      <c r="P99" s="50" t="str">
        <f>IF($A99="","",(IF((VLOOKUP($A99,DATA!$S$1:$AC$38,2,FALSE))="X","X",(IF(P98="X",1,P98+1)))))</f>
        <v/>
      </c>
      <c r="Q99" s="50" t="str">
        <f>IF($A99="","",(IF((VLOOKUP($A99,DATA!$S$1:$AC$38,3,FALSE))="X","X",(IF(Q98="X",1,Q98+1)))))</f>
        <v/>
      </c>
      <c r="R99" s="50" t="str">
        <f>IF($A99="","",(IF((VLOOKUP($A99,DATA!$S$1:$AC$38,4,FALSE))="X","X",(IF(R98="X",1,R98+1)))))</f>
        <v/>
      </c>
      <c r="S99" s="50" t="str">
        <f>IF($A99="","",(IF((VLOOKUP($A99,DATA!$S$1:$AC$38,5,FALSE))="X","X",(IF(S98="X",1,S98+1)))))</f>
        <v/>
      </c>
      <c r="T99" s="50" t="str">
        <f>IF($A99="","",(IF((VLOOKUP($A99,DATA!$S$1:$AC$38,6,FALSE))="X","X",(IF(T98="X",1,T98+1)))))</f>
        <v/>
      </c>
      <c r="U99" s="50" t="str">
        <f>IF($A99="","",(IF((VLOOKUP($A99,DATA!$S$1:$AC$38,7,FALSE))="X","X",(IF(U98="X",1,U98+1)))))</f>
        <v/>
      </c>
      <c r="V99" s="51" t="str">
        <f>IF($A99="","",(IF((VLOOKUP($A99,DATA!$S$1:$AC$38,8,FALSE))="X","X",(IF(V98="X",1,V98+1)))))</f>
        <v/>
      </c>
      <c r="W99" s="50" t="str">
        <f>IF($A99="","",(IF((VLOOKUP($A99,DATA!$S$1:$AC$38,9,FALSE))="X","X",(IF(W98="X",1,W98+1)))))</f>
        <v/>
      </c>
      <c r="X99" s="50" t="str">
        <f>IF($A99="","",(IF((VLOOKUP($A99,DATA!$S$1:$AC$38,10,FALSE))="X","X",(IF(X98="X",1,X98+1)))))</f>
        <v/>
      </c>
      <c r="Y99" s="51" t="str">
        <f>IF($A99="","",(IF((VLOOKUP($A99,DATA!$S$1:$AC$38,11,FALSE))="X","X",(IF(Y98="X",1,Y98+1)))))</f>
        <v/>
      </c>
      <c r="Z99" s="52"/>
      <c r="AA99" s="52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39"/>
      <c r="BN99" s="39"/>
      <c r="BO99" s="39"/>
      <c r="BP99" s="39"/>
      <c r="BQ99" s="39"/>
      <c r="BR99" s="39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39"/>
      <c r="CF99" s="39"/>
      <c r="CG99" s="39"/>
      <c r="CH99" s="39"/>
      <c r="DC99" s="4"/>
      <c r="DD99" s="4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49"/>
      <c r="FF99" s="49"/>
      <c r="FG99" s="49"/>
      <c r="FH99" s="49"/>
      <c r="FI99" s="49"/>
      <c r="FJ99" s="49"/>
      <c r="FK99" s="49"/>
      <c r="FL99" s="49"/>
      <c r="FM99" s="49"/>
      <c r="FN99" s="49"/>
      <c r="FO99" s="49"/>
      <c r="FP99" s="49"/>
      <c r="FQ99" s="49"/>
      <c r="FR99" s="49"/>
      <c r="FS99" s="49"/>
      <c r="FT99" s="49"/>
      <c r="FU99" s="49"/>
      <c r="FV99" s="49"/>
      <c r="FW99" s="49"/>
      <c r="FX99" s="49"/>
      <c r="FY99" s="49"/>
      <c r="FZ99" s="49"/>
      <c r="GA99" s="49"/>
      <c r="GB99" s="49"/>
      <c r="GC99" s="49"/>
      <c r="GD99" s="49"/>
      <c r="GE99" s="49"/>
      <c r="GF99" s="49"/>
      <c r="GG99" s="49"/>
      <c r="GH99" s="49"/>
      <c r="GI99" s="49"/>
      <c r="GJ99" s="49"/>
      <c r="GK99" s="49"/>
      <c r="GL99" s="49"/>
      <c r="GM99" s="49"/>
      <c r="GN99" s="49"/>
      <c r="GO99" s="49"/>
      <c r="GP99" s="49"/>
      <c r="GQ99" s="49"/>
      <c r="GR99" s="49"/>
      <c r="GS99" s="49"/>
      <c r="GT99" s="49"/>
      <c r="GU99" s="49"/>
      <c r="GV99" s="49"/>
      <c r="GW99" s="49"/>
      <c r="GX99" s="49"/>
      <c r="GY99" s="49"/>
      <c r="GZ99" s="49"/>
    </row>
    <row r="100" spans="1:208" s="5" customFormat="1" ht="18.600000000000001" customHeight="1" x14ac:dyDescent="0.25">
      <c r="A100" s="58"/>
      <c r="B100" s="50" t="str">
        <f>IF($A100="","",(IF((VLOOKUP($A100,DATA!$A$1:$M$38,2,FALSE))="X","X",(IF(B99="X",1,B99+1)))))</f>
        <v/>
      </c>
      <c r="C100" s="51" t="str">
        <f>IF($A100="","",(IF((VLOOKUP($A100,DATA!$A$1:$M$38,3,FALSE))="X","X",(IF(C99="X",1,C99+1)))))</f>
        <v/>
      </c>
      <c r="D100" s="50" t="str">
        <f>IF($A100="","",(IF((VLOOKUP($A100,DATA!$A$1:$M$38,4,FALSE))="X","X",(IF(D99="X",1,D99+1)))))</f>
        <v/>
      </c>
      <c r="E100" s="51" t="str">
        <f>IF($A100="","",(IF((VLOOKUP($A100,DATA!$A$1:$M$38,5,FALSE))="X","X",(IF(E99="X",1,E99+1)))))</f>
        <v/>
      </c>
      <c r="F100" s="50" t="str">
        <f>IF($A100="","",(IF((VLOOKUP($A100,DATA!$A$1:$M$38,6,FALSE))="X","X",(IF(F99="X",1,F99+1)))))</f>
        <v/>
      </c>
      <c r="G100" s="51" t="str">
        <f>IF($A100="","",(IF((VLOOKUP($A100,DATA!$A$1:$M$38,7,FALSE))="X","X",(IF(G99="X",1,G99+1)))))</f>
        <v/>
      </c>
      <c r="H100" s="50" t="str">
        <f>IF($A100="","",(IF((VLOOKUP($A100,DATA!$A$1:$M$38,8,FALSE))="X","X",(IF(H99="X",1,H99+1)))))</f>
        <v/>
      </c>
      <c r="I100" s="50" t="str">
        <f>IF($A100="","",(IF((VLOOKUP($A100,DATA!$A$1:$M$38,9,FALSE))="X","X",(IF(I99="X",1,I99+1)))))</f>
        <v/>
      </c>
      <c r="J100" s="51" t="str">
        <f>IF($A100="","",(IF((VLOOKUP($A100,DATA!$A$1:$M$38,10,FALSE))="X","X",(IF(J99="X",1,J99+1)))))</f>
        <v/>
      </c>
      <c r="K100" s="50" t="str">
        <f>IF($A100="","",(IF((VLOOKUP($A100,DATA!$A$1:$M$38,11,FALSE))="X","X",(IF(K99="X",1,K99+1)))))</f>
        <v/>
      </c>
      <c r="L100" s="50" t="str">
        <f>IF($A100="","",(IF((VLOOKUP($A100,DATA!$A$1:$M$38,12,FALSE))="X","X",(IF(L99="X",1,L99+1)))))</f>
        <v/>
      </c>
      <c r="M100" s="50" t="str">
        <f>IF($A100="","",(IF((VLOOKUP($A100,DATA!$A$1:$M$38,13,FALSE))="X","X",(IF(M99="X",1,M99+1)))))</f>
        <v/>
      </c>
      <c r="N100" s="53" t="str">
        <f t="shared" si="2"/>
        <v/>
      </c>
      <c r="O100" s="51" t="str">
        <f t="shared" si="3"/>
        <v/>
      </c>
      <c r="P100" s="50" t="str">
        <f>IF($A100="","",(IF((VLOOKUP($A100,DATA!$S$1:$AC$38,2,FALSE))="X","X",(IF(P99="X",1,P99+1)))))</f>
        <v/>
      </c>
      <c r="Q100" s="50" t="str">
        <f>IF($A100="","",(IF((VLOOKUP($A100,DATA!$S$1:$AC$38,3,FALSE))="X","X",(IF(Q99="X",1,Q99+1)))))</f>
        <v/>
      </c>
      <c r="R100" s="50" t="str">
        <f>IF($A100="","",(IF((VLOOKUP($A100,DATA!$S$1:$AC$38,4,FALSE))="X","X",(IF(R99="X",1,R99+1)))))</f>
        <v/>
      </c>
      <c r="S100" s="50" t="str">
        <f>IF($A100="","",(IF((VLOOKUP($A100,DATA!$S$1:$AC$38,5,FALSE))="X","X",(IF(S99="X",1,S99+1)))))</f>
        <v/>
      </c>
      <c r="T100" s="50" t="str">
        <f>IF($A100="","",(IF((VLOOKUP($A100,DATA!$S$1:$AC$38,6,FALSE))="X","X",(IF(T99="X",1,T99+1)))))</f>
        <v/>
      </c>
      <c r="U100" s="50" t="str">
        <f>IF($A100="","",(IF((VLOOKUP($A100,DATA!$S$1:$AC$38,7,FALSE))="X","X",(IF(U99="X",1,U99+1)))))</f>
        <v/>
      </c>
      <c r="V100" s="51" t="str">
        <f>IF($A100="","",(IF((VLOOKUP($A100,DATA!$S$1:$AC$38,8,FALSE))="X","X",(IF(V99="X",1,V99+1)))))</f>
        <v/>
      </c>
      <c r="W100" s="50" t="str">
        <f>IF($A100="","",(IF((VLOOKUP($A100,DATA!$S$1:$AC$38,9,FALSE))="X","X",(IF(W99="X",1,W99+1)))))</f>
        <v/>
      </c>
      <c r="X100" s="50" t="str">
        <f>IF($A100="","",(IF((VLOOKUP($A100,DATA!$S$1:$AC$38,10,FALSE))="X","X",(IF(X99="X",1,X99+1)))))</f>
        <v/>
      </c>
      <c r="Y100" s="51" t="str">
        <f>IF($A100="","",(IF((VLOOKUP($A100,DATA!$S$1:$AC$38,11,FALSE))="X","X",(IF(Y99="X",1,Y99+1)))))</f>
        <v/>
      </c>
      <c r="Z100" s="52"/>
      <c r="AA100" s="52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39"/>
      <c r="BN100" s="39"/>
      <c r="BO100" s="39"/>
      <c r="BP100" s="39"/>
      <c r="BQ100" s="39"/>
      <c r="BR100" s="39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39"/>
      <c r="CF100" s="39"/>
      <c r="CG100" s="39"/>
      <c r="CH100" s="39"/>
      <c r="DC100" s="4"/>
      <c r="DD100" s="4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49"/>
      <c r="ES100" s="49"/>
      <c r="ET100" s="49"/>
      <c r="EU100" s="49"/>
      <c r="EV100" s="49"/>
      <c r="EW100" s="49"/>
      <c r="EX100" s="49"/>
      <c r="EY100" s="49"/>
      <c r="EZ100" s="49"/>
      <c r="FA100" s="49"/>
      <c r="FB100" s="49"/>
      <c r="FC100" s="49"/>
      <c r="FD100" s="49"/>
      <c r="FE100" s="49"/>
      <c r="FF100" s="49"/>
      <c r="FG100" s="49"/>
      <c r="FH100" s="49"/>
      <c r="FI100" s="49"/>
      <c r="FJ100" s="49"/>
      <c r="FK100" s="49"/>
      <c r="FL100" s="49"/>
      <c r="FM100" s="49"/>
      <c r="FN100" s="49"/>
      <c r="FO100" s="49"/>
      <c r="FP100" s="49"/>
      <c r="FQ100" s="49"/>
      <c r="FR100" s="49"/>
      <c r="FS100" s="49"/>
      <c r="FT100" s="49"/>
      <c r="FU100" s="49"/>
      <c r="FV100" s="49"/>
      <c r="FW100" s="49"/>
      <c r="FX100" s="49"/>
      <c r="FY100" s="49"/>
      <c r="FZ100" s="49"/>
      <c r="GA100" s="49"/>
      <c r="GB100" s="49"/>
      <c r="GC100" s="49"/>
      <c r="GD100" s="49"/>
      <c r="GE100" s="49"/>
      <c r="GF100" s="49"/>
      <c r="GG100" s="49"/>
      <c r="GH100" s="49"/>
      <c r="GI100" s="49"/>
      <c r="GJ100" s="49"/>
      <c r="GK100" s="49"/>
      <c r="GL100" s="49"/>
      <c r="GM100" s="49"/>
      <c r="GN100" s="49"/>
      <c r="GO100" s="49"/>
      <c r="GP100" s="49"/>
      <c r="GQ100" s="49"/>
      <c r="GR100" s="49"/>
      <c r="GS100" s="49"/>
      <c r="GT100" s="49"/>
      <c r="GU100" s="49"/>
      <c r="GV100" s="49"/>
      <c r="GW100" s="49"/>
      <c r="GX100" s="49"/>
      <c r="GY100" s="49"/>
      <c r="GZ100" s="49"/>
    </row>
    <row r="101" spans="1:208" s="5" customFormat="1" ht="18.600000000000001" customHeight="1" x14ac:dyDescent="0.25">
      <c r="A101" s="58"/>
      <c r="B101" s="50" t="str">
        <f>IF($A101="","",(IF((VLOOKUP($A101,DATA!$A$1:$M$38,2,FALSE))="X","X",(IF(B100="X",1,B100+1)))))</f>
        <v/>
      </c>
      <c r="C101" s="51" t="str">
        <f>IF($A101="","",(IF((VLOOKUP($A101,DATA!$A$1:$M$38,3,FALSE))="X","X",(IF(C100="X",1,C100+1)))))</f>
        <v/>
      </c>
      <c r="D101" s="50" t="str">
        <f>IF($A101="","",(IF((VLOOKUP($A101,DATA!$A$1:$M$38,4,FALSE))="X","X",(IF(D100="X",1,D100+1)))))</f>
        <v/>
      </c>
      <c r="E101" s="51" t="str">
        <f>IF($A101="","",(IF((VLOOKUP($A101,DATA!$A$1:$M$38,5,FALSE))="X","X",(IF(E100="X",1,E100+1)))))</f>
        <v/>
      </c>
      <c r="F101" s="50" t="str">
        <f>IF($A101="","",(IF((VLOOKUP($A101,DATA!$A$1:$M$38,6,FALSE))="X","X",(IF(F100="X",1,F100+1)))))</f>
        <v/>
      </c>
      <c r="G101" s="51" t="str">
        <f>IF($A101="","",(IF((VLOOKUP($A101,DATA!$A$1:$M$38,7,FALSE))="X","X",(IF(G100="X",1,G100+1)))))</f>
        <v/>
      </c>
      <c r="H101" s="50" t="str">
        <f>IF($A101="","",(IF((VLOOKUP($A101,DATA!$A$1:$M$38,8,FALSE))="X","X",(IF(H100="X",1,H100+1)))))</f>
        <v/>
      </c>
      <c r="I101" s="50" t="str">
        <f>IF($A101="","",(IF((VLOOKUP($A101,DATA!$A$1:$M$38,9,FALSE))="X","X",(IF(I100="X",1,I100+1)))))</f>
        <v/>
      </c>
      <c r="J101" s="51" t="str">
        <f>IF($A101="","",(IF((VLOOKUP($A101,DATA!$A$1:$M$38,10,FALSE))="X","X",(IF(J100="X",1,J100+1)))))</f>
        <v/>
      </c>
      <c r="K101" s="50" t="str">
        <f>IF($A101="","",(IF((VLOOKUP($A101,DATA!$A$1:$M$38,11,FALSE))="X","X",(IF(K100="X",1,K100+1)))))</f>
        <v/>
      </c>
      <c r="L101" s="50" t="str">
        <f>IF($A101="","",(IF((VLOOKUP($A101,DATA!$A$1:$M$38,12,FALSE))="X","X",(IF(L100="X",1,L100+1)))))</f>
        <v/>
      </c>
      <c r="M101" s="50" t="str">
        <f>IF($A101="","",(IF((VLOOKUP($A101,DATA!$A$1:$M$38,13,FALSE))="X","X",(IF(M100="X",1,M100+1)))))</f>
        <v/>
      </c>
      <c r="N101" s="53" t="str">
        <f t="shared" si="2"/>
        <v/>
      </c>
      <c r="O101" s="51" t="str">
        <f t="shared" si="3"/>
        <v/>
      </c>
      <c r="P101" s="50" t="str">
        <f>IF($A101="","",(IF((VLOOKUP($A101,DATA!$S$1:$AC$38,2,FALSE))="X","X",(IF(P100="X",1,P100+1)))))</f>
        <v/>
      </c>
      <c r="Q101" s="50" t="str">
        <f>IF($A101="","",(IF((VLOOKUP($A101,DATA!$S$1:$AC$38,3,FALSE))="X","X",(IF(Q100="X",1,Q100+1)))))</f>
        <v/>
      </c>
      <c r="R101" s="50" t="str">
        <f>IF($A101="","",(IF((VLOOKUP($A101,DATA!$S$1:$AC$38,4,FALSE))="X","X",(IF(R100="X",1,R100+1)))))</f>
        <v/>
      </c>
      <c r="S101" s="50" t="str">
        <f>IF($A101="","",(IF((VLOOKUP($A101,DATA!$S$1:$AC$38,5,FALSE))="X","X",(IF(S100="X",1,S100+1)))))</f>
        <v/>
      </c>
      <c r="T101" s="50" t="str">
        <f>IF($A101="","",(IF((VLOOKUP($A101,DATA!$S$1:$AC$38,6,FALSE))="X","X",(IF(T100="X",1,T100+1)))))</f>
        <v/>
      </c>
      <c r="U101" s="50" t="str">
        <f>IF($A101="","",(IF((VLOOKUP($A101,DATA!$S$1:$AC$38,7,FALSE))="X","X",(IF(U100="X",1,U100+1)))))</f>
        <v/>
      </c>
      <c r="V101" s="51" t="str">
        <f>IF($A101="","",(IF((VLOOKUP($A101,DATA!$S$1:$AC$38,8,FALSE))="X","X",(IF(V100="X",1,V100+1)))))</f>
        <v/>
      </c>
      <c r="W101" s="50" t="str">
        <f>IF($A101="","",(IF((VLOOKUP($A101,DATA!$S$1:$AC$38,9,FALSE))="X","X",(IF(W100="X",1,W100+1)))))</f>
        <v/>
      </c>
      <c r="X101" s="50" t="str">
        <f>IF($A101="","",(IF((VLOOKUP($A101,DATA!$S$1:$AC$38,10,FALSE))="X","X",(IF(X100="X",1,X100+1)))))</f>
        <v/>
      </c>
      <c r="Y101" s="51" t="str">
        <f>IF($A101="","",(IF((VLOOKUP($A101,DATA!$S$1:$AC$38,11,FALSE))="X","X",(IF(Y100="X",1,Y100+1)))))</f>
        <v/>
      </c>
      <c r="Z101" s="52"/>
      <c r="AA101" s="52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39"/>
      <c r="BN101" s="39"/>
      <c r="BO101" s="39"/>
      <c r="BP101" s="39"/>
      <c r="BQ101" s="39"/>
      <c r="BR101" s="39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39"/>
      <c r="CF101" s="39"/>
      <c r="CG101" s="39"/>
      <c r="CH101" s="39"/>
      <c r="DC101" s="4"/>
      <c r="DD101" s="4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  <c r="ES101" s="49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49"/>
      <c r="FF101" s="49"/>
      <c r="FG101" s="49"/>
      <c r="FH101" s="49"/>
      <c r="FI101" s="49"/>
      <c r="FJ101" s="49"/>
      <c r="FK101" s="49"/>
      <c r="FL101" s="49"/>
      <c r="FM101" s="49"/>
      <c r="FN101" s="49"/>
      <c r="FO101" s="49"/>
      <c r="FP101" s="49"/>
      <c r="FQ101" s="49"/>
      <c r="FR101" s="49"/>
      <c r="FS101" s="49"/>
      <c r="FT101" s="49"/>
      <c r="FU101" s="49"/>
      <c r="FV101" s="49"/>
      <c r="FW101" s="49"/>
      <c r="FX101" s="49"/>
      <c r="FY101" s="49"/>
      <c r="FZ101" s="49"/>
      <c r="GA101" s="49"/>
      <c r="GB101" s="49"/>
      <c r="GC101" s="49"/>
      <c r="GD101" s="49"/>
      <c r="GE101" s="49"/>
      <c r="GF101" s="49"/>
      <c r="GG101" s="49"/>
      <c r="GH101" s="49"/>
      <c r="GI101" s="49"/>
      <c r="GJ101" s="49"/>
      <c r="GK101" s="49"/>
      <c r="GL101" s="49"/>
      <c r="GM101" s="49"/>
      <c r="GN101" s="49"/>
      <c r="GO101" s="49"/>
      <c r="GP101" s="49"/>
      <c r="GQ101" s="49"/>
      <c r="GR101" s="49"/>
      <c r="GS101" s="49"/>
      <c r="GT101" s="49"/>
      <c r="GU101" s="49"/>
      <c r="GV101" s="49"/>
      <c r="GW101" s="49"/>
      <c r="GX101" s="49"/>
      <c r="GY101" s="49"/>
      <c r="GZ101" s="49"/>
    </row>
    <row r="102" spans="1:208" s="5" customFormat="1" ht="18.600000000000001" customHeight="1" x14ac:dyDescent="0.25">
      <c r="A102" s="58"/>
      <c r="B102" s="50" t="str">
        <f>IF($A102="","",(IF((VLOOKUP($A102,DATA!$A$1:$M$38,2,FALSE))="X","X",(IF(B101="X",1,B101+1)))))</f>
        <v/>
      </c>
      <c r="C102" s="51" t="str">
        <f>IF($A102="","",(IF((VLOOKUP($A102,DATA!$A$1:$M$38,3,FALSE))="X","X",(IF(C101="X",1,C101+1)))))</f>
        <v/>
      </c>
      <c r="D102" s="50" t="str">
        <f>IF($A102="","",(IF((VLOOKUP($A102,DATA!$A$1:$M$38,4,FALSE))="X","X",(IF(D101="X",1,D101+1)))))</f>
        <v/>
      </c>
      <c r="E102" s="51" t="str">
        <f>IF($A102="","",(IF((VLOOKUP($A102,DATA!$A$1:$M$38,5,FALSE))="X","X",(IF(E101="X",1,E101+1)))))</f>
        <v/>
      </c>
      <c r="F102" s="50" t="str">
        <f>IF($A102="","",(IF((VLOOKUP($A102,DATA!$A$1:$M$38,6,FALSE))="X","X",(IF(F101="X",1,F101+1)))))</f>
        <v/>
      </c>
      <c r="G102" s="51" t="str">
        <f>IF($A102="","",(IF((VLOOKUP($A102,DATA!$A$1:$M$38,7,FALSE))="X","X",(IF(G101="X",1,G101+1)))))</f>
        <v/>
      </c>
      <c r="H102" s="50" t="str">
        <f>IF($A102="","",(IF((VLOOKUP($A102,DATA!$A$1:$M$38,8,FALSE))="X","X",(IF(H101="X",1,H101+1)))))</f>
        <v/>
      </c>
      <c r="I102" s="50" t="str">
        <f>IF($A102="","",(IF((VLOOKUP($A102,DATA!$A$1:$M$38,9,FALSE))="X","X",(IF(I101="X",1,I101+1)))))</f>
        <v/>
      </c>
      <c r="J102" s="51" t="str">
        <f>IF($A102="","",(IF((VLOOKUP($A102,DATA!$A$1:$M$38,10,FALSE))="X","X",(IF(J101="X",1,J101+1)))))</f>
        <v/>
      </c>
      <c r="K102" s="50" t="str">
        <f>IF($A102="","",(IF((VLOOKUP($A102,DATA!$A$1:$M$38,11,FALSE))="X","X",(IF(K101="X",1,K101+1)))))</f>
        <v/>
      </c>
      <c r="L102" s="50" t="str">
        <f>IF($A102="","",(IF((VLOOKUP($A102,DATA!$A$1:$M$38,12,FALSE))="X","X",(IF(L101="X",1,L101+1)))))</f>
        <v/>
      </c>
      <c r="M102" s="50" t="str">
        <f>IF($A102="","",(IF((VLOOKUP($A102,DATA!$A$1:$M$38,13,FALSE))="X","X",(IF(M101="X",1,M101+1)))))</f>
        <v/>
      </c>
      <c r="N102" s="53" t="str">
        <f t="shared" si="2"/>
        <v/>
      </c>
      <c r="O102" s="51" t="str">
        <f t="shared" si="3"/>
        <v/>
      </c>
      <c r="P102" s="50" t="str">
        <f>IF($A102="","",(IF((VLOOKUP($A102,DATA!$S$1:$AC$38,2,FALSE))="X","X",(IF(P101="X",1,P101+1)))))</f>
        <v/>
      </c>
      <c r="Q102" s="50" t="str">
        <f>IF($A102="","",(IF((VLOOKUP($A102,DATA!$S$1:$AC$38,3,FALSE))="X","X",(IF(Q101="X",1,Q101+1)))))</f>
        <v/>
      </c>
      <c r="R102" s="50" t="str">
        <f>IF($A102="","",(IF((VLOOKUP($A102,DATA!$S$1:$AC$38,4,FALSE))="X","X",(IF(R101="X",1,R101+1)))))</f>
        <v/>
      </c>
      <c r="S102" s="50" t="str">
        <f>IF($A102="","",(IF((VLOOKUP($A102,DATA!$S$1:$AC$38,5,FALSE))="X","X",(IF(S101="X",1,S101+1)))))</f>
        <v/>
      </c>
      <c r="T102" s="50" t="str">
        <f>IF($A102="","",(IF((VLOOKUP($A102,DATA!$S$1:$AC$38,6,FALSE))="X","X",(IF(T101="X",1,T101+1)))))</f>
        <v/>
      </c>
      <c r="U102" s="50" t="str">
        <f>IF($A102="","",(IF((VLOOKUP($A102,DATA!$S$1:$AC$38,7,FALSE))="X","X",(IF(U101="X",1,U101+1)))))</f>
        <v/>
      </c>
      <c r="V102" s="51" t="str">
        <f>IF($A102="","",(IF((VLOOKUP($A102,DATA!$S$1:$AC$38,8,FALSE))="X","X",(IF(V101="X",1,V101+1)))))</f>
        <v/>
      </c>
      <c r="W102" s="50" t="str">
        <f>IF($A102="","",(IF((VLOOKUP($A102,DATA!$S$1:$AC$38,9,FALSE))="X","X",(IF(W101="X",1,W101+1)))))</f>
        <v/>
      </c>
      <c r="X102" s="50" t="str">
        <f>IF($A102="","",(IF((VLOOKUP($A102,DATA!$S$1:$AC$38,10,FALSE))="X","X",(IF(X101="X",1,X101+1)))))</f>
        <v/>
      </c>
      <c r="Y102" s="51" t="str">
        <f>IF($A102="","",(IF((VLOOKUP($A102,DATA!$S$1:$AC$38,11,FALSE))="X","X",(IF(Y101="X",1,Y101+1)))))</f>
        <v/>
      </c>
      <c r="Z102" s="52"/>
      <c r="AA102" s="52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39"/>
      <c r="BN102" s="39"/>
      <c r="BO102" s="39"/>
      <c r="BP102" s="39"/>
      <c r="BQ102" s="39"/>
      <c r="BR102" s="39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39"/>
      <c r="CF102" s="39"/>
      <c r="CG102" s="39"/>
      <c r="CH102" s="39"/>
      <c r="DC102" s="4"/>
      <c r="DD102" s="4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49"/>
      <c r="EM102" s="49"/>
      <c r="EN102" s="49"/>
      <c r="EO102" s="49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49"/>
      <c r="FF102" s="49"/>
      <c r="FG102" s="49"/>
      <c r="FH102" s="49"/>
      <c r="FI102" s="49"/>
      <c r="FJ102" s="49"/>
      <c r="FK102" s="49"/>
      <c r="FL102" s="49"/>
      <c r="FM102" s="49"/>
      <c r="FN102" s="49"/>
      <c r="FO102" s="49"/>
      <c r="FP102" s="49"/>
      <c r="FQ102" s="49"/>
      <c r="FR102" s="49"/>
      <c r="FS102" s="49"/>
      <c r="FT102" s="49"/>
      <c r="FU102" s="49"/>
      <c r="FV102" s="49"/>
      <c r="FW102" s="49"/>
      <c r="FX102" s="49"/>
      <c r="FY102" s="49"/>
      <c r="FZ102" s="49"/>
      <c r="GA102" s="49"/>
      <c r="GB102" s="49"/>
      <c r="GC102" s="49"/>
      <c r="GD102" s="49"/>
      <c r="GE102" s="49"/>
      <c r="GF102" s="49"/>
      <c r="GG102" s="49"/>
      <c r="GH102" s="49"/>
      <c r="GI102" s="49"/>
      <c r="GJ102" s="49"/>
      <c r="GK102" s="49"/>
      <c r="GL102" s="49"/>
      <c r="GM102" s="49"/>
      <c r="GN102" s="49"/>
      <c r="GO102" s="49"/>
      <c r="GP102" s="49"/>
      <c r="GQ102" s="49"/>
      <c r="GR102" s="49"/>
      <c r="GS102" s="49"/>
      <c r="GT102" s="49"/>
      <c r="GU102" s="49"/>
      <c r="GV102" s="49"/>
      <c r="GW102" s="49"/>
      <c r="GX102" s="49"/>
      <c r="GY102" s="49"/>
      <c r="GZ102" s="49"/>
    </row>
    <row r="103" spans="1:208" s="5" customFormat="1" ht="18.600000000000001" customHeight="1" x14ac:dyDescent="0.25">
      <c r="A103" s="58"/>
      <c r="B103" s="50" t="str">
        <f>IF($A103="","",(IF((VLOOKUP($A103,DATA!$A$1:$M$38,2,FALSE))="X","X",(IF(B102="X",1,B102+1)))))</f>
        <v/>
      </c>
      <c r="C103" s="51" t="str">
        <f>IF($A103="","",(IF((VLOOKUP($A103,DATA!$A$1:$M$38,3,FALSE))="X","X",(IF(C102="X",1,C102+1)))))</f>
        <v/>
      </c>
      <c r="D103" s="50" t="str">
        <f>IF($A103="","",(IF((VLOOKUP($A103,DATA!$A$1:$M$38,4,FALSE))="X","X",(IF(D102="X",1,D102+1)))))</f>
        <v/>
      </c>
      <c r="E103" s="51" t="str">
        <f>IF($A103="","",(IF((VLOOKUP($A103,DATA!$A$1:$M$38,5,FALSE))="X","X",(IF(E102="X",1,E102+1)))))</f>
        <v/>
      </c>
      <c r="F103" s="50" t="str">
        <f>IF($A103="","",(IF((VLOOKUP($A103,DATA!$A$1:$M$38,6,FALSE))="X","X",(IF(F102="X",1,F102+1)))))</f>
        <v/>
      </c>
      <c r="G103" s="51" t="str">
        <f>IF($A103="","",(IF((VLOOKUP($A103,DATA!$A$1:$M$38,7,FALSE))="X","X",(IF(G102="X",1,G102+1)))))</f>
        <v/>
      </c>
      <c r="H103" s="50" t="str">
        <f>IF($A103="","",(IF((VLOOKUP($A103,DATA!$A$1:$M$38,8,FALSE))="X","X",(IF(H102="X",1,H102+1)))))</f>
        <v/>
      </c>
      <c r="I103" s="50" t="str">
        <f>IF($A103="","",(IF((VLOOKUP($A103,DATA!$A$1:$M$38,9,FALSE))="X","X",(IF(I102="X",1,I102+1)))))</f>
        <v/>
      </c>
      <c r="J103" s="51" t="str">
        <f>IF($A103="","",(IF((VLOOKUP($A103,DATA!$A$1:$M$38,10,FALSE))="X","X",(IF(J102="X",1,J102+1)))))</f>
        <v/>
      </c>
      <c r="K103" s="50" t="str">
        <f>IF($A103="","",(IF((VLOOKUP($A103,DATA!$A$1:$M$38,11,FALSE))="X","X",(IF(K102="X",1,K102+1)))))</f>
        <v/>
      </c>
      <c r="L103" s="50" t="str">
        <f>IF($A103="","",(IF((VLOOKUP($A103,DATA!$A$1:$M$38,12,FALSE))="X","X",(IF(L102="X",1,L102+1)))))</f>
        <v/>
      </c>
      <c r="M103" s="50" t="str">
        <f>IF($A103="","",(IF((VLOOKUP($A103,DATA!$A$1:$M$38,13,FALSE))="X","X",(IF(M102="X",1,M102+1)))))</f>
        <v/>
      </c>
      <c r="N103" s="53" t="str">
        <f t="shared" si="2"/>
        <v/>
      </c>
      <c r="O103" s="51" t="str">
        <f t="shared" si="3"/>
        <v/>
      </c>
      <c r="P103" s="50" t="str">
        <f>IF($A103="","",(IF((VLOOKUP($A103,DATA!$S$1:$AC$38,2,FALSE))="X","X",(IF(P102="X",1,P102+1)))))</f>
        <v/>
      </c>
      <c r="Q103" s="50" t="str">
        <f>IF($A103="","",(IF((VLOOKUP($A103,DATA!$S$1:$AC$38,3,FALSE))="X","X",(IF(Q102="X",1,Q102+1)))))</f>
        <v/>
      </c>
      <c r="R103" s="50" t="str">
        <f>IF($A103="","",(IF((VLOOKUP($A103,DATA!$S$1:$AC$38,4,FALSE))="X","X",(IF(R102="X",1,R102+1)))))</f>
        <v/>
      </c>
      <c r="S103" s="50" t="str">
        <f>IF($A103="","",(IF((VLOOKUP($A103,DATA!$S$1:$AC$38,5,FALSE))="X","X",(IF(S102="X",1,S102+1)))))</f>
        <v/>
      </c>
      <c r="T103" s="50" t="str">
        <f>IF($A103="","",(IF((VLOOKUP($A103,DATA!$S$1:$AC$38,6,FALSE))="X","X",(IF(T102="X",1,T102+1)))))</f>
        <v/>
      </c>
      <c r="U103" s="50" t="str">
        <f>IF($A103="","",(IF((VLOOKUP($A103,DATA!$S$1:$AC$38,7,FALSE))="X","X",(IF(U102="X",1,U102+1)))))</f>
        <v/>
      </c>
      <c r="V103" s="51" t="str">
        <f>IF($A103="","",(IF((VLOOKUP($A103,DATA!$S$1:$AC$38,8,FALSE))="X","X",(IF(V102="X",1,V102+1)))))</f>
        <v/>
      </c>
      <c r="W103" s="50" t="str">
        <f>IF($A103="","",(IF((VLOOKUP($A103,DATA!$S$1:$AC$38,9,FALSE))="X","X",(IF(W102="X",1,W102+1)))))</f>
        <v/>
      </c>
      <c r="X103" s="50" t="str">
        <f>IF($A103="","",(IF((VLOOKUP($A103,DATA!$S$1:$AC$38,10,FALSE))="X","X",(IF(X102="X",1,X102+1)))))</f>
        <v/>
      </c>
      <c r="Y103" s="51" t="str">
        <f>IF($A103="","",(IF((VLOOKUP($A103,DATA!$S$1:$AC$38,11,FALSE))="X","X",(IF(Y102="X",1,Y102+1)))))</f>
        <v/>
      </c>
      <c r="Z103" s="52"/>
      <c r="AA103" s="52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39"/>
      <c r="BN103" s="39"/>
      <c r="BO103" s="39"/>
      <c r="BP103" s="39"/>
      <c r="BQ103" s="39"/>
      <c r="BR103" s="39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39"/>
      <c r="CF103" s="39"/>
      <c r="CG103" s="39"/>
      <c r="CH103" s="39"/>
      <c r="DC103" s="4"/>
      <c r="DD103" s="4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49"/>
      <c r="FF103" s="49"/>
      <c r="FG103" s="49"/>
      <c r="FH103" s="49"/>
      <c r="FI103" s="49"/>
      <c r="FJ103" s="49"/>
      <c r="FK103" s="49"/>
      <c r="FL103" s="49"/>
      <c r="FM103" s="49"/>
      <c r="FN103" s="49"/>
      <c r="FO103" s="49"/>
      <c r="FP103" s="49"/>
      <c r="FQ103" s="49"/>
      <c r="FR103" s="49"/>
      <c r="FS103" s="49"/>
      <c r="FT103" s="49"/>
      <c r="FU103" s="49"/>
      <c r="FV103" s="49"/>
      <c r="FW103" s="49"/>
      <c r="FX103" s="49"/>
      <c r="FY103" s="49"/>
      <c r="FZ103" s="49"/>
      <c r="GA103" s="49"/>
      <c r="GB103" s="49"/>
      <c r="GC103" s="49"/>
      <c r="GD103" s="49"/>
      <c r="GE103" s="49"/>
      <c r="GF103" s="49"/>
      <c r="GG103" s="49"/>
      <c r="GH103" s="49"/>
      <c r="GI103" s="49"/>
      <c r="GJ103" s="49"/>
      <c r="GK103" s="49"/>
      <c r="GL103" s="49"/>
      <c r="GM103" s="49"/>
      <c r="GN103" s="49"/>
      <c r="GO103" s="49"/>
      <c r="GP103" s="49"/>
      <c r="GQ103" s="49"/>
      <c r="GR103" s="49"/>
      <c r="GS103" s="49"/>
      <c r="GT103" s="49"/>
      <c r="GU103" s="49"/>
      <c r="GV103" s="49"/>
      <c r="GW103" s="49"/>
      <c r="GX103" s="49"/>
      <c r="GY103" s="49"/>
      <c r="GZ103" s="49"/>
    </row>
    <row r="104" spans="1:208" s="5" customFormat="1" ht="18.600000000000001" customHeight="1" x14ac:dyDescent="0.25">
      <c r="A104" s="58"/>
      <c r="B104" s="50" t="str">
        <f>IF($A104="","",(IF((VLOOKUP($A104,DATA!$A$1:$M$38,2,FALSE))="X","X",(IF(B103="X",1,B103+1)))))</f>
        <v/>
      </c>
      <c r="C104" s="51" t="str">
        <f>IF($A104="","",(IF((VLOOKUP($A104,DATA!$A$1:$M$38,3,FALSE))="X","X",(IF(C103="X",1,C103+1)))))</f>
        <v/>
      </c>
      <c r="D104" s="50" t="str">
        <f>IF($A104="","",(IF((VLOOKUP($A104,DATA!$A$1:$M$38,4,FALSE))="X","X",(IF(D103="X",1,D103+1)))))</f>
        <v/>
      </c>
      <c r="E104" s="51" t="str">
        <f>IF($A104="","",(IF((VLOOKUP($A104,DATA!$A$1:$M$38,5,FALSE))="X","X",(IF(E103="X",1,E103+1)))))</f>
        <v/>
      </c>
      <c r="F104" s="50" t="str">
        <f>IF($A104="","",(IF((VLOOKUP($A104,DATA!$A$1:$M$38,6,FALSE))="X","X",(IF(F103="X",1,F103+1)))))</f>
        <v/>
      </c>
      <c r="G104" s="51" t="str">
        <f>IF($A104="","",(IF((VLOOKUP($A104,DATA!$A$1:$M$38,7,FALSE))="X","X",(IF(G103="X",1,G103+1)))))</f>
        <v/>
      </c>
      <c r="H104" s="50" t="str">
        <f>IF($A104="","",(IF((VLOOKUP($A104,DATA!$A$1:$M$38,8,FALSE))="X","X",(IF(H103="X",1,H103+1)))))</f>
        <v/>
      </c>
      <c r="I104" s="50" t="str">
        <f>IF($A104="","",(IF((VLOOKUP($A104,DATA!$A$1:$M$38,9,FALSE))="X","X",(IF(I103="X",1,I103+1)))))</f>
        <v/>
      </c>
      <c r="J104" s="51" t="str">
        <f>IF($A104="","",(IF((VLOOKUP($A104,DATA!$A$1:$M$38,10,FALSE))="X","X",(IF(J103="X",1,J103+1)))))</f>
        <v/>
      </c>
      <c r="K104" s="50" t="str">
        <f>IF($A104="","",(IF((VLOOKUP($A104,DATA!$A$1:$M$38,11,FALSE))="X","X",(IF(K103="X",1,K103+1)))))</f>
        <v/>
      </c>
      <c r="L104" s="50" t="str">
        <f>IF($A104="","",(IF((VLOOKUP($A104,DATA!$A$1:$M$38,12,FALSE))="X","X",(IF(L103="X",1,L103+1)))))</f>
        <v/>
      </c>
      <c r="M104" s="50" t="str">
        <f>IF($A104="","",(IF((VLOOKUP($A104,DATA!$A$1:$M$38,13,FALSE))="X","X",(IF(M103="X",1,M103+1)))))</f>
        <v/>
      </c>
      <c r="N104" s="53" t="str">
        <f t="shared" si="2"/>
        <v/>
      </c>
      <c r="O104" s="51" t="str">
        <f t="shared" si="3"/>
        <v/>
      </c>
      <c r="P104" s="50" t="str">
        <f>IF($A104="","",(IF((VLOOKUP($A104,DATA!$S$1:$AC$38,2,FALSE))="X","X",(IF(P103="X",1,P103+1)))))</f>
        <v/>
      </c>
      <c r="Q104" s="50" t="str">
        <f>IF($A104="","",(IF((VLOOKUP($A104,DATA!$S$1:$AC$38,3,FALSE))="X","X",(IF(Q103="X",1,Q103+1)))))</f>
        <v/>
      </c>
      <c r="R104" s="50" t="str">
        <f>IF($A104="","",(IF((VLOOKUP($A104,DATA!$S$1:$AC$38,4,FALSE))="X","X",(IF(R103="X",1,R103+1)))))</f>
        <v/>
      </c>
      <c r="S104" s="50" t="str">
        <f>IF($A104="","",(IF((VLOOKUP($A104,DATA!$S$1:$AC$38,5,FALSE))="X","X",(IF(S103="X",1,S103+1)))))</f>
        <v/>
      </c>
      <c r="T104" s="50" t="str">
        <f>IF($A104="","",(IF((VLOOKUP($A104,DATA!$S$1:$AC$38,6,FALSE))="X","X",(IF(T103="X",1,T103+1)))))</f>
        <v/>
      </c>
      <c r="U104" s="50" t="str">
        <f>IF($A104="","",(IF((VLOOKUP($A104,DATA!$S$1:$AC$38,7,FALSE))="X","X",(IF(U103="X",1,U103+1)))))</f>
        <v/>
      </c>
      <c r="V104" s="51" t="str">
        <f>IF($A104="","",(IF((VLOOKUP($A104,DATA!$S$1:$AC$38,8,FALSE))="X","X",(IF(V103="X",1,V103+1)))))</f>
        <v/>
      </c>
      <c r="W104" s="50" t="str">
        <f>IF($A104="","",(IF((VLOOKUP($A104,DATA!$S$1:$AC$38,9,FALSE))="X","X",(IF(W103="X",1,W103+1)))))</f>
        <v/>
      </c>
      <c r="X104" s="50" t="str">
        <f>IF($A104="","",(IF((VLOOKUP($A104,DATA!$S$1:$AC$38,10,FALSE))="X","X",(IF(X103="X",1,X103+1)))))</f>
        <v/>
      </c>
      <c r="Y104" s="51" t="str">
        <f>IF($A104="","",(IF((VLOOKUP($A104,DATA!$S$1:$AC$38,11,FALSE))="X","X",(IF(Y103="X",1,Y103+1)))))</f>
        <v/>
      </c>
      <c r="Z104" s="52"/>
      <c r="AA104" s="52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39"/>
      <c r="BN104" s="39"/>
      <c r="BO104" s="39"/>
      <c r="BP104" s="39"/>
      <c r="BQ104" s="39"/>
      <c r="BR104" s="39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39"/>
      <c r="CF104" s="39"/>
      <c r="CG104" s="39"/>
      <c r="CH104" s="39"/>
      <c r="DC104" s="4"/>
      <c r="DD104" s="4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49"/>
      <c r="FF104" s="49"/>
      <c r="FG104" s="49"/>
      <c r="FH104" s="49"/>
      <c r="FI104" s="49"/>
      <c r="FJ104" s="49"/>
      <c r="FK104" s="49"/>
      <c r="FL104" s="49"/>
      <c r="FM104" s="49"/>
      <c r="FN104" s="49"/>
      <c r="FO104" s="49"/>
      <c r="FP104" s="49"/>
      <c r="FQ104" s="49"/>
      <c r="FR104" s="49"/>
      <c r="FS104" s="49"/>
      <c r="FT104" s="49"/>
      <c r="FU104" s="49"/>
      <c r="FV104" s="49"/>
      <c r="FW104" s="49"/>
      <c r="FX104" s="49"/>
      <c r="FY104" s="49"/>
      <c r="FZ104" s="49"/>
      <c r="GA104" s="49"/>
      <c r="GB104" s="49"/>
      <c r="GC104" s="49"/>
      <c r="GD104" s="49"/>
      <c r="GE104" s="49"/>
      <c r="GF104" s="49"/>
      <c r="GG104" s="49"/>
      <c r="GH104" s="49"/>
      <c r="GI104" s="49"/>
      <c r="GJ104" s="49"/>
      <c r="GK104" s="49"/>
      <c r="GL104" s="49"/>
      <c r="GM104" s="49"/>
      <c r="GN104" s="49"/>
      <c r="GO104" s="49"/>
      <c r="GP104" s="49"/>
      <c r="GQ104" s="49"/>
      <c r="GR104" s="49"/>
      <c r="GS104" s="49"/>
      <c r="GT104" s="49"/>
      <c r="GU104" s="49"/>
      <c r="GV104" s="49"/>
      <c r="GW104" s="49"/>
      <c r="GX104" s="49"/>
      <c r="GY104" s="49"/>
      <c r="GZ104" s="49"/>
    </row>
    <row r="105" spans="1:208" s="5" customFormat="1" ht="18.600000000000001" customHeight="1" x14ac:dyDescent="0.25">
      <c r="A105" s="58"/>
      <c r="B105" s="50" t="str">
        <f>IF($A105="","",(IF((VLOOKUP($A105,DATA!$A$1:$M$38,2,FALSE))="X","X",(IF(B104="X",1,B104+1)))))</f>
        <v/>
      </c>
      <c r="C105" s="51" t="str">
        <f>IF($A105="","",(IF((VLOOKUP($A105,DATA!$A$1:$M$38,3,FALSE))="X","X",(IF(C104="X",1,C104+1)))))</f>
        <v/>
      </c>
      <c r="D105" s="50" t="str">
        <f>IF($A105="","",(IF((VLOOKUP($A105,DATA!$A$1:$M$38,4,FALSE))="X","X",(IF(D104="X",1,D104+1)))))</f>
        <v/>
      </c>
      <c r="E105" s="51" t="str">
        <f>IF($A105="","",(IF((VLOOKUP($A105,DATA!$A$1:$M$38,5,FALSE))="X","X",(IF(E104="X",1,E104+1)))))</f>
        <v/>
      </c>
      <c r="F105" s="50" t="str">
        <f>IF($A105="","",(IF((VLOOKUP($A105,DATA!$A$1:$M$38,6,FALSE))="X","X",(IF(F104="X",1,F104+1)))))</f>
        <v/>
      </c>
      <c r="G105" s="51" t="str">
        <f>IF($A105="","",(IF((VLOOKUP($A105,DATA!$A$1:$M$38,7,FALSE))="X","X",(IF(G104="X",1,G104+1)))))</f>
        <v/>
      </c>
      <c r="H105" s="50" t="str">
        <f>IF($A105="","",(IF((VLOOKUP($A105,DATA!$A$1:$M$38,8,FALSE))="X","X",(IF(H104="X",1,H104+1)))))</f>
        <v/>
      </c>
      <c r="I105" s="50" t="str">
        <f>IF($A105="","",(IF((VLOOKUP($A105,DATA!$A$1:$M$38,9,FALSE))="X","X",(IF(I104="X",1,I104+1)))))</f>
        <v/>
      </c>
      <c r="J105" s="51" t="str">
        <f>IF($A105="","",(IF((VLOOKUP($A105,DATA!$A$1:$M$38,10,FALSE))="X","X",(IF(J104="X",1,J104+1)))))</f>
        <v/>
      </c>
      <c r="K105" s="50" t="str">
        <f>IF($A105="","",(IF((VLOOKUP($A105,DATA!$A$1:$M$38,11,FALSE))="X","X",(IF(K104="X",1,K104+1)))))</f>
        <v/>
      </c>
      <c r="L105" s="50" t="str">
        <f>IF($A105="","",(IF((VLOOKUP($A105,DATA!$A$1:$M$38,12,FALSE))="X","X",(IF(L104="X",1,L104+1)))))</f>
        <v/>
      </c>
      <c r="M105" s="50" t="str">
        <f>IF($A105="","",(IF((VLOOKUP($A105,DATA!$A$1:$M$38,13,FALSE))="X","X",(IF(M104="X",1,M104+1)))))</f>
        <v/>
      </c>
      <c r="N105" s="53" t="str">
        <f t="shared" si="2"/>
        <v/>
      </c>
      <c r="O105" s="51" t="str">
        <f t="shared" si="3"/>
        <v/>
      </c>
      <c r="P105" s="50" t="str">
        <f>IF($A105="","",(IF((VLOOKUP($A105,DATA!$S$1:$AC$38,2,FALSE))="X","X",(IF(P104="X",1,P104+1)))))</f>
        <v/>
      </c>
      <c r="Q105" s="50" t="str">
        <f>IF($A105="","",(IF((VLOOKUP($A105,DATA!$S$1:$AC$38,3,FALSE))="X","X",(IF(Q104="X",1,Q104+1)))))</f>
        <v/>
      </c>
      <c r="R105" s="50" t="str">
        <f>IF($A105="","",(IF((VLOOKUP($A105,DATA!$S$1:$AC$38,4,FALSE))="X","X",(IF(R104="X",1,R104+1)))))</f>
        <v/>
      </c>
      <c r="S105" s="50" t="str">
        <f>IF($A105="","",(IF((VLOOKUP($A105,DATA!$S$1:$AC$38,5,FALSE))="X","X",(IF(S104="X",1,S104+1)))))</f>
        <v/>
      </c>
      <c r="T105" s="50" t="str">
        <f>IF($A105="","",(IF((VLOOKUP($A105,DATA!$S$1:$AC$38,6,FALSE))="X","X",(IF(T104="X",1,T104+1)))))</f>
        <v/>
      </c>
      <c r="U105" s="50" t="str">
        <f>IF($A105="","",(IF((VLOOKUP($A105,DATA!$S$1:$AC$38,7,FALSE))="X","X",(IF(U104="X",1,U104+1)))))</f>
        <v/>
      </c>
      <c r="V105" s="51" t="str">
        <f>IF($A105="","",(IF((VLOOKUP($A105,DATA!$S$1:$AC$38,8,FALSE))="X","X",(IF(V104="X",1,V104+1)))))</f>
        <v/>
      </c>
      <c r="W105" s="50" t="str">
        <f>IF($A105="","",(IF((VLOOKUP($A105,DATA!$S$1:$AC$38,9,FALSE))="X","X",(IF(W104="X",1,W104+1)))))</f>
        <v/>
      </c>
      <c r="X105" s="50" t="str">
        <f>IF($A105="","",(IF((VLOOKUP($A105,DATA!$S$1:$AC$38,10,FALSE))="X","X",(IF(X104="X",1,X104+1)))))</f>
        <v/>
      </c>
      <c r="Y105" s="51" t="str">
        <f>IF($A105="","",(IF((VLOOKUP($A105,DATA!$S$1:$AC$38,11,FALSE))="X","X",(IF(Y104="X",1,Y104+1)))))</f>
        <v/>
      </c>
      <c r="Z105" s="52"/>
      <c r="AA105" s="52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39"/>
      <c r="BN105" s="39"/>
      <c r="BO105" s="39"/>
      <c r="BP105" s="39"/>
      <c r="BQ105" s="39"/>
      <c r="BR105" s="39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39"/>
      <c r="CF105" s="39"/>
      <c r="CG105" s="39"/>
      <c r="CH105" s="39"/>
      <c r="DC105" s="4"/>
      <c r="DD105" s="4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  <c r="DQ105" s="49"/>
      <c r="DR105" s="49"/>
      <c r="DS105" s="49"/>
      <c r="DT105" s="49"/>
      <c r="DU105" s="49"/>
      <c r="DV105" s="49"/>
      <c r="DW105" s="49"/>
      <c r="DX105" s="49"/>
      <c r="DY105" s="49"/>
      <c r="DZ105" s="49"/>
      <c r="EA105" s="49"/>
      <c r="EB105" s="49"/>
      <c r="EC105" s="49"/>
      <c r="ED105" s="49"/>
      <c r="EE105" s="49"/>
      <c r="EF105" s="49"/>
      <c r="EG105" s="49"/>
      <c r="EH105" s="49"/>
      <c r="EI105" s="49"/>
      <c r="EJ105" s="49"/>
      <c r="EK105" s="49"/>
      <c r="EL105" s="49"/>
      <c r="EM105" s="49"/>
      <c r="EN105" s="49"/>
      <c r="EO105" s="49"/>
      <c r="EP105" s="49"/>
      <c r="EQ105" s="49"/>
      <c r="ER105" s="49"/>
      <c r="ES105" s="49"/>
      <c r="ET105" s="49"/>
      <c r="EU105" s="49"/>
      <c r="EV105" s="49"/>
      <c r="EW105" s="49"/>
      <c r="EX105" s="49"/>
      <c r="EY105" s="49"/>
      <c r="EZ105" s="49"/>
      <c r="FA105" s="49"/>
      <c r="FB105" s="49"/>
      <c r="FC105" s="49"/>
      <c r="FD105" s="49"/>
      <c r="FE105" s="49"/>
      <c r="FF105" s="49"/>
      <c r="FG105" s="49"/>
      <c r="FH105" s="49"/>
      <c r="FI105" s="49"/>
      <c r="FJ105" s="49"/>
      <c r="FK105" s="49"/>
      <c r="FL105" s="49"/>
      <c r="FM105" s="49"/>
      <c r="FN105" s="49"/>
      <c r="FO105" s="49"/>
      <c r="FP105" s="49"/>
      <c r="FQ105" s="49"/>
      <c r="FR105" s="49"/>
      <c r="FS105" s="49"/>
      <c r="FT105" s="49"/>
      <c r="FU105" s="49"/>
      <c r="FV105" s="49"/>
      <c r="FW105" s="49"/>
      <c r="FX105" s="49"/>
      <c r="FY105" s="49"/>
      <c r="FZ105" s="49"/>
      <c r="GA105" s="49"/>
      <c r="GB105" s="49"/>
      <c r="GC105" s="49"/>
      <c r="GD105" s="49"/>
      <c r="GE105" s="49"/>
      <c r="GF105" s="49"/>
      <c r="GG105" s="49"/>
      <c r="GH105" s="49"/>
      <c r="GI105" s="49"/>
      <c r="GJ105" s="49"/>
      <c r="GK105" s="49"/>
      <c r="GL105" s="49"/>
      <c r="GM105" s="49"/>
      <c r="GN105" s="49"/>
      <c r="GO105" s="49"/>
      <c r="GP105" s="49"/>
      <c r="GQ105" s="49"/>
      <c r="GR105" s="49"/>
      <c r="GS105" s="49"/>
      <c r="GT105" s="49"/>
      <c r="GU105" s="49"/>
      <c r="GV105" s="49"/>
      <c r="GW105" s="49"/>
      <c r="GX105" s="49"/>
      <c r="GY105" s="49"/>
      <c r="GZ105" s="49"/>
    </row>
    <row r="106" spans="1:208" s="5" customFormat="1" ht="18.600000000000001" customHeight="1" x14ac:dyDescent="0.25">
      <c r="A106" s="58"/>
      <c r="B106" s="50" t="str">
        <f>IF($A106="","",(IF((VLOOKUP($A106,DATA!$A$1:$M$38,2,FALSE))="X","X",(IF(B105="X",1,B105+1)))))</f>
        <v/>
      </c>
      <c r="C106" s="51" t="str">
        <f>IF($A106="","",(IF((VLOOKUP($A106,DATA!$A$1:$M$38,3,FALSE))="X","X",(IF(C105="X",1,C105+1)))))</f>
        <v/>
      </c>
      <c r="D106" s="50" t="str">
        <f>IF($A106="","",(IF((VLOOKUP($A106,DATA!$A$1:$M$38,4,FALSE))="X","X",(IF(D105="X",1,D105+1)))))</f>
        <v/>
      </c>
      <c r="E106" s="51" t="str">
        <f>IF($A106="","",(IF((VLOOKUP($A106,DATA!$A$1:$M$38,5,FALSE))="X","X",(IF(E105="X",1,E105+1)))))</f>
        <v/>
      </c>
      <c r="F106" s="50" t="str">
        <f>IF($A106="","",(IF((VLOOKUP($A106,DATA!$A$1:$M$38,6,FALSE))="X","X",(IF(F105="X",1,F105+1)))))</f>
        <v/>
      </c>
      <c r="G106" s="51" t="str">
        <f>IF($A106="","",(IF((VLOOKUP($A106,DATA!$A$1:$M$38,7,FALSE))="X","X",(IF(G105="X",1,G105+1)))))</f>
        <v/>
      </c>
      <c r="H106" s="50" t="str">
        <f>IF($A106="","",(IF((VLOOKUP($A106,DATA!$A$1:$M$38,8,FALSE))="X","X",(IF(H105="X",1,H105+1)))))</f>
        <v/>
      </c>
      <c r="I106" s="50" t="str">
        <f>IF($A106="","",(IF((VLOOKUP($A106,DATA!$A$1:$M$38,9,FALSE))="X","X",(IF(I105="X",1,I105+1)))))</f>
        <v/>
      </c>
      <c r="J106" s="51" t="str">
        <f>IF($A106="","",(IF((VLOOKUP($A106,DATA!$A$1:$M$38,10,FALSE))="X","X",(IF(J105="X",1,J105+1)))))</f>
        <v/>
      </c>
      <c r="K106" s="50" t="str">
        <f>IF($A106="","",(IF((VLOOKUP($A106,DATA!$A$1:$M$38,11,FALSE))="X","X",(IF(K105="X",1,K105+1)))))</f>
        <v/>
      </c>
      <c r="L106" s="50" t="str">
        <f>IF($A106="","",(IF((VLOOKUP($A106,DATA!$A$1:$M$38,12,FALSE))="X","X",(IF(L105="X",1,L105+1)))))</f>
        <v/>
      </c>
      <c r="M106" s="50" t="str">
        <f>IF($A106="","",(IF((VLOOKUP($A106,DATA!$A$1:$M$38,13,FALSE))="X","X",(IF(M105="X",1,M105+1)))))</f>
        <v/>
      </c>
      <c r="N106" s="53" t="str">
        <f t="shared" si="2"/>
        <v/>
      </c>
      <c r="O106" s="51" t="str">
        <f t="shared" si="3"/>
        <v/>
      </c>
      <c r="P106" s="50" t="str">
        <f>IF($A106="","",(IF((VLOOKUP($A106,DATA!$S$1:$AC$38,2,FALSE))="X","X",(IF(P105="X",1,P105+1)))))</f>
        <v/>
      </c>
      <c r="Q106" s="50" t="str">
        <f>IF($A106="","",(IF((VLOOKUP($A106,DATA!$S$1:$AC$38,3,FALSE))="X","X",(IF(Q105="X",1,Q105+1)))))</f>
        <v/>
      </c>
      <c r="R106" s="50" t="str">
        <f>IF($A106="","",(IF((VLOOKUP($A106,DATA!$S$1:$AC$38,4,FALSE))="X","X",(IF(R105="X",1,R105+1)))))</f>
        <v/>
      </c>
      <c r="S106" s="50" t="str">
        <f>IF($A106="","",(IF((VLOOKUP($A106,DATA!$S$1:$AC$38,5,FALSE))="X","X",(IF(S105="X",1,S105+1)))))</f>
        <v/>
      </c>
      <c r="T106" s="50" t="str">
        <f>IF($A106="","",(IF((VLOOKUP($A106,DATA!$S$1:$AC$38,6,FALSE))="X","X",(IF(T105="X",1,T105+1)))))</f>
        <v/>
      </c>
      <c r="U106" s="50" t="str">
        <f>IF($A106="","",(IF((VLOOKUP($A106,DATA!$S$1:$AC$38,7,FALSE))="X","X",(IF(U105="X",1,U105+1)))))</f>
        <v/>
      </c>
      <c r="V106" s="51" t="str">
        <f>IF($A106="","",(IF((VLOOKUP($A106,DATA!$S$1:$AC$38,8,FALSE))="X","X",(IF(V105="X",1,V105+1)))))</f>
        <v/>
      </c>
      <c r="W106" s="50" t="str">
        <f>IF($A106="","",(IF((VLOOKUP($A106,DATA!$S$1:$AC$38,9,FALSE))="X","X",(IF(W105="X",1,W105+1)))))</f>
        <v/>
      </c>
      <c r="X106" s="50" t="str">
        <f>IF($A106="","",(IF((VLOOKUP($A106,DATA!$S$1:$AC$38,10,FALSE))="X","X",(IF(X105="X",1,X105+1)))))</f>
        <v/>
      </c>
      <c r="Y106" s="51" t="str">
        <f>IF($A106="","",(IF((VLOOKUP($A106,DATA!$S$1:$AC$38,11,FALSE))="X","X",(IF(Y105="X",1,Y105+1)))))</f>
        <v/>
      </c>
      <c r="Z106" s="52"/>
      <c r="AA106" s="52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39"/>
      <c r="BN106" s="39"/>
      <c r="BO106" s="39"/>
      <c r="BP106" s="39"/>
      <c r="BQ106" s="39"/>
      <c r="BR106" s="39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39"/>
      <c r="CF106" s="39"/>
      <c r="CG106" s="39"/>
      <c r="CH106" s="39"/>
      <c r="DC106" s="4"/>
      <c r="DD106" s="4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49"/>
      <c r="DQ106" s="49"/>
      <c r="DR106" s="49"/>
      <c r="DS106" s="49"/>
      <c r="DT106" s="49"/>
      <c r="DU106" s="49"/>
      <c r="DV106" s="49"/>
      <c r="DW106" s="49"/>
      <c r="DX106" s="49"/>
      <c r="DY106" s="49"/>
      <c r="DZ106" s="49"/>
      <c r="EA106" s="49"/>
      <c r="EB106" s="49"/>
      <c r="EC106" s="49"/>
      <c r="ED106" s="49"/>
      <c r="EE106" s="49"/>
      <c r="EF106" s="49"/>
      <c r="EG106" s="49"/>
      <c r="EH106" s="49"/>
      <c r="EI106" s="49"/>
      <c r="EJ106" s="49"/>
      <c r="EK106" s="49"/>
      <c r="EL106" s="49"/>
      <c r="EM106" s="49"/>
      <c r="EN106" s="49"/>
      <c r="EO106" s="49"/>
      <c r="EP106" s="49"/>
      <c r="EQ106" s="49"/>
      <c r="ER106" s="49"/>
      <c r="ES106" s="49"/>
      <c r="ET106" s="49"/>
      <c r="EU106" s="49"/>
      <c r="EV106" s="49"/>
      <c r="EW106" s="49"/>
      <c r="EX106" s="49"/>
      <c r="EY106" s="49"/>
      <c r="EZ106" s="49"/>
      <c r="FA106" s="49"/>
      <c r="FB106" s="49"/>
      <c r="FC106" s="49"/>
      <c r="FD106" s="49"/>
      <c r="FE106" s="49"/>
      <c r="FF106" s="49"/>
      <c r="FG106" s="49"/>
      <c r="FH106" s="49"/>
      <c r="FI106" s="49"/>
      <c r="FJ106" s="49"/>
      <c r="FK106" s="49"/>
      <c r="FL106" s="49"/>
      <c r="FM106" s="49"/>
      <c r="FN106" s="49"/>
      <c r="FO106" s="49"/>
      <c r="FP106" s="49"/>
      <c r="FQ106" s="49"/>
      <c r="FR106" s="49"/>
      <c r="FS106" s="49"/>
      <c r="FT106" s="49"/>
      <c r="FU106" s="49"/>
      <c r="FV106" s="49"/>
      <c r="FW106" s="49"/>
      <c r="FX106" s="49"/>
      <c r="FY106" s="49"/>
      <c r="FZ106" s="49"/>
      <c r="GA106" s="49"/>
      <c r="GB106" s="49"/>
      <c r="GC106" s="49"/>
      <c r="GD106" s="49"/>
      <c r="GE106" s="49"/>
      <c r="GF106" s="49"/>
      <c r="GG106" s="49"/>
      <c r="GH106" s="49"/>
      <c r="GI106" s="49"/>
      <c r="GJ106" s="49"/>
      <c r="GK106" s="49"/>
      <c r="GL106" s="49"/>
      <c r="GM106" s="49"/>
      <c r="GN106" s="49"/>
      <c r="GO106" s="49"/>
      <c r="GP106" s="49"/>
      <c r="GQ106" s="49"/>
      <c r="GR106" s="49"/>
      <c r="GS106" s="49"/>
      <c r="GT106" s="49"/>
      <c r="GU106" s="49"/>
      <c r="GV106" s="49"/>
      <c r="GW106" s="49"/>
      <c r="GX106" s="49"/>
      <c r="GY106" s="49"/>
      <c r="GZ106" s="49"/>
    </row>
    <row r="107" spans="1:208" s="5" customFormat="1" ht="18.600000000000001" customHeight="1" x14ac:dyDescent="0.25">
      <c r="A107" s="58"/>
      <c r="B107" s="50" t="str">
        <f>IF($A107="","",(IF((VLOOKUP($A107,DATA!$A$1:$M$38,2,FALSE))="X","X",(IF(B106="X",1,B106+1)))))</f>
        <v/>
      </c>
      <c r="C107" s="51" t="str">
        <f>IF($A107="","",(IF((VLOOKUP($A107,DATA!$A$1:$M$38,3,FALSE))="X","X",(IF(C106="X",1,C106+1)))))</f>
        <v/>
      </c>
      <c r="D107" s="50" t="str">
        <f>IF($A107="","",(IF((VLOOKUP($A107,DATA!$A$1:$M$38,4,FALSE))="X","X",(IF(D106="X",1,D106+1)))))</f>
        <v/>
      </c>
      <c r="E107" s="51" t="str">
        <f>IF($A107="","",(IF((VLOOKUP($A107,DATA!$A$1:$M$38,5,FALSE))="X","X",(IF(E106="X",1,E106+1)))))</f>
        <v/>
      </c>
      <c r="F107" s="50" t="str">
        <f>IF($A107="","",(IF((VLOOKUP($A107,DATA!$A$1:$M$38,6,FALSE))="X","X",(IF(F106="X",1,F106+1)))))</f>
        <v/>
      </c>
      <c r="G107" s="51" t="str">
        <f>IF($A107="","",(IF((VLOOKUP($A107,DATA!$A$1:$M$38,7,FALSE))="X","X",(IF(G106="X",1,G106+1)))))</f>
        <v/>
      </c>
      <c r="H107" s="50" t="str">
        <f>IF($A107="","",(IF((VLOOKUP($A107,DATA!$A$1:$M$38,8,FALSE))="X","X",(IF(H106="X",1,H106+1)))))</f>
        <v/>
      </c>
      <c r="I107" s="50" t="str">
        <f>IF($A107="","",(IF((VLOOKUP($A107,DATA!$A$1:$M$38,9,FALSE))="X","X",(IF(I106="X",1,I106+1)))))</f>
        <v/>
      </c>
      <c r="J107" s="51" t="str">
        <f>IF($A107="","",(IF((VLOOKUP($A107,DATA!$A$1:$M$38,10,FALSE))="X","X",(IF(J106="X",1,J106+1)))))</f>
        <v/>
      </c>
      <c r="K107" s="50" t="str">
        <f>IF($A107="","",(IF((VLOOKUP($A107,DATA!$A$1:$M$38,11,FALSE))="X","X",(IF(K106="X",1,K106+1)))))</f>
        <v/>
      </c>
      <c r="L107" s="50" t="str">
        <f>IF($A107="","",(IF((VLOOKUP($A107,DATA!$A$1:$M$38,12,FALSE))="X","X",(IF(L106="X",1,L106+1)))))</f>
        <v/>
      </c>
      <c r="M107" s="50" t="str">
        <f>IF($A107="","",(IF((VLOOKUP($A107,DATA!$A$1:$M$38,13,FALSE))="X","X",(IF(M106="X",1,M106+1)))))</f>
        <v/>
      </c>
      <c r="N107" s="53" t="str">
        <f t="shared" si="2"/>
        <v/>
      </c>
      <c r="O107" s="51" t="str">
        <f t="shared" si="3"/>
        <v/>
      </c>
      <c r="P107" s="50" t="str">
        <f>IF($A107="","",(IF((VLOOKUP($A107,DATA!$S$1:$AC$38,2,FALSE))="X","X",(IF(P106="X",1,P106+1)))))</f>
        <v/>
      </c>
      <c r="Q107" s="50" t="str">
        <f>IF($A107="","",(IF((VLOOKUP($A107,DATA!$S$1:$AC$38,3,FALSE))="X","X",(IF(Q106="X",1,Q106+1)))))</f>
        <v/>
      </c>
      <c r="R107" s="50" t="str">
        <f>IF($A107="","",(IF((VLOOKUP($A107,DATA!$S$1:$AC$38,4,FALSE))="X","X",(IF(R106="X",1,R106+1)))))</f>
        <v/>
      </c>
      <c r="S107" s="50" t="str">
        <f>IF($A107="","",(IF((VLOOKUP($A107,DATA!$S$1:$AC$38,5,FALSE))="X","X",(IF(S106="X",1,S106+1)))))</f>
        <v/>
      </c>
      <c r="T107" s="50" t="str">
        <f>IF($A107="","",(IF((VLOOKUP($A107,DATA!$S$1:$AC$38,6,FALSE))="X","X",(IF(T106="X",1,T106+1)))))</f>
        <v/>
      </c>
      <c r="U107" s="50" t="str">
        <f>IF($A107="","",(IF((VLOOKUP($A107,DATA!$S$1:$AC$38,7,FALSE))="X","X",(IF(U106="X",1,U106+1)))))</f>
        <v/>
      </c>
      <c r="V107" s="51" t="str">
        <f>IF($A107="","",(IF((VLOOKUP($A107,DATA!$S$1:$AC$38,8,FALSE))="X","X",(IF(V106="X",1,V106+1)))))</f>
        <v/>
      </c>
      <c r="W107" s="50" t="str">
        <f>IF($A107="","",(IF((VLOOKUP($A107,DATA!$S$1:$AC$38,9,FALSE))="X","X",(IF(W106="X",1,W106+1)))))</f>
        <v/>
      </c>
      <c r="X107" s="50" t="str">
        <f>IF($A107="","",(IF((VLOOKUP($A107,DATA!$S$1:$AC$38,10,FALSE))="X","X",(IF(X106="X",1,X106+1)))))</f>
        <v/>
      </c>
      <c r="Y107" s="51" t="str">
        <f>IF($A107="","",(IF((VLOOKUP($A107,DATA!$S$1:$AC$38,11,FALSE))="X","X",(IF(Y106="X",1,Y106+1)))))</f>
        <v/>
      </c>
      <c r="Z107" s="52"/>
      <c r="AA107" s="52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39"/>
      <c r="BN107" s="39"/>
      <c r="BO107" s="39"/>
      <c r="BP107" s="39"/>
      <c r="BQ107" s="39"/>
      <c r="BR107" s="39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39"/>
      <c r="CF107" s="39"/>
      <c r="CG107" s="39"/>
      <c r="CH107" s="39"/>
      <c r="DC107" s="4"/>
      <c r="DD107" s="4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  <c r="DT107" s="49"/>
      <c r="DU107" s="49"/>
      <c r="DV107" s="49"/>
      <c r="DW107" s="49"/>
      <c r="DX107" s="49"/>
      <c r="DY107" s="49"/>
      <c r="DZ107" s="49"/>
      <c r="EA107" s="49"/>
      <c r="EB107" s="49"/>
      <c r="EC107" s="49"/>
      <c r="ED107" s="49"/>
      <c r="EE107" s="49"/>
      <c r="EF107" s="49"/>
      <c r="EG107" s="49"/>
      <c r="EH107" s="49"/>
      <c r="EI107" s="49"/>
      <c r="EJ107" s="49"/>
      <c r="EK107" s="49"/>
      <c r="EL107" s="49"/>
      <c r="EM107" s="49"/>
      <c r="EN107" s="49"/>
      <c r="EO107" s="49"/>
      <c r="EP107" s="49"/>
      <c r="EQ107" s="49"/>
      <c r="ER107" s="49"/>
      <c r="ES107" s="49"/>
      <c r="ET107" s="49"/>
      <c r="EU107" s="49"/>
      <c r="EV107" s="49"/>
      <c r="EW107" s="49"/>
      <c r="EX107" s="49"/>
      <c r="EY107" s="49"/>
      <c r="EZ107" s="49"/>
      <c r="FA107" s="49"/>
      <c r="FB107" s="49"/>
      <c r="FC107" s="49"/>
      <c r="FD107" s="49"/>
      <c r="FE107" s="49"/>
      <c r="FF107" s="49"/>
      <c r="FG107" s="49"/>
      <c r="FH107" s="49"/>
      <c r="FI107" s="49"/>
      <c r="FJ107" s="49"/>
      <c r="FK107" s="49"/>
      <c r="FL107" s="49"/>
      <c r="FM107" s="49"/>
      <c r="FN107" s="49"/>
      <c r="FO107" s="49"/>
      <c r="FP107" s="49"/>
      <c r="FQ107" s="49"/>
      <c r="FR107" s="49"/>
      <c r="FS107" s="49"/>
      <c r="FT107" s="49"/>
      <c r="FU107" s="49"/>
      <c r="FV107" s="49"/>
      <c r="FW107" s="49"/>
      <c r="FX107" s="49"/>
      <c r="FY107" s="49"/>
      <c r="FZ107" s="49"/>
      <c r="GA107" s="49"/>
      <c r="GB107" s="49"/>
      <c r="GC107" s="49"/>
      <c r="GD107" s="49"/>
      <c r="GE107" s="49"/>
      <c r="GF107" s="49"/>
      <c r="GG107" s="49"/>
      <c r="GH107" s="49"/>
      <c r="GI107" s="49"/>
      <c r="GJ107" s="49"/>
      <c r="GK107" s="49"/>
      <c r="GL107" s="49"/>
      <c r="GM107" s="49"/>
      <c r="GN107" s="49"/>
      <c r="GO107" s="49"/>
      <c r="GP107" s="49"/>
      <c r="GQ107" s="49"/>
      <c r="GR107" s="49"/>
      <c r="GS107" s="49"/>
      <c r="GT107" s="49"/>
      <c r="GU107" s="49"/>
      <c r="GV107" s="49"/>
      <c r="GW107" s="49"/>
      <c r="GX107" s="49"/>
      <c r="GY107" s="49"/>
      <c r="GZ107" s="49"/>
    </row>
    <row r="108" spans="1:208" s="5" customFormat="1" ht="18.600000000000001" customHeight="1" x14ac:dyDescent="0.25">
      <c r="A108" s="58"/>
      <c r="B108" s="50" t="str">
        <f>IF($A108="","",(IF((VLOOKUP($A108,DATA!$A$1:$M$38,2,FALSE))="X","X",(IF(B107="X",1,B107+1)))))</f>
        <v/>
      </c>
      <c r="C108" s="51" t="str">
        <f>IF($A108="","",(IF((VLOOKUP($A108,DATA!$A$1:$M$38,3,FALSE))="X","X",(IF(C107="X",1,C107+1)))))</f>
        <v/>
      </c>
      <c r="D108" s="50" t="str">
        <f>IF($A108="","",(IF((VLOOKUP($A108,DATA!$A$1:$M$38,4,FALSE))="X","X",(IF(D107="X",1,D107+1)))))</f>
        <v/>
      </c>
      <c r="E108" s="51" t="str">
        <f>IF($A108="","",(IF((VLOOKUP($A108,DATA!$A$1:$M$38,5,FALSE))="X","X",(IF(E107="X",1,E107+1)))))</f>
        <v/>
      </c>
      <c r="F108" s="50" t="str">
        <f>IF($A108="","",(IF((VLOOKUP($A108,DATA!$A$1:$M$38,6,FALSE))="X","X",(IF(F107="X",1,F107+1)))))</f>
        <v/>
      </c>
      <c r="G108" s="51" t="str">
        <f>IF($A108="","",(IF((VLOOKUP($A108,DATA!$A$1:$M$38,7,FALSE))="X","X",(IF(G107="X",1,G107+1)))))</f>
        <v/>
      </c>
      <c r="H108" s="50" t="str">
        <f>IF($A108="","",(IF((VLOOKUP($A108,DATA!$A$1:$M$38,8,FALSE))="X","X",(IF(H107="X",1,H107+1)))))</f>
        <v/>
      </c>
      <c r="I108" s="50" t="str">
        <f>IF($A108="","",(IF((VLOOKUP($A108,DATA!$A$1:$M$38,9,FALSE))="X","X",(IF(I107="X",1,I107+1)))))</f>
        <v/>
      </c>
      <c r="J108" s="51" t="str">
        <f>IF($A108="","",(IF((VLOOKUP($A108,DATA!$A$1:$M$38,10,FALSE))="X","X",(IF(J107="X",1,J107+1)))))</f>
        <v/>
      </c>
      <c r="K108" s="50" t="str">
        <f>IF($A108="","",(IF((VLOOKUP($A108,DATA!$A$1:$M$38,11,FALSE))="X","X",(IF(K107="X",1,K107+1)))))</f>
        <v/>
      </c>
      <c r="L108" s="50" t="str">
        <f>IF($A108="","",(IF((VLOOKUP($A108,DATA!$A$1:$M$38,12,FALSE))="X","X",(IF(L107="X",1,L107+1)))))</f>
        <v/>
      </c>
      <c r="M108" s="50" t="str">
        <f>IF($A108="","",(IF((VLOOKUP($A108,DATA!$A$1:$M$38,13,FALSE))="X","X",(IF(M107="X",1,M107+1)))))</f>
        <v/>
      </c>
      <c r="N108" s="53" t="str">
        <f t="shared" si="2"/>
        <v/>
      </c>
      <c r="O108" s="51" t="str">
        <f t="shared" si="3"/>
        <v/>
      </c>
      <c r="P108" s="50" t="str">
        <f>IF($A108="","",(IF((VLOOKUP($A108,DATA!$S$1:$AC$38,2,FALSE))="X","X",(IF(P107="X",1,P107+1)))))</f>
        <v/>
      </c>
      <c r="Q108" s="50" t="str">
        <f>IF($A108="","",(IF((VLOOKUP($A108,DATA!$S$1:$AC$38,3,FALSE))="X","X",(IF(Q107="X",1,Q107+1)))))</f>
        <v/>
      </c>
      <c r="R108" s="50" t="str">
        <f>IF($A108="","",(IF((VLOOKUP($A108,DATA!$S$1:$AC$38,4,FALSE))="X","X",(IF(R107="X",1,R107+1)))))</f>
        <v/>
      </c>
      <c r="S108" s="50" t="str">
        <f>IF($A108="","",(IF((VLOOKUP($A108,DATA!$S$1:$AC$38,5,FALSE))="X","X",(IF(S107="X",1,S107+1)))))</f>
        <v/>
      </c>
      <c r="T108" s="50" t="str">
        <f>IF($A108="","",(IF((VLOOKUP($A108,DATA!$S$1:$AC$38,6,FALSE))="X","X",(IF(T107="X",1,T107+1)))))</f>
        <v/>
      </c>
      <c r="U108" s="50" t="str">
        <f>IF($A108="","",(IF((VLOOKUP($A108,DATA!$S$1:$AC$38,7,FALSE))="X","X",(IF(U107="X",1,U107+1)))))</f>
        <v/>
      </c>
      <c r="V108" s="51" t="str">
        <f>IF($A108="","",(IF((VLOOKUP($A108,DATA!$S$1:$AC$38,8,FALSE))="X","X",(IF(V107="X",1,V107+1)))))</f>
        <v/>
      </c>
      <c r="W108" s="50" t="str">
        <f>IF($A108="","",(IF((VLOOKUP($A108,DATA!$S$1:$AC$38,9,FALSE))="X","X",(IF(W107="X",1,W107+1)))))</f>
        <v/>
      </c>
      <c r="X108" s="50" t="str">
        <f>IF($A108="","",(IF((VLOOKUP($A108,DATA!$S$1:$AC$38,10,FALSE))="X","X",(IF(X107="X",1,X107+1)))))</f>
        <v/>
      </c>
      <c r="Y108" s="51" t="str">
        <f>IF($A108="","",(IF((VLOOKUP($A108,DATA!$S$1:$AC$38,11,FALSE))="X","X",(IF(Y107="X",1,Y107+1)))))</f>
        <v/>
      </c>
      <c r="Z108" s="52"/>
      <c r="AA108" s="52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39"/>
      <c r="BN108" s="39"/>
      <c r="BO108" s="39"/>
      <c r="BP108" s="39"/>
      <c r="BQ108" s="39"/>
      <c r="BR108" s="39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39"/>
      <c r="CF108" s="39"/>
      <c r="CG108" s="39"/>
      <c r="CH108" s="39"/>
      <c r="DC108" s="4"/>
      <c r="DD108" s="4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49"/>
      <c r="EL108" s="49"/>
      <c r="EM108" s="49"/>
      <c r="EN108" s="49"/>
      <c r="EO108" s="49"/>
      <c r="EP108" s="49"/>
      <c r="EQ108" s="49"/>
      <c r="ER108" s="49"/>
      <c r="ES108" s="49"/>
      <c r="ET108" s="49"/>
      <c r="EU108" s="49"/>
      <c r="EV108" s="49"/>
      <c r="EW108" s="49"/>
      <c r="EX108" s="49"/>
      <c r="EY108" s="49"/>
      <c r="EZ108" s="49"/>
      <c r="FA108" s="49"/>
      <c r="FB108" s="49"/>
      <c r="FC108" s="49"/>
      <c r="FD108" s="49"/>
      <c r="FE108" s="49"/>
      <c r="FF108" s="49"/>
      <c r="FG108" s="49"/>
      <c r="FH108" s="49"/>
      <c r="FI108" s="49"/>
      <c r="FJ108" s="49"/>
      <c r="FK108" s="49"/>
      <c r="FL108" s="49"/>
      <c r="FM108" s="49"/>
      <c r="FN108" s="49"/>
      <c r="FO108" s="49"/>
      <c r="FP108" s="49"/>
      <c r="FQ108" s="49"/>
      <c r="FR108" s="49"/>
      <c r="FS108" s="49"/>
      <c r="FT108" s="49"/>
      <c r="FU108" s="49"/>
      <c r="FV108" s="49"/>
      <c r="FW108" s="49"/>
      <c r="FX108" s="49"/>
      <c r="FY108" s="49"/>
      <c r="FZ108" s="49"/>
      <c r="GA108" s="49"/>
      <c r="GB108" s="49"/>
      <c r="GC108" s="49"/>
      <c r="GD108" s="49"/>
      <c r="GE108" s="49"/>
      <c r="GF108" s="49"/>
      <c r="GG108" s="49"/>
      <c r="GH108" s="49"/>
      <c r="GI108" s="49"/>
      <c r="GJ108" s="49"/>
      <c r="GK108" s="49"/>
      <c r="GL108" s="49"/>
      <c r="GM108" s="49"/>
      <c r="GN108" s="49"/>
      <c r="GO108" s="49"/>
      <c r="GP108" s="49"/>
      <c r="GQ108" s="49"/>
      <c r="GR108" s="49"/>
      <c r="GS108" s="49"/>
      <c r="GT108" s="49"/>
      <c r="GU108" s="49"/>
      <c r="GV108" s="49"/>
      <c r="GW108" s="49"/>
      <c r="GX108" s="49"/>
      <c r="GY108" s="49"/>
      <c r="GZ108" s="49"/>
    </row>
    <row r="109" spans="1:208" s="5" customFormat="1" ht="18.600000000000001" customHeight="1" x14ac:dyDescent="0.25">
      <c r="A109" s="58"/>
      <c r="B109" s="50" t="str">
        <f>IF($A109="","",(IF((VLOOKUP($A109,DATA!$A$1:$M$38,2,FALSE))="X","X",(IF(B108="X",1,B108+1)))))</f>
        <v/>
      </c>
      <c r="C109" s="51" t="str">
        <f>IF($A109="","",(IF((VLOOKUP($A109,DATA!$A$1:$M$38,3,FALSE))="X","X",(IF(C108="X",1,C108+1)))))</f>
        <v/>
      </c>
      <c r="D109" s="50" t="str">
        <f>IF($A109="","",(IF((VLOOKUP($A109,DATA!$A$1:$M$38,4,FALSE))="X","X",(IF(D108="X",1,D108+1)))))</f>
        <v/>
      </c>
      <c r="E109" s="51" t="str">
        <f>IF($A109="","",(IF((VLOOKUP($A109,DATA!$A$1:$M$38,5,FALSE))="X","X",(IF(E108="X",1,E108+1)))))</f>
        <v/>
      </c>
      <c r="F109" s="50" t="str">
        <f>IF($A109="","",(IF((VLOOKUP($A109,DATA!$A$1:$M$38,6,FALSE))="X","X",(IF(F108="X",1,F108+1)))))</f>
        <v/>
      </c>
      <c r="G109" s="51" t="str">
        <f>IF($A109="","",(IF((VLOOKUP($A109,DATA!$A$1:$M$38,7,FALSE))="X","X",(IF(G108="X",1,G108+1)))))</f>
        <v/>
      </c>
      <c r="H109" s="50" t="str">
        <f>IF($A109="","",(IF((VLOOKUP($A109,DATA!$A$1:$M$38,8,FALSE))="X","X",(IF(H108="X",1,H108+1)))))</f>
        <v/>
      </c>
      <c r="I109" s="50" t="str">
        <f>IF($A109="","",(IF((VLOOKUP($A109,DATA!$A$1:$M$38,9,FALSE))="X","X",(IF(I108="X",1,I108+1)))))</f>
        <v/>
      </c>
      <c r="J109" s="51" t="str">
        <f>IF($A109="","",(IF((VLOOKUP($A109,DATA!$A$1:$M$38,10,FALSE))="X","X",(IF(J108="X",1,J108+1)))))</f>
        <v/>
      </c>
      <c r="K109" s="50" t="str">
        <f>IF($A109="","",(IF((VLOOKUP($A109,DATA!$A$1:$M$38,11,FALSE))="X","X",(IF(K108="X",1,K108+1)))))</f>
        <v/>
      </c>
      <c r="L109" s="50" t="str">
        <f>IF($A109="","",(IF((VLOOKUP($A109,DATA!$A$1:$M$38,12,FALSE))="X","X",(IF(L108="X",1,L108+1)))))</f>
        <v/>
      </c>
      <c r="M109" s="50" t="str">
        <f>IF($A109="","",(IF((VLOOKUP($A109,DATA!$A$1:$M$38,13,FALSE))="X","X",(IF(M108="X",1,M108+1)))))</f>
        <v/>
      </c>
      <c r="N109" s="53" t="str">
        <f t="shared" si="2"/>
        <v/>
      </c>
      <c r="O109" s="51" t="str">
        <f t="shared" si="3"/>
        <v/>
      </c>
      <c r="P109" s="50" t="str">
        <f>IF($A109="","",(IF((VLOOKUP($A109,DATA!$S$1:$AC$38,2,FALSE))="X","X",(IF(P108="X",1,P108+1)))))</f>
        <v/>
      </c>
      <c r="Q109" s="50" t="str">
        <f>IF($A109="","",(IF((VLOOKUP($A109,DATA!$S$1:$AC$38,3,FALSE))="X","X",(IF(Q108="X",1,Q108+1)))))</f>
        <v/>
      </c>
      <c r="R109" s="50" t="str">
        <f>IF($A109="","",(IF((VLOOKUP($A109,DATA!$S$1:$AC$38,4,FALSE))="X","X",(IF(R108="X",1,R108+1)))))</f>
        <v/>
      </c>
      <c r="S109" s="50" t="str">
        <f>IF($A109="","",(IF((VLOOKUP($A109,DATA!$S$1:$AC$38,5,FALSE))="X","X",(IF(S108="X",1,S108+1)))))</f>
        <v/>
      </c>
      <c r="T109" s="50" t="str">
        <f>IF($A109="","",(IF((VLOOKUP($A109,DATA!$S$1:$AC$38,6,FALSE))="X","X",(IF(T108="X",1,T108+1)))))</f>
        <v/>
      </c>
      <c r="U109" s="50" t="str">
        <f>IF($A109="","",(IF((VLOOKUP($A109,DATA!$S$1:$AC$38,7,FALSE))="X","X",(IF(U108="X",1,U108+1)))))</f>
        <v/>
      </c>
      <c r="V109" s="51" t="str">
        <f>IF($A109="","",(IF((VLOOKUP($A109,DATA!$S$1:$AC$38,8,FALSE))="X","X",(IF(V108="X",1,V108+1)))))</f>
        <v/>
      </c>
      <c r="W109" s="50" t="str">
        <f>IF($A109="","",(IF((VLOOKUP($A109,DATA!$S$1:$AC$38,9,FALSE))="X","X",(IF(W108="X",1,W108+1)))))</f>
        <v/>
      </c>
      <c r="X109" s="50" t="str">
        <f>IF($A109="","",(IF((VLOOKUP($A109,DATA!$S$1:$AC$38,10,FALSE))="X","X",(IF(X108="X",1,X108+1)))))</f>
        <v/>
      </c>
      <c r="Y109" s="51" t="str">
        <f>IF($A109="","",(IF((VLOOKUP($A109,DATA!$S$1:$AC$38,11,FALSE))="X","X",(IF(Y108="X",1,Y108+1)))))</f>
        <v/>
      </c>
      <c r="Z109" s="52"/>
      <c r="AA109" s="52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39"/>
      <c r="BN109" s="39"/>
      <c r="BO109" s="39"/>
      <c r="BP109" s="39"/>
      <c r="BQ109" s="39"/>
      <c r="BR109" s="39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39"/>
      <c r="CF109" s="39"/>
      <c r="CG109" s="39"/>
      <c r="CH109" s="39"/>
      <c r="DC109" s="4"/>
      <c r="DD109" s="4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  <c r="DQ109" s="49"/>
      <c r="DR109" s="49"/>
      <c r="DS109" s="49"/>
      <c r="DT109" s="49"/>
      <c r="DU109" s="49"/>
      <c r="DV109" s="49"/>
      <c r="DW109" s="49"/>
      <c r="DX109" s="49"/>
      <c r="DY109" s="49"/>
      <c r="DZ109" s="49"/>
      <c r="EA109" s="49"/>
      <c r="EB109" s="49"/>
      <c r="EC109" s="49"/>
      <c r="ED109" s="49"/>
      <c r="EE109" s="49"/>
      <c r="EF109" s="49"/>
      <c r="EG109" s="49"/>
      <c r="EH109" s="49"/>
      <c r="EI109" s="49"/>
      <c r="EJ109" s="49"/>
      <c r="EK109" s="49"/>
      <c r="EL109" s="49"/>
      <c r="EM109" s="49"/>
      <c r="EN109" s="49"/>
      <c r="EO109" s="49"/>
      <c r="EP109" s="49"/>
      <c r="EQ109" s="49"/>
      <c r="ER109" s="49"/>
      <c r="ES109" s="49"/>
      <c r="ET109" s="49"/>
      <c r="EU109" s="49"/>
      <c r="EV109" s="49"/>
      <c r="EW109" s="49"/>
      <c r="EX109" s="49"/>
      <c r="EY109" s="49"/>
      <c r="EZ109" s="49"/>
      <c r="FA109" s="49"/>
      <c r="FB109" s="49"/>
      <c r="FC109" s="49"/>
      <c r="FD109" s="49"/>
      <c r="FE109" s="49"/>
      <c r="FF109" s="49"/>
      <c r="FG109" s="49"/>
      <c r="FH109" s="49"/>
      <c r="FI109" s="49"/>
      <c r="FJ109" s="49"/>
      <c r="FK109" s="49"/>
      <c r="FL109" s="49"/>
      <c r="FM109" s="49"/>
      <c r="FN109" s="49"/>
      <c r="FO109" s="49"/>
      <c r="FP109" s="49"/>
      <c r="FQ109" s="49"/>
      <c r="FR109" s="49"/>
      <c r="FS109" s="49"/>
      <c r="FT109" s="49"/>
      <c r="FU109" s="49"/>
      <c r="FV109" s="49"/>
      <c r="FW109" s="49"/>
      <c r="FX109" s="49"/>
      <c r="FY109" s="49"/>
      <c r="FZ109" s="49"/>
      <c r="GA109" s="49"/>
      <c r="GB109" s="49"/>
      <c r="GC109" s="49"/>
      <c r="GD109" s="49"/>
      <c r="GE109" s="49"/>
      <c r="GF109" s="49"/>
      <c r="GG109" s="49"/>
      <c r="GH109" s="49"/>
      <c r="GI109" s="49"/>
      <c r="GJ109" s="49"/>
      <c r="GK109" s="49"/>
      <c r="GL109" s="49"/>
      <c r="GM109" s="49"/>
      <c r="GN109" s="49"/>
      <c r="GO109" s="49"/>
      <c r="GP109" s="49"/>
      <c r="GQ109" s="49"/>
      <c r="GR109" s="49"/>
      <c r="GS109" s="49"/>
      <c r="GT109" s="49"/>
      <c r="GU109" s="49"/>
      <c r="GV109" s="49"/>
      <c r="GW109" s="49"/>
      <c r="GX109" s="49"/>
      <c r="GY109" s="49"/>
      <c r="GZ109" s="49"/>
    </row>
    <row r="110" spans="1:208" s="5" customFormat="1" ht="18.600000000000001" customHeight="1" x14ac:dyDescent="0.25">
      <c r="A110" s="58"/>
      <c r="B110" s="50" t="str">
        <f>IF($A110="","",(IF((VLOOKUP($A110,DATA!$A$1:$M$38,2,FALSE))="X","X",(IF(B109="X",1,B109+1)))))</f>
        <v/>
      </c>
      <c r="C110" s="51" t="str">
        <f>IF($A110="","",(IF((VLOOKUP($A110,DATA!$A$1:$M$38,3,FALSE))="X","X",(IF(C109="X",1,C109+1)))))</f>
        <v/>
      </c>
      <c r="D110" s="50" t="str">
        <f>IF($A110="","",(IF((VLOOKUP($A110,DATA!$A$1:$M$38,4,FALSE))="X","X",(IF(D109="X",1,D109+1)))))</f>
        <v/>
      </c>
      <c r="E110" s="51" t="str">
        <f>IF($A110="","",(IF((VLOOKUP($A110,DATA!$A$1:$M$38,5,FALSE))="X","X",(IF(E109="X",1,E109+1)))))</f>
        <v/>
      </c>
      <c r="F110" s="50" t="str">
        <f>IF($A110="","",(IF((VLOOKUP($A110,DATA!$A$1:$M$38,6,FALSE))="X","X",(IF(F109="X",1,F109+1)))))</f>
        <v/>
      </c>
      <c r="G110" s="51" t="str">
        <f>IF($A110="","",(IF((VLOOKUP($A110,DATA!$A$1:$M$38,7,FALSE))="X","X",(IF(G109="X",1,G109+1)))))</f>
        <v/>
      </c>
      <c r="H110" s="50" t="str">
        <f>IF($A110="","",(IF((VLOOKUP($A110,DATA!$A$1:$M$38,8,FALSE))="X","X",(IF(H109="X",1,H109+1)))))</f>
        <v/>
      </c>
      <c r="I110" s="50" t="str">
        <f>IF($A110="","",(IF((VLOOKUP($A110,DATA!$A$1:$M$38,9,FALSE))="X","X",(IF(I109="X",1,I109+1)))))</f>
        <v/>
      </c>
      <c r="J110" s="51" t="str">
        <f>IF($A110="","",(IF((VLOOKUP($A110,DATA!$A$1:$M$38,10,FALSE))="X","X",(IF(J109="X",1,J109+1)))))</f>
        <v/>
      </c>
      <c r="K110" s="50" t="str">
        <f>IF($A110="","",(IF((VLOOKUP($A110,DATA!$A$1:$M$38,11,FALSE))="X","X",(IF(K109="X",1,K109+1)))))</f>
        <v/>
      </c>
      <c r="L110" s="50" t="str">
        <f>IF($A110="","",(IF((VLOOKUP($A110,DATA!$A$1:$M$38,12,FALSE))="X","X",(IF(L109="X",1,L109+1)))))</f>
        <v/>
      </c>
      <c r="M110" s="50" t="str">
        <f>IF($A110="","",(IF((VLOOKUP($A110,DATA!$A$1:$M$38,13,FALSE))="X","X",(IF(M109="X",1,M109+1)))))</f>
        <v/>
      </c>
      <c r="N110" s="53" t="str">
        <f t="shared" si="2"/>
        <v/>
      </c>
      <c r="O110" s="51" t="str">
        <f t="shared" si="3"/>
        <v/>
      </c>
      <c r="P110" s="50" t="str">
        <f>IF($A110="","",(IF((VLOOKUP($A110,DATA!$S$1:$AC$38,2,FALSE))="X","X",(IF(P109="X",1,P109+1)))))</f>
        <v/>
      </c>
      <c r="Q110" s="50" t="str">
        <f>IF($A110="","",(IF((VLOOKUP($A110,DATA!$S$1:$AC$38,3,FALSE))="X","X",(IF(Q109="X",1,Q109+1)))))</f>
        <v/>
      </c>
      <c r="R110" s="50" t="str">
        <f>IF($A110="","",(IF((VLOOKUP($A110,DATA!$S$1:$AC$38,4,FALSE))="X","X",(IF(R109="X",1,R109+1)))))</f>
        <v/>
      </c>
      <c r="S110" s="50" t="str">
        <f>IF($A110="","",(IF((VLOOKUP($A110,DATA!$S$1:$AC$38,5,FALSE))="X","X",(IF(S109="X",1,S109+1)))))</f>
        <v/>
      </c>
      <c r="T110" s="50" t="str">
        <f>IF($A110="","",(IF((VLOOKUP($A110,DATA!$S$1:$AC$38,6,FALSE))="X","X",(IF(T109="X",1,T109+1)))))</f>
        <v/>
      </c>
      <c r="U110" s="50" t="str">
        <f>IF($A110="","",(IF((VLOOKUP($A110,DATA!$S$1:$AC$38,7,FALSE))="X","X",(IF(U109="X",1,U109+1)))))</f>
        <v/>
      </c>
      <c r="V110" s="51" t="str">
        <f>IF($A110="","",(IF((VLOOKUP($A110,DATA!$S$1:$AC$38,8,FALSE))="X","X",(IF(V109="X",1,V109+1)))))</f>
        <v/>
      </c>
      <c r="W110" s="50" t="str">
        <f>IF($A110="","",(IF((VLOOKUP($A110,DATA!$S$1:$AC$38,9,FALSE))="X","X",(IF(W109="X",1,W109+1)))))</f>
        <v/>
      </c>
      <c r="X110" s="50" t="str">
        <f>IF($A110="","",(IF((VLOOKUP($A110,DATA!$S$1:$AC$38,10,FALSE))="X","X",(IF(X109="X",1,X109+1)))))</f>
        <v/>
      </c>
      <c r="Y110" s="51" t="str">
        <f>IF($A110="","",(IF((VLOOKUP($A110,DATA!$S$1:$AC$38,11,FALSE))="X","X",(IF(Y109="X",1,Y109+1)))))</f>
        <v/>
      </c>
      <c r="Z110" s="52"/>
      <c r="AA110" s="52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39"/>
      <c r="BN110" s="39"/>
      <c r="BO110" s="39"/>
      <c r="BP110" s="39"/>
      <c r="BQ110" s="39"/>
      <c r="BR110" s="39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39"/>
      <c r="CF110" s="39"/>
      <c r="CG110" s="39"/>
      <c r="CH110" s="39"/>
      <c r="DC110" s="4"/>
      <c r="DD110" s="4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49"/>
      <c r="DS110" s="49"/>
      <c r="DT110" s="49"/>
      <c r="DU110" s="49"/>
      <c r="DV110" s="49"/>
      <c r="DW110" s="49"/>
      <c r="DX110" s="49"/>
      <c r="DY110" s="49"/>
      <c r="DZ110" s="49"/>
      <c r="EA110" s="49"/>
      <c r="EB110" s="49"/>
      <c r="EC110" s="49"/>
      <c r="ED110" s="49"/>
      <c r="EE110" s="49"/>
      <c r="EF110" s="49"/>
      <c r="EG110" s="49"/>
      <c r="EH110" s="49"/>
      <c r="EI110" s="49"/>
      <c r="EJ110" s="49"/>
      <c r="EK110" s="49"/>
      <c r="EL110" s="49"/>
      <c r="EM110" s="49"/>
      <c r="EN110" s="49"/>
      <c r="EO110" s="49"/>
      <c r="EP110" s="49"/>
      <c r="EQ110" s="49"/>
      <c r="ER110" s="49"/>
      <c r="ES110" s="49"/>
      <c r="ET110" s="49"/>
      <c r="EU110" s="49"/>
      <c r="EV110" s="49"/>
      <c r="EW110" s="49"/>
      <c r="EX110" s="49"/>
      <c r="EY110" s="49"/>
      <c r="EZ110" s="49"/>
      <c r="FA110" s="49"/>
      <c r="FB110" s="49"/>
      <c r="FC110" s="49"/>
      <c r="FD110" s="49"/>
      <c r="FE110" s="49"/>
      <c r="FF110" s="49"/>
      <c r="FG110" s="49"/>
      <c r="FH110" s="49"/>
      <c r="FI110" s="49"/>
      <c r="FJ110" s="49"/>
      <c r="FK110" s="49"/>
      <c r="FL110" s="49"/>
      <c r="FM110" s="49"/>
      <c r="FN110" s="49"/>
      <c r="FO110" s="49"/>
      <c r="FP110" s="49"/>
      <c r="FQ110" s="49"/>
      <c r="FR110" s="49"/>
      <c r="FS110" s="49"/>
      <c r="FT110" s="49"/>
      <c r="FU110" s="49"/>
      <c r="FV110" s="49"/>
      <c r="FW110" s="49"/>
      <c r="FX110" s="49"/>
      <c r="FY110" s="49"/>
      <c r="FZ110" s="49"/>
      <c r="GA110" s="49"/>
      <c r="GB110" s="49"/>
      <c r="GC110" s="49"/>
      <c r="GD110" s="49"/>
      <c r="GE110" s="49"/>
      <c r="GF110" s="49"/>
      <c r="GG110" s="49"/>
      <c r="GH110" s="49"/>
      <c r="GI110" s="49"/>
      <c r="GJ110" s="49"/>
      <c r="GK110" s="49"/>
      <c r="GL110" s="49"/>
      <c r="GM110" s="49"/>
      <c r="GN110" s="49"/>
      <c r="GO110" s="49"/>
      <c r="GP110" s="49"/>
      <c r="GQ110" s="49"/>
      <c r="GR110" s="49"/>
      <c r="GS110" s="49"/>
      <c r="GT110" s="49"/>
      <c r="GU110" s="49"/>
      <c r="GV110" s="49"/>
      <c r="GW110" s="49"/>
      <c r="GX110" s="49"/>
      <c r="GY110" s="49"/>
      <c r="GZ110" s="49"/>
    </row>
    <row r="111" spans="1:208" s="5" customFormat="1" ht="18.600000000000001" customHeight="1" x14ac:dyDescent="0.25">
      <c r="A111" s="58"/>
      <c r="B111" s="50" t="str">
        <f>IF($A111="","",(IF((VLOOKUP($A111,DATA!$A$1:$M$38,2,FALSE))="X","X",(IF(B110="X",1,B110+1)))))</f>
        <v/>
      </c>
      <c r="C111" s="51" t="str">
        <f>IF($A111="","",(IF((VLOOKUP($A111,DATA!$A$1:$M$38,3,FALSE))="X","X",(IF(C110="X",1,C110+1)))))</f>
        <v/>
      </c>
      <c r="D111" s="50" t="str">
        <f>IF($A111="","",(IF((VLOOKUP($A111,DATA!$A$1:$M$38,4,FALSE))="X","X",(IF(D110="X",1,D110+1)))))</f>
        <v/>
      </c>
      <c r="E111" s="51" t="str">
        <f>IF($A111="","",(IF((VLOOKUP($A111,DATA!$A$1:$M$38,5,FALSE))="X","X",(IF(E110="X",1,E110+1)))))</f>
        <v/>
      </c>
      <c r="F111" s="50" t="str">
        <f>IF($A111="","",(IF((VLOOKUP($A111,DATA!$A$1:$M$38,6,FALSE))="X","X",(IF(F110="X",1,F110+1)))))</f>
        <v/>
      </c>
      <c r="G111" s="51" t="str">
        <f>IF($A111="","",(IF((VLOOKUP($A111,DATA!$A$1:$M$38,7,FALSE))="X","X",(IF(G110="X",1,G110+1)))))</f>
        <v/>
      </c>
      <c r="H111" s="50" t="str">
        <f>IF($A111="","",(IF((VLOOKUP($A111,DATA!$A$1:$M$38,8,FALSE))="X","X",(IF(H110="X",1,H110+1)))))</f>
        <v/>
      </c>
      <c r="I111" s="50" t="str">
        <f>IF($A111="","",(IF((VLOOKUP($A111,DATA!$A$1:$M$38,9,FALSE))="X","X",(IF(I110="X",1,I110+1)))))</f>
        <v/>
      </c>
      <c r="J111" s="51" t="str">
        <f>IF($A111="","",(IF((VLOOKUP($A111,DATA!$A$1:$M$38,10,FALSE))="X","X",(IF(J110="X",1,J110+1)))))</f>
        <v/>
      </c>
      <c r="K111" s="50" t="str">
        <f>IF($A111="","",(IF((VLOOKUP($A111,DATA!$A$1:$M$38,11,FALSE))="X","X",(IF(K110="X",1,K110+1)))))</f>
        <v/>
      </c>
      <c r="L111" s="50" t="str">
        <f>IF($A111="","",(IF((VLOOKUP($A111,DATA!$A$1:$M$38,12,FALSE))="X","X",(IF(L110="X",1,L110+1)))))</f>
        <v/>
      </c>
      <c r="M111" s="50" t="str">
        <f>IF($A111="","",(IF((VLOOKUP($A111,DATA!$A$1:$M$38,13,FALSE))="X","X",(IF(M110="X",1,M110+1)))))</f>
        <v/>
      </c>
      <c r="N111" s="53" t="str">
        <f t="shared" si="2"/>
        <v/>
      </c>
      <c r="O111" s="51" t="str">
        <f t="shared" si="3"/>
        <v/>
      </c>
      <c r="P111" s="50" t="str">
        <f>IF($A111="","",(IF((VLOOKUP($A111,DATA!$S$1:$AC$38,2,FALSE))="X","X",(IF(P110="X",1,P110+1)))))</f>
        <v/>
      </c>
      <c r="Q111" s="50" t="str">
        <f>IF($A111="","",(IF((VLOOKUP($A111,DATA!$S$1:$AC$38,3,FALSE))="X","X",(IF(Q110="X",1,Q110+1)))))</f>
        <v/>
      </c>
      <c r="R111" s="50" t="str">
        <f>IF($A111="","",(IF((VLOOKUP($A111,DATA!$S$1:$AC$38,4,FALSE))="X","X",(IF(R110="X",1,R110+1)))))</f>
        <v/>
      </c>
      <c r="S111" s="50" t="str">
        <f>IF($A111="","",(IF((VLOOKUP($A111,DATA!$S$1:$AC$38,5,FALSE))="X","X",(IF(S110="X",1,S110+1)))))</f>
        <v/>
      </c>
      <c r="T111" s="50" t="str">
        <f>IF($A111="","",(IF((VLOOKUP($A111,DATA!$S$1:$AC$38,6,FALSE))="X","X",(IF(T110="X",1,T110+1)))))</f>
        <v/>
      </c>
      <c r="U111" s="50" t="str">
        <f>IF($A111="","",(IF((VLOOKUP($A111,DATA!$S$1:$AC$38,7,FALSE))="X","X",(IF(U110="X",1,U110+1)))))</f>
        <v/>
      </c>
      <c r="V111" s="51" t="str">
        <f>IF($A111="","",(IF((VLOOKUP($A111,DATA!$S$1:$AC$38,8,FALSE))="X","X",(IF(V110="X",1,V110+1)))))</f>
        <v/>
      </c>
      <c r="W111" s="50" t="str">
        <f>IF($A111="","",(IF((VLOOKUP($A111,DATA!$S$1:$AC$38,9,FALSE))="X","X",(IF(W110="X",1,W110+1)))))</f>
        <v/>
      </c>
      <c r="X111" s="50" t="str">
        <f>IF($A111="","",(IF((VLOOKUP($A111,DATA!$S$1:$AC$38,10,FALSE))="X","X",(IF(X110="X",1,X110+1)))))</f>
        <v/>
      </c>
      <c r="Y111" s="51" t="str">
        <f>IF($A111="","",(IF((VLOOKUP($A111,DATA!$S$1:$AC$38,11,FALSE))="X","X",(IF(Y110="X",1,Y110+1)))))</f>
        <v/>
      </c>
      <c r="Z111" s="52"/>
      <c r="AA111" s="52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39"/>
      <c r="BN111" s="39"/>
      <c r="BO111" s="39"/>
      <c r="BP111" s="39"/>
      <c r="BQ111" s="39"/>
      <c r="BR111" s="39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39"/>
      <c r="CF111" s="39"/>
      <c r="CG111" s="39"/>
      <c r="CH111" s="39"/>
      <c r="DC111" s="4"/>
      <c r="DD111" s="4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49"/>
      <c r="DQ111" s="49"/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  <c r="EB111" s="49"/>
      <c r="EC111" s="49"/>
      <c r="ED111" s="49"/>
      <c r="EE111" s="49"/>
      <c r="EF111" s="49"/>
      <c r="EG111" s="49"/>
      <c r="EH111" s="49"/>
      <c r="EI111" s="49"/>
      <c r="EJ111" s="49"/>
      <c r="EK111" s="49"/>
      <c r="EL111" s="49"/>
      <c r="EM111" s="49"/>
      <c r="EN111" s="49"/>
      <c r="EO111" s="49"/>
      <c r="EP111" s="49"/>
      <c r="EQ111" s="49"/>
      <c r="ER111" s="49"/>
      <c r="ES111" s="49"/>
      <c r="ET111" s="49"/>
      <c r="EU111" s="49"/>
      <c r="EV111" s="49"/>
      <c r="EW111" s="49"/>
      <c r="EX111" s="49"/>
      <c r="EY111" s="49"/>
      <c r="EZ111" s="49"/>
      <c r="FA111" s="49"/>
      <c r="FB111" s="49"/>
      <c r="FC111" s="49"/>
      <c r="FD111" s="49"/>
      <c r="FE111" s="49"/>
      <c r="FF111" s="49"/>
      <c r="FG111" s="49"/>
      <c r="FH111" s="49"/>
      <c r="FI111" s="49"/>
      <c r="FJ111" s="49"/>
      <c r="FK111" s="49"/>
      <c r="FL111" s="49"/>
      <c r="FM111" s="49"/>
      <c r="FN111" s="49"/>
      <c r="FO111" s="49"/>
      <c r="FP111" s="49"/>
      <c r="FQ111" s="49"/>
      <c r="FR111" s="49"/>
      <c r="FS111" s="49"/>
      <c r="FT111" s="49"/>
      <c r="FU111" s="49"/>
      <c r="FV111" s="49"/>
      <c r="FW111" s="49"/>
      <c r="FX111" s="49"/>
      <c r="FY111" s="49"/>
      <c r="FZ111" s="49"/>
      <c r="GA111" s="49"/>
      <c r="GB111" s="49"/>
      <c r="GC111" s="49"/>
      <c r="GD111" s="49"/>
      <c r="GE111" s="49"/>
      <c r="GF111" s="49"/>
      <c r="GG111" s="49"/>
      <c r="GH111" s="49"/>
      <c r="GI111" s="49"/>
      <c r="GJ111" s="49"/>
      <c r="GK111" s="49"/>
      <c r="GL111" s="49"/>
      <c r="GM111" s="49"/>
      <c r="GN111" s="49"/>
      <c r="GO111" s="49"/>
      <c r="GP111" s="49"/>
      <c r="GQ111" s="49"/>
      <c r="GR111" s="49"/>
      <c r="GS111" s="49"/>
      <c r="GT111" s="49"/>
      <c r="GU111" s="49"/>
      <c r="GV111" s="49"/>
      <c r="GW111" s="49"/>
      <c r="GX111" s="49"/>
      <c r="GY111" s="49"/>
      <c r="GZ111" s="49"/>
    </row>
    <row r="112" spans="1:208" s="5" customFormat="1" ht="18.600000000000001" customHeight="1" x14ac:dyDescent="0.25">
      <c r="A112" s="58"/>
      <c r="B112" s="50" t="str">
        <f>IF($A112="","",(IF((VLOOKUP($A112,DATA!$A$1:$M$38,2,FALSE))="X","X",(IF(B111="X",1,B111+1)))))</f>
        <v/>
      </c>
      <c r="C112" s="51" t="str">
        <f>IF($A112="","",(IF((VLOOKUP($A112,DATA!$A$1:$M$38,3,FALSE))="X","X",(IF(C111="X",1,C111+1)))))</f>
        <v/>
      </c>
      <c r="D112" s="50" t="str">
        <f>IF($A112="","",(IF((VLOOKUP($A112,DATA!$A$1:$M$38,4,FALSE))="X","X",(IF(D111="X",1,D111+1)))))</f>
        <v/>
      </c>
      <c r="E112" s="51" t="str">
        <f>IF($A112="","",(IF((VLOOKUP($A112,DATA!$A$1:$M$38,5,FALSE))="X","X",(IF(E111="X",1,E111+1)))))</f>
        <v/>
      </c>
      <c r="F112" s="50" t="str">
        <f>IF($A112="","",(IF((VLOOKUP($A112,DATA!$A$1:$M$38,6,FALSE))="X","X",(IF(F111="X",1,F111+1)))))</f>
        <v/>
      </c>
      <c r="G112" s="51" t="str">
        <f>IF($A112="","",(IF((VLOOKUP($A112,DATA!$A$1:$M$38,7,FALSE))="X","X",(IF(G111="X",1,G111+1)))))</f>
        <v/>
      </c>
      <c r="H112" s="50" t="str">
        <f>IF($A112="","",(IF((VLOOKUP($A112,DATA!$A$1:$M$38,8,FALSE))="X","X",(IF(H111="X",1,H111+1)))))</f>
        <v/>
      </c>
      <c r="I112" s="50" t="str">
        <f>IF($A112="","",(IF((VLOOKUP($A112,DATA!$A$1:$M$38,9,FALSE))="X","X",(IF(I111="X",1,I111+1)))))</f>
        <v/>
      </c>
      <c r="J112" s="51" t="str">
        <f>IF($A112="","",(IF((VLOOKUP($A112,DATA!$A$1:$M$38,10,FALSE))="X","X",(IF(J111="X",1,J111+1)))))</f>
        <v/>
      </c>
      <c r="K112" s="50" t="str">
        <f>IF($A112="","",(IF((VLOOKUP($A112,DATA!$A$1:$M$38,11,FALSE))="X","X",(IF(K111="X",1,K111+1)))))</f>
        <v/>
      </c>
      <c r="L112" s="50" t="str">
        <f>IF($A112="","",(IF((VLOOKUP($A112,DATA!$A$1:$M$38,12,FALSE))="X","X",(IF(L111="X",1,L111+1)))))</f>
        <v/>
      </c>
      <c r="M112" s="50" t="str">
        <f>IF($A112="","",(IF((VLOOKUP($A112,DATA!$A$1:$M$38,13,FALSE))="X","X",(IF(M111="X",1,M111+1)))))</f>
        <v/>
      </c>
      <c r="N112" s="53" t="str">
        <f t="shared" si="2"/>
        <v/>
      </c>
      <c r="O112" s="51" t="str">
        <f t="shared" si="3"/>
        <v/>
      </c>
      <c r="P112" s="50" t="str">
        <f>IF($A112="","",(IF((VLOOKUP($A112,DATA!$S$1:$AC$38,2,FALSE))="X","X",(IF(P111="X",1,P111+1)))))</f>
        <v/>
      </c>
      <c r="Q112" s="50" t="str">
        <f>IF($A112="","",(IF((VLOOKUP($A112,DATA!$S$1:$AC$38,3,FALSE))="X","X",(IF(Q111="X",1,Q111+1)))))</f>
        <v/>
      </c>
      <c r="R112" s="50" t="str">
        <f>IF($A112="","",(IF((VLOOKUP($A112,DATA!$S$1:$AC$38,4,FALSE))="X","X",(IF(R111="X",1,R111+1)))))</f>
        <v/>
      </c>
      <c r="S112" s="50" t="str">
        <f>IF($A112="","",(IF((VLOOKUP($A112,DATA!$S$1:$AC$38,5,FALSE))="X","X",(IF(S111="X",1,S111+1)))))</f>
        <v/>
      </c>
      <c r="T112" s="50" t="str">
        <f>IF($A112="","",(IF((VLOOKUP($A112,DATA!$S$1:$AC$38,6,FALSE))="X","X",(IF(T111="X",1,T111+1)))))</f>
        <v/>
      </c>
      <c r="U112" s="50" t="str">
        <f>IF($A112="","",(IF((VLOOKUP($A112,DATA!$S$1:$AC$38,7,FALSE))="X","X",(IF(U111="X",1,U111+1)))))</f>
        <v/>
      </c>
      <c r="V112" s="51" t="str">
        <f>IF($A112="","",(IF((VLOOKUP($A112,DATA!$S$1:$AC$38,8,FALSE))="X","X",(IF(V111="X",1,V111+1)))))</f>
        <v/>
      </c>
      <c r="W112" s="50" t="str">
        <f>IF($A112="","",(IF((VLOOKUP($A112,DATA!$S$1:$AC$38,9,FALSE))="X","X",(IF(W111="X",1,W111+1)))))</f>
        <v/>
      </c>
      <c r="X112" s="50" t="str">
        <f>IF($A112="","",(IF((VLOOKUP($A112,DATA!$S$1:$AC$38,10,FALSE))="X","X",(IF(X111="X",1,X111+1)))))</f>
        <v/>
      </c>
      <c r="Y112" s="51" t="str">
        <f>IF($A112="","",(IF((VLOOKUP($A112,DATA!$S$1:$AC$38,11,FALSE))="X","X",(IF(Y111="X",1,Y111+1)))))</f>
        <v/>
      </c>
      <c r="Z112" s="52"/>
      <c r="AA112" s="52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39"/>
      <c r="BN112" s="39"/>
      <c r="BO112" s="39"/>
      <c r="BP112" s="39"/>
      <c r="BQ112" s="39"/>
      <c r="BR112" s="39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39"/>
      <c r="CF112" s="39"/>
      <c r="CG112" s="39"/>
      <c r="CH112" s="39"/>
      <c r="DC112" s="4"/>
      <c r="DD112" s="4"/>
      <c r="DE112" s="49"/>
      <c r="DF112" s="49"/>
      <c r="DG112" s="49"/>
      <c r="DH112" s="49"/>
      <c r="DI112" s="49"/>
      <c r="DJ112" s="49"/>
      <c r="DK112" s="49"/>
      <c r="DL112" s="49"/>
      <c r="DM112" s="49"/>
      <c r="DN112" s="49"/>
      <c r="DO112" s="49"/>
      <c r="DP112" s="49"/>
      <c r="DQ112" s="49"/>
      <c r="DR112" s="49"/>
      <c r="DS112" s="49"/>
      <c r="DT112" s="49"/>
      <c r="DU112" s="49"/>
      <c r="DV112" s="49"/>
      <c r="DW112" s="49"/>
      <c r="DX112" s="49"/>
      <c r="DY112" s="49"/>
      <c r="DZ112" s="49"/>
      <c r="EA112" s="49"/>
      <c r="EB112" s="49"/>
      <c r="EC112" s="49"/>
      <c r="ED112" s="49"/>
      <c r="EE112" s="49"/>
      <c r="EF112" s="49"/>
      <c r="EG112" s="49"/>
      <c r="EH112" s="49"/>
      <c r="EI112" s="49"/>
      <c r="EJ112" s="49"/>
      <c r="EK112" s="49"/>
      <c r="EL112" s="49"/>
      <c r="EM112" s="49"/>
      <c r="EN112" s="49"/>
      <c r="EO112" s="49"/>
      <c r="EP112" s="49"/>
      <c r="EQ112" s="49"/>
      <c r="ER112" s="49"/>
      <c r="ES112" s="49"/>
      <c r="ET112" s="49"/>
      <c r="EU112" s="49"/>
      <c r="EV112" s="49"/>
      <c r="EW112" s="49"/>
      <c r="EX112" s="49"/>
      <c r="EY112" s="49"/>
      <c r="EZ112" s="49"/>
      <c r="FA112" s="49"/>
      <c r="FB112" s="49"/>
      <c r="FC112" s="49"/>
      <c r="FD112" s="49"/>
      <c r="FE112" s="49"/>
      <c r="FF112" s="49"/>
      <c r="FG112" s="49"/>
      <c r="FH112" s="49"/>
      <c r="FI112" s="49"/>
      <c r="FJ112" s="49"/>
      <c r="FK112" s="49"/>
      <c r="FL112" s="49"/>
      <c r="FM112" s="49"/>
      <c r="FN112" s="49"/>
      <c r="FO112" s="49"/>
      <c r="FP112" s="49"/>
      <c r="FQ112" s="49"/>
      <c r="FR112" s="49"/>
      <c r="FS112" s="49"/>
      <c r="FT112" s="49"/>
      <c r="FU112" s="49"/>
      <c r="FV112" s="49"/>
      <c r="FW112" s="49"/>
      <c r="FX112" s="49"/>
      <c r="FY112" s="49"/>
      <c r="FZ112" s="49"/>
      <c r="GA112" s="49"/>
      <c r="GB112" s="49"/>
      <c r="GC112" s="49"/>
      <c r="GD112" s="49"/>
      <c r="GE112" s="49"/>
      <c r="GF112" s="49"/>
      <c r="GG112" s="49"/>
      <c r="GH112" s="49"/>
      <c r="GI112" s="49"/>
      <c r="GJ112" s="49"/>
      <c r="GK112" s="49"/>
      <c r="GL112" s="49"/>
      <c r="GM112" s="49"/>
      <c r="GN112" s="49"/>
      <c r="GO112" s="49"/>
      <c r="GP112" s="49"/>
      <c r="GQ112" s="49"/>
      <c r="GR112" s="49"/>
      <c r="GS112" s="49"/>
      <c r="GT112" s="49"/>
      <c r="GU112" s="49"/>
      <c r="GV112" s="49"/>
      <c r="GW112" s="49"/>
      <c r="GX112" s="49"/>
      <c r="GY112" s="49"/>
      <c r="GZ112" s="49"/>
    </row>
    <row r="113" spans="1:208" s="5" customFormat="1" ht="18.600000000000001" customHeight="1" x14ac:dyDescent="0.25">
      <c r="A113" s="58"/>
      <c r="B113" s="50" t="str">
        <f>IF($A113="","",(IF((VLOOKUP($A113,DATA!$A$1:$M$38,2,FALSE))="X","X",(IF(B112="X",1,B112+1)))))</f>
        <v/>
      </c>
      <c r="C113" s="51" t="str">
        <f>IF($A113="","",(IF((VLOOKUP($A113,DATA!$A$1:$M$38,3,FALSE))="X","X",(IF(C112="X",1,C112+1)))))</f>
        <v/>
      </c>
      <c r="D113" s="50" t="str">
        <f>IF($A113="","",(IF((VLOOKUP($A113,DATA!$A$1:$M$38,4,FALSE))="X","X",(IF(D112="X",1,D112+1)))))</f>
        <v/>
      </c>
      <c r="E113" s="51" t="str">
        <f>IF($A113="","",(IF((VLOOKUP($A113,DATA!$A$1:$M$38,5,FALSE))="X","X",(IF(E112="X",1,E112+1)))))</f>
        <v/>
      </c>
      <c r="F113" s="50" t="str">
        <f>IF($A113="","",(IF((VLOOKUP($A113,DATA!$A$1:$M$38,6,FALSE))="X","X",(IF(F112="X",1,F112+1)))))</f>
        <v/>
      </c>
      <c r="G113" s="51" t="str">
        <f>IF($A113="","",(IF((VLOOKUP($A113,DATA!$A$1:$M$38,7,FALSE))="X","X",(IF(G112="X",1,G112+1)))))</f>
        <v/>
      </c>
      <c r="H113" s="50" t="str">
        <f>IF($A113="","",(IF((VLOOKUP($A113,DATA!$A$1:$M$38,8,FALSE))="X","X",(IF(H112="X",1,H112+1)))))</f>
        <v/>
      </c>
      <c r="I113" s="50" t="str">
        <f>IF($A113="","",(IF((VLOOKUP($A113,DATA!$A$1:$M$38,9,FALSE))="X","X",(IF(I112="X",1,I112+1)))))</f>
        <v/>
      </c>
      <c r="J113" s="51" t="str">
        <f>IF($A113="","",(IF((VLOOKUP($A113,DATA!$A$1:$M$38,10,FALSE))="X","X",(IF(J112="X",1,J112+1)))))</f>
        <v/>
      </c>
      <c r="K113" s="50" t="str">
        <f>IF($A113="","",(IF((VLOOKUP($A113,DATA!$A$1:$M$38,11,FALSE))="X","X",(IF(K112="X",1,K112+1)))))</f>
        <v/>
      </c>
      <c r="L113" s="50" t="str">
        <f>IF($A113="","",(IF((VLOOKUP($A113,DATA!$A$1:$M$38,12,FALSE))="X","X",(IF(L112="X",1,L112+1)))))</f>
        <v/>
      </c>
      <c r="M113" s="50" t="str">
        <f>IF($A113="","",(IF((VLOOKUP($A113,DATA!$A$1:$M$38,13,FALSE))="X","X",(IF(M112="X",1,M112+1)))))</f>
        <v/>
      </c>
      <c r="N113" s="53" t="str">
        <f t="shared" si="2"/>
        <v/>
      </c>
      <c r="O113" s="51" t="str">
        <f t="shared" si="3"/>
        <v/>
      </c>
      <c r="P113" s="50" t="str">
        <f>IF($A113="","",(IF((VLOOKUP($A113,DATA!$S$1:$AC$38,2,FALSE))="X","X",(IF(P112="X",1,P112+1)))))</f>
        <v/>
      </c>
      <c r="Q113" s="50" t="str">
        <f>IF($A113="","",(IF((VLOOKUP($A113,DATA!$S$1:$AC$38,3,FALSE))="X","X",(IF(Q112="X",1,Q112+1)))))</f>
        <v/>
      </c>
      <c r="R113" s="50" t="str">
        <f>IF($A113="","",(IF((VLOOKUP($A113,DATA!$S$1:$AC$38,4,FALSE))="X","X",(IF(R112="X",1,R112+1)))))</f>
        <v/>
      </c>
      <c r="S113" s="50" t="str">
        <f>IF($A113="","",(IF((VLOOKUP($A113,DATA!$S$1:$AC$38,5,FALSE))="X","X",(IF(S112="X",1,S112+1)))))</f>
        <v/>
      </c>
      <c r="T113" s="50" t="str">
        <f>IF($A113="","",(IF((VLOOKUP($A113,DATA!$S$1:$AC$38,6,FALSE))="X","X",(IF(T112="X",1,T112+1)))))</f>
        <v/>
      </c>
      <c r="U113" s="50" t="str">
        <f>IF($A113="","",(IF((VLOOKUP($A113,DATA!$S$1:$AC$38,7,FALSE))="X","X",(IF(U112="X",1,U112+1)))))</f>
        <v/>
      </c>
      <c r="V113" s="51" t="str">
        <f>IF($A113="","",(IF((VLOOKUP($A113,DATA!$S$1:$AC$38,8,FALSE))="X","X",(IF(V112="X",1,V112+1)))))</f>
        <v/>
      </c>
      <c r="W113" s="50" t="str">
        <f>IF($A113="","",(IF((VLOOKUP($A113,DATA!$S$1:$AC$38,9,FALSE))="X","X",(IF(W112="X",1,W112+1)))))</f>
        <v/>
      </c>
      <c r="X113" s="50" t="str">
        <f>IF($A113="","",(IF((VLOOKUP($A113,DATA!$S$1:$AC$38,10,FALSE))="X","X",(IF(X112="X",1,X112+1)))))</f>
        <v/>
      </c>
      <c r="Y113" s="51" t="str">
        <f>IF($A113="","",(IF((VLOOKUP($A113,DATA!$S$1:$AC$38,11,FALSE))="X","X",(IF(Y112="X",1,Y112+1)))))</f>
        <v/>
      </c>
      <c r="Z113" s="52"/>
      <c r="AA113" s="52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39"/>
      <c r="BN113" s="39"/>
      <c r="BO113" s="39"/>
      <c r="BP113" s="39"/>
      <c r="BQ113" s="39"/>
      <c r="BR113" s="39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39"/>
      <c r="CF113" s="39"/>
      <c r="CG113" s="39"/>
      <c r="CH113" s="39"/>
      <c r="DC113" s="4"/>
      <c r="DD113" s="4"/>
      <c r="DE113" s="49"/>
      <c r="DF113" s="49"/>
      <c r="DG113" s="49"/>
      <c r="DH113" s="49"/>
      <c r="DI113" s="49"/>
      <c r="DJ113" s="49"/>
      <c r="DK113" s="49"/>
      <c r="DL113" s="49"/>
      <c r="DM113" s="49"/>
      <c r="DN113" s="49"/>
      <c r="DO113" s="49"/>
      <c r="DP113" s="49"/>
      <c r="DQ113" s="49"/>
      <c r="DR113" s="49"/>
      <c r="DS113" s="49"/>
      <c r="DT113" s="49"/>
      <c r="DU113" s="49"/>
      <c r="DV113" s="49"/>
      <c r="DW113" s="49"/>
      <c r="DX113" s="49"/>
      <c r="DY113" s="49"/>
      <c r="DZ113" s="49"/>
      <c r="EA113" s="49"/>
      <c r="EB113" s="49"/>
      <c r="EC113" s="49"/>
      <c r="ED113" s="49"/>
      <c r="EE113" s="49"/>
      <c r="EF113" s="49"/>
      <c r="EG113" s="49"/>
      <c r="EH113" s="49"/>
      <c r="EI113" s="49"/>
      <c r="EJ113" s="49"/>
      <c r="EK113" s="49"/>
      <c r="EL113" s="49"/>
      <c r="EM113" s="49"/>
      <c r="EN113" s="49"/>
      <c r="EO113" s="49"/>
      <c r="EP113" s="49"/>
      <c r="EQ113" s="49"/>
      <c r="ER113" s="49"/>
      <c r="ES113" s="49"/>
      <c r="ET113" s="49"/>
      <c r="EU113" s="49"/>
      <c r="EV113" s="49"/>
      <c r="EW113" s="49"/>
      <c r="EX113" s="49"/>
      <c r="EY113" s="49"/>
      <c r="EZ113" s="49"/>
      <c r="FA113" s="49"/>
      <c r="FB113" s="49"/>
      <c r="FC113" s="49"/>
      <c r="FD113" s="49"/>
      <c r="FE113" s="49"/>
      <c r="FF113" s="49"/>
      <c r="FG113" s="49"/>
      <c r="FH113" s="49"/>
      <c r="FI113" s="49"/>
      <c r="FJ113" s="49"/>
      <c r="FK113" s="49"/>
      <c r="FL113" s="49"/>
      <c r="FM113" s="49"/>
      <c r="FN113" s="49"/>
      <c r="FO113" s="49"/>
      <c r="FP113" s="49"/>
      <c r="FQ113" s="49"/>
      <c r="FR113" s="49"/>
      <c r="FS113" s="49"/>
      <c r="FT113" s="49"/>
      <c r="FU113" s="49"/>
      <c r="FV113" s="49"/>
      <c r="FW113" s="49"/>
      <c r="FX113" s="49"/>
      <c r="FY113" s="49"/>
      <c r="FZ113" s="49"/>
      <c r="GA113" s="49"/>
      <c r="GB113" s="49"/>
      <c r="GC113" s="49"/>
      <c r="GD113" s="49"/>
      <c r="GE113" s="49"/>
      <c r="GF113" s="49"/>
      <c r="GG113" s="49"/>
      <c r="GH113" s="49"/>
      <c r="GI113" s="49"/>
      <c r="GJ113" s="49"/>
      <c r="GK113" s="49"/>
      <c r="GL113" s="49"/>
      <c r="GM113" s="49"/>
      <c r="GN113" s="49"/>
      <c r="GO113" s="49"/>
      <c r="GP113" s="49"/>
      <c r="GQ113" s="49"/>
      <c r="GR113" s="49"/>
      <c r="GS113" s="49"/>
      <c r="GT113" s="49"/>
      <c r="GU113" s="49"/>
      <c r="GV113" s="49"/>
      <c r="GW113" s="49"/>
      <c r="GX113" s="49"/>
      <c r="GY113" s="49"/>
      <c r="GZ113" s="49"/>
    </row>
    <row r="114" spans="1:208" s="5" customFormat="1" ht="18.600000000000001" customHeight="1" x14ac:dyDescent="0.25">
      <c r="A114" s="58"/>
      <c r="B114" s="50" t="str">
        <f>IF($A114="","",(IF((VLOOKUP($A114,DATA!$A$1:$M$38,2,FALSE))="X","X",(IF(B113="X",1,B113+1)))))</f>
        <v/>
      </c>
      <c r="C114" s="51" t="str">
        <f>IF($A114="","",(IF((VLOOKUP($A114,DATA!$A$1:$M$38,3,FALSE))="X","X",(IF(C113="X",1,C113+1)))))</f>
        <v/>
      </c>
      <c r="D114" s="50" t="str">
        <f>IF($A114="","",(IF((VLOOKUP($A114,DATA!$A$1:$M$38,4,FALSE))="X","X",(IF(D113="X",1,D113+1)))))</f>
        <v/>
      </c>
      <c r="E114" s="51" t="str">
        <f>IF($A114="","",(IF((VLOOKUP($A114,DATA!$A$1:$M$38,5,FALSE))="X","X",(IF(E113="X",1,E113+1)))))</f>
        <v/>
      </c>
      <c r="F114" s="50" t="str">
        <f>IF($A114="","",(IF((VLOOKUP($A114,DATA!$A$1:$M$38,6,FALSE))="X","X",(IF(F113="X",1,F113+1)))))</f>
        <v/>
      </c>
      <c r="G114" s="51" t="str">
        <f>IF($A114="","",(IF((VLOOKUP($A114,DATA!$A$1:$M$38,7,FALSE))="X","X",(IF(G113="X",1,G113+1)))))</f>
        <v/>
      </c>
      <c r="H114" s="50" t="str">
        <f>IF($A114="","",(IF((VLOOKUP($A114,DATA!$A$1:$M$38,8,FALSE))="X","X",(IF(H113="X",1,H113+1)))))</f>
        <v/>
      </c>
      <c r="I114" s="50" t="str">
        <f>IF($A114="","",(IF((VLOOKUP($A114,DATA!$A$1:$M$38,9,FALSE))="X","X",(IF(I113="X",1,I113+1)))))</f>
        <v/>
      </c>
      <c r="J114" s="51" t="str">
        <f>IF($A114="","",(IF((VLOOKUP($A114,DATA!$A$1:$M$38,10,FALSE))="X","X",(IF(J113="X",1,J113+1)))))</f>
        <v/>
      </c>
      <c r="K114" s="50" t="str">
        <f>IF($A114="","",(IF((VLOOKUP($A114,DATA!$A$1:$M$38,11,FALSE))="X","X",(IF(K113="X",1,K113+1)))))</f>
        <v/>
      </c>
      <c r="L114" s="50" t="str">
        <f>IF($A114="","",(IF((VLOOKUP($A114,DATA!$A$1:$M$38,12,FALSE))="X","X",(IF(L113="X",1,L113+1)))))</f>
        <v/>
      </c>
      <c r="M114" s="50" t="str">
        <f>IF($A114="","",(IF((VLOOKUP($A114,DATA!$A$1:$M$38,13,FALSE))="X","X",(IF(M113="X",1,M113+1)))))</f>
        <v/>
      </c>
      <c r="N114" s="53" t="str">
        <f t="shared" si="2"/>
        <v/>
      </c>
      <c r="O114" s="51" t="str">
        <f t="shared" si="3"/>
        <v/>
      </c>
      <c r="P114" s="50" t="str">
        <f>IF($A114="","",(IF((VLOOKUP($A114,DATA!$S$1:$AC$38,2,FALSE))="X","X",(IF(P113="X",1,P113+1)))))</f>
        <v/>
      </c>
      <c r="Q114" s="50" t="str">
        <f>IF($A114="","",(IF((VLOOKUP($A114,DATA!$S$1:$AC$38,3,FALSE))="X","X",(IF(Q113="X",1,Q113+1)))))</f>
        <v/>
      </c>
      <c r="R114" s="50" t="str">
        <f>IF($A114="","",(IF((VLOOKUP($A114,DATA!$S$1:$AC$38,4,FALSE))="X","X",(IF(R113="X",1,R113+1)))))</f>
        <v/>
      </c>
      <c r="S114" s="50" t="str">
        <f>IF($A114="","",(IF((VLOOKUP($A114,DATA!$S$1:$AC$38,5,FALSE))="X","X",(IF(S113="X",1,S113+1)))))</f>
        <v/>
      </c>
      <c r="T114" s="50" t="str">
        <f>IF($A114="","",(IF((VLOOKUP($A114,DATA!$S$1:$AC$38,6,FALSE))="X","X",(IF(T113="X",1,T113+1)))))</f>
        <v/>
      </c>
      <c r="U114" s="50" t="str">
        <f>IF($A114="","",(IF((VLOOKUP($A114,DATA!$S$1:$AC$38,7,FALSE))="X","X",(IF(U113="X",1,U113+1)))))</f>
        <v/>
      </c>
      <c r="V114" s="51" t="str">
        <f>IF($A114="","",(IF((VLOOKUP($A114,DATA!$S$1:$AC$38,8,FALSE))="X","X",(IF(V113="X",1,V113+1)))))</f>
        <v/>
      </c>
      <c r="W114" s="50" t="str">
        <f>IF($A114="","",(IF((VLOOKUP($A114,DATA!$S$1:$AC$38,9,FALSE))="X","X",(IF(W113="X",1,W113+1)))))</f>
        <v/>
      </c>
      <c r="X114" s="50" t="str">
        <f>IF($A114="","",(IF((VLOOKUP($A114,DATA!$S$1:$AC$38,10,FALSE))="X","X",(IF(X113="X",1,X113+1)))))</f>
        <v/>
      </c>
      <c r="Y114" s="51" t="str">
        <f>IF($A114="","",(IF((VLOOKUP($A114,DATA!$S$1:$AC$38,11,FALSE))="X","X",(IF(Y113="X",1,Y113+1)))))</f>
        <v/>
      </c>
      <c r="Z114" s="52"/>
      <c r="AA114" s="52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39"/>
      <c r="BN114" s="39"/>
      <c r="BO114" s="39"/>
      <c r="BP114" s="39"/>
      <c r="BQ114" s="39"/>
      <c r="BR114" s="39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39"/>
      <c r="CF114" s="39"/>
      <c r="CG114" s="39"/>
      <c r="CH114" s="39"/>
      <c r="DC114" s="4"/>
      <c r="DD114" s="4"/>
      <c r="DE114" s="49"/>
      <c r="DF114" s="49"/>
      <c r="DG114" s="49"/>
      <c r="DH114" s="49"/>
      <c r="DI114" s="49"/>
      <c r="DJ114" s="49"/>
      <c r="DK114" s="49"/>
      <c r="DL114" s="49"/>
      <c r="DM114" s="49"/>
      <c r="DN114" s="49"/>
      <c r="DO114" s="49"/>
      <c r="DP114" s="49"/>
      <c r="DQ114" s="49"/>
      <c r="DR114" s="49"/>
      <c r="DS114" s="49"/>
      <c r="DT114" s="49"/>
      <c r="DU114" s="49"/>
      <c r="DV114" s="49"/>
      <c r="DW114" s="49"/>
      <c r="DX114" s="49"/>
      <c r="DY114" s="49"/>
      <c r="DZ114" s="49"/>
      <c r="EA114" s="49"/>
      <c r="EB114" s="49"/>
      <c r="EC114" s="49"/>
      <c r="ED114" s="49"/>
      <c r="EE114" s="49"/>
      <c r="EF114" s="49"/>
      <c r="EG114" s="49"/>
      <c r="EH114" s="49"/>
      <c r="EI114" s="49"/>
      <c r="EJ114" s="49"/>
      <c r="EK114" s="49"/>
      <c r="EL114" s="49"/>
      <c r="EM114" s="49"/>
      <c r="EN114" s="49"/>
      <c r="EO114" s="49"/>
      <c r="EP114" s="49"/>
      <c r="EQ114" s="49"/>
      <c r="ER114" s="49"/>
      <c r="ES114" s="49"/>
      <c r="ET114" s="49"/>
      <c r="EU114" s="49"/>
      <c r="EV114" s="49"/>
      <c r="EW114" s="49"/>
      <c r="EX114" s="49"/>
      <c r="EY114" s="49"/>
      <c r="EZ114" s="49"/>
      <c r="FA114" s="49"/>
      <c r="FB114" s="49"/>
      <c r="FC114" s="49"/>
      <c r="FD114" s="49"/>
      <c r="FE114" s="49"/>
      <c r="FF114" s="49"/>
      <c r="FG114" s="49"/>
      <c r="FH114" s="49"/>
      <c r="FI114" s="49"/>
      <c r="FJ114" s="49"/>
      <c r="FK114" s="49"/>
      <c r="FL114" s="49"/>
      <c r="FM114" s="49"/>
      <c r="FN114" s="49"/>
      <c r="FO114" s="49"/>
      <c r="FP114" s="49"/>
      <c r="FQ114" s="49"/>
      <c r="FR114" s="49"/>
      <c r="FS114" s="49"/>
      <c r="FT114" s="49"/>
      <c r="FU114" s="49"/>
      <c r="FV114" s="49"/>
      <c r="FW114" s="49"/>
      <c r="FX114" s="49"/>
      <c r="FY114" s="49"/>
      <c r="FZ114" s="49"/>
      <c r="GA114" s="49"/>
      <c r="GB114" s="49"/>
      <c r="GC114" s="49"/>
      <c r="GD114" s="49"/>
      <c r="GE114" s="49"/>
      <c r="GF114" s="49"/>
      <c r="GG114" s="49"/>
      <c r="GH114" s="49"/>
      <c r="GI114" s="49"/>
      <c r="GJ114" s="49"/>
      <c r="GK114" s="49"/>
      <c r="GL114" s="49"/>
      <c r="GM114" s="49"/>
      <c r="GN114" s="49"/>
      <c r="GO114" s="49"/>
      <c r="GP114" s="49"/>
      <c r="GQ114" s="49"/>
      <c r="GR114" s="49"/>
      <c r="GS114" s="49"/>
      <c r="GT114" s="49"/>
      <c r="GU114" s="49"/>
      <c r="GV114" s="49"/>
      <c r="GW114" s="49"/>
      <c r="GX114" s="49"/>
      <c r="GY114" s="49"/>
      <c r="GZ114" s="49"/>
    </row>
    <row r="115" spans="1:208" s="5" customFormat="1" ht="18.600000000000001" customHeight="1" x14ac:dyDescent="0.25">
      <c r="A115" s="58"/>
      <c r="B115" s="50" t="str">
        <f>IF($A115="","",(IF((VLOOKUP($A115,DATA!$A$1:$M$38,2,FALSE))="X","X",(IF(B114="X",1,B114+1)))))</f>
        <v/>
      </c>
      <c r="C115" s="51" t="str">
        <f>IF($A115="","",(IF((VLOOKUP($A115,DATA!$A$1:$M$38,3,FALSE))="X","X",(IF(C114="X",1,C114+1)))))</f>
        <v/>
      </c>
      <c r="D115" s="50" t="str">
        <f>IF($A115="","",(IF((VLOOKUP($A115,DATA!$A$1:$M$38,4,FALSE))="X","X",(IF(D114="X",1,D114+1)))))</f>
        <v/>
      </c>
      <c r="E115" s="51" t="str">
        <f>IF($A115="","",(IF((VLOOKUP($A115,DATA!$A$1:$M$38,5,FALSE))="X","X",(IF(E114="X",1,E114+1)))))</f>
        <v/>
      </c>
      <c r="F115" s="50" t="str">
        <f>IF($A115="","",(IF((VLOOKUP($A115,DATA!$A$1:$M$38,6,FALSE))="X","X",(IF(F114="X",1,F114+1)))))</f>
        <v/>
      </c>
      <c r="G115" s="51" t="str">
        <f>IF($A115="","",(IF((VLOOKUP($A115,DATA!$A$1:$M$38,7,FALSE))="X","X",(IF(G114="X",1,G114+1)))))</f>
        <v/>
      </c>
      <c r="H115" s="50" t="str">
        <f>IF($A115="","",(IF((VLOOKUP($A115,DATA!$A$1:$M$38,8,FALSE))="X","X",(IF(H114="X",1,H114+1)))))</f>
        <v/>
      </c>
      <c r="I115" s="50" t="str">
        <f>IF($A115="","",(IF((VLOOKUP($A115,DATA!$A$1:$M$38,9,FALSE))="X","X",(IF(I114="X",1,I114+1)))))</f>
        <v/>
      </c>
      <c r="J115" s="51" t="str">
        <f>IF($A115="","",(IF((VLOOKUP($A115,DATA!$A$1:$M$38,10,FALSE))="X","X",(IF(J114="X",1,J114+1)))))</f>
        <v/>
      </c>
      <c r="K115" s="50" t="str">
        <f>IF($A115="","",(IF((VLOOKUP($A115,DATA!$A$1:$M$38,11,FALSE))="X","X",(IF(K114="X",1,K114+1)))))</f>
        <v/>
      </c>
      <c r="L115" s="50" t="str">
        <f>IF($A115="","",(IF((VLOOKUP($A115,DATA!$A$1:$M$38,12,FALSE))="X","X",(IF(L114="X",1,L114+1)))))</f>
        <v/>
      </c>
      <c r="M115" s="50" t="str">
        <f>IF($A115="","",(IF((VLOOKUP($A115,DATA!$A$1:$M$38,13,FALSE))="X","X",(IF(M114="X",1,M114+1)))))</f>
        <v/>
      </c>
      <c r="N115" s="53" t="str">
        <f t="shared" si="2"/>
        <v/>
      </c>
      <c r="O115" s="51" t="str">
        <f t="shared" si="3"/>
        <v/>
      </c>
      <c r="P115" s="50" t="str">
        <f>IF($A115="","",(IF((VLOOKUP($A115,DATA!$S$1:$AC$38,2,FALSE))="X","X",(IF(P114="X",1,P114+1)))))</f>
        <v/>
      </c>
      <c r="Q115" s="50" t="str">
        <f>IF($A115="","",(IF((VLOOKUP($A115,DATA!$S$1:$AC$38,3,FALSE))="X","X",(IF(Q114="X",1,Q114+1)))))</f>
        <v/>
      </c>
      <c r="R115" s="50" t="str">
        <f>IF($A115="","",(IF((VLOOKUP($A115,DATA!$S$1:$AC$38,4,FALSE))="X","X",(IF(R114="X",1,R114+1)))))</f>
        <v/>
      </c>
      <c r="S115" s="50" t="str">
        <f>IF($A115="","",(IF((VLOOKUP($A115,DATA!$S$1:$AC$38,5,FALSE))="X","X",(IF(S114="X",1,S114+1)))))</f>
        <v/>
      </c>
      <c r="T115" s="50" t="str">
        <f>IF($A115="","",(IF((VLOOKUP($A115,DATA!$S$1:$AC$38,6,FALSE))="X","X",(IF(T114="X",1,T114+1)))))</f>
        <v/>
      </c>
      <c r="U115" s="50" t="str">
        <f>IF($A115="","",(IF((VLOOKUP($A115,DATA!$S$1:$AC$38,7,FALSE))="X","X",(IF(U114="X",1,U114+1)))))</f>
        <v/>
      </c>
      <c r="V115" s="51" t="str">
        <f>IF($A115="","",(IF((VLOOKUP($A115,DATA!$S$1:$AC$38,8,FALSE))="X","X",(IF(V114="X",1,V114+1)))))</f>
        <v/>
      </c>
      <c r="W115" s="50" t="str">
        <f>IF($A115="","",(IF((VLOOKUP($A115,DATA!$S$1:$AC$38,9,FALSE))="X","X",(IF(W114="X",1,W114+1)))))</f>
        <v/>
      </c>
      <c r="X115" s="50" t="str">
        <f>IF($A115="","",(IF((VLOOKUP($A115,DATA!$S$1:$AC$38,10,FALSE))="X","X",(IF(X114="X",1,X114+1)))))</f>
        <v/>
      </c>
      <c r="Y115" s="51" t="str">
        <f>IF($A115="","",(IF((VLOOKUP($A115,DATA!$S$1:$AC$38,11,FALSE))="X","X",(IF(Y114="X",1,Y114+1)))))</f>
        <v/>
      </c>
      <c r="Z115" s="52"/>
      <c r="AA115" s="52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39"/>
      <c r="BN115" s="39"/>
      <c r="BO115" s="39"/>
      <c r="BP115" s="39"/>
      <c r="BQ115" s="39"/>
      <c r="BR115" s="39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39"/>
      <c r="CF115" s="39"/>
      <c r="CG115" s="39"/>
      <c r="CH115" s="39"/>
      <c r="DC115" s="4"/>
      <c r="DD115" s="4"/>
      <c r="DE115" s="49"/>
      <c r="DF115" s="49"/>
      <c r="DG115" s="49"/>
      <c r="DH115" s="49"/>
      <c r="DI115" s="49"/>
      <c r="DJ115" s="49"/>
      <c r="DK115" s="49"/>
      <c r="DL115" s="49"/>
      <c r="DM115" s="49"/>
      <c r="DN115" s="49"/>
      <c r="DO115" s="49"/>
      <c r="DP115" s="49"/>
      <c r="DQ115" s="49"/>
      <c r="DR115" s="49"/>
      <c r="DS115" s="49"/>
      <c r="DT115" s="49"/>
      <c r="DU115" s="49"/>
      <c r="DV115" s="49"/>
      <c r="DW115" s="49"/>
      <c r="DX115" s="49"/>
      <c r="DY115" s="49"/>
      <c r="DZ115" s="49"/>
      <c r="EA115" s="49"/>
      <c r="EB115" s="49"/>
      <c r="EC115" s="49"/>
      <c r="ED115" s="49"/>
      <c r="EE115" s="49"/>
      <c r="EF115" s="49"/>
      <c r="EG115" s="49"/>
      <c r="EH115" s="49"/>
      <c r="EI115" s="49"/>
      <c r="EJ115" s="49"/>
      <c r="EK115" s="49"/>
      <c r="EL115" s="49"/>
      <c r="EM115" s="49"/>
      <c r="EN115" s="49"/>
      <c r="EO115" s="49"/>
      <c r="EP115" s="49"/>
      <c r="EQ115" s="49"/>
      <c r="ER115" s="49"/>
      <c r="ES115" s="49"/>
      <c r="ET115" s="49"/>
      <c r="EU115" s="49"/>
      <c r="EV115" s="49"/>
      <c r="EW115" s="49"/>
      <c r="EX115" s="49"/>
      <c r="EY115" s="49"/>
      <c r="EZ115" s="49"/>
      <c r="FA115" s="49"/>
      <c r="FB115" s="49"/>
      <c r="FC115" s="49"/>
      <c r="FD115" s="49"/>
      <c r="FE115" s="49"/>
      <c r="FF115" s="49"/>
      <c r="FG115" s="49"/>
      <c r="FH115" s="49"/>
      <c r="FI115" s="49"/>
      <c r="FJ115" s="49"/>
      <c r="FK115" s="49"/>
      <c r="FL115" s="49"/>
      <c r="FM115" s="49"/>
      <c r="FN115" s="49"/>
      <c r="FO115" s="49"/>
      <c r="FP115" s="49"/>
      <c r="FQ115" s="49"/>
      <c r="FR115" s="49"/>
      <c r="FS115" s="49"/>
      <c r="FT115" s="49"/>
      <c r="FU115" s="49"/>
      <c r="FV115" s="49"/>
      <c r="FW115" s="49"/>
      <c r="FX115" s="49"/>
      <c r="FY115" s="49"/>
      <c r="FZ115" s="49"/>
      <c r="GA115" s="49"/>
      <c r="GB115" s="49"/>
      <c r="GC115" s="49"/>
      <c r="GD115" s="49"/>
      <c r="GE115" s="49"/>
      <c r="GF115" s="49"/>
      <c r="GG115" s="49"/>
      <c r="GH115" s="49"/>
      <c r="GI115" s="49"/>
      <c r="GJ115" s="49"/>
      <c r="GK115" s="49"/>
      <c r="GL115" s="49"/>
      <c r="GM115" s="49"/>
      <c r="GN115" s="49"/>
      <c r="GO115" s="49"/>
      <c r="GP115" s="49"/>
      <c r="GQ115" s="49"/>
      <c r="GR115" s="49"/>
      <c r="GS115" s="49"/>
      <c r="GT115" s="49"/>
      <c r="GU115" s="49"/>
      <c r="GV115" s="49"/>
      <c r="GW115" s="49"/>
      <c r="GX115" s="49"/>
      <c r="GY115" s="49"/>
      <c r="GZ115" s="49"/>
    </row>
    <row r="116" spans="1:208" s="5" customFormat="1" ht="18.600000000000001" customHeight="1" x14ac:dyDescent="0.25">
      <c r="A116" s="58"/>
      <c r="B116" s="50" t="str">
        <f>IF($A116="","",(IF((VLOOKUP($A116,DATA!$A$1:$M$38,2,FALSE))="X","X",(IF(B115="X",1,B115+1)))))</f>
        <v/>
      </c>
      <c r="C116" s="51" t="str">
        <f>IF($A116="","",(IF((VLOOKUP($A116,DATA!$A$1:$M$38,3,FALSE))="X","X",(IF(C115="X",1,C115+1)))))</f>
        <v/>
      </c>
      <c r="D116" s="50" t="str">
        <f>IF($A116="","",(IF((VLOOKUP($A116,DATA!$A$1:$M$38,4,FALSE))="X","X",(IF(D115="X",1,D115+1)))))</f>
        <v/>
      </c>
      <c r="E116" s="51" t="str">
        <f>IF($A116="","",(IF((VLOOKUP($A116,DATA!$A$1:$M$38,5,FALSE))="X","X",(IF(E115="X",1,E115+1)))))</f>
        <v/>
      </c>
      <c r="F116" s="50" t="str">
        <f>IF($A116="","",(IF((VLOOKUP($A116,DATA!$A$1:$M$38,6,FALSE))="X","X",(IF(F115="X",1,F115+1)))))</f>
        <v/>
      </c>
      <c r="G116" s="51" t="str">
        <f>IF($A116="","",(IF((VLOOKUP($A116,DATA!$A$1:$M$38,7,FALSE))="X","X",(IF(G115="X",1,G115+1)))))</f>
        <v/>
      </c>
      <c r="H116" s="50" t="str">
        <f>IF($A116="","",(IF((VLOOKUP($A116,DATA!$A$1:$M$38,8,FALSE))="X","X",(IF(H115="X",1,H115+1)))))</f>
        <v/>
      </c>
      <c r="I116" s="50" t="str">
        <f>IF($A116="","",(IF((VLOOKUP($A116,DATA!$A$1:$M$38,9,FALSE))="X","X",(IF(I115="X",1,I115+1)))))</f>
        <v/>
      </c>
      <c r="J116" s="51" t="str">
        <f>IF($A116="","",(IF((VLOOKUP($A116,DATA!$A$1:$M$38,10,FALSE))="X","X",(IF(J115="X",1,J115+1)))))</f>
        <v/>
      </c>
      <c r="K116" s="50" t="str">
        <f>IF($A116="","",(IF((VLOOKUP($A116,DATA!$A$1:$M$38,11,FALSE))="X","X",(IF(K115="X",1,K115+1)))))</f>
        <v/>
      </c>
      <c r="L116" s="50" t="str">
        <f>IF($A116="","",(IF((VLOOKUP($A116,DATA!$A$1:$M$38,12,FALSE))="X","X",(IF(L115="X",1,L115+1)))))</f>
        <v/>
      </c>
      <c r="M116" s="50" t="str">
        <f>IF($A116="","",(IF((VLOOKUP($A116,DATA!$A$1:$M$38,13,FALSE))="X","X",(IF(M115="X",1,M115+1)))))</f>
        <v/>
      </c>
      <c r="N116" s="53" t="str">
        <f t="shared" si="2"/>
        <v/>
      </c>
      <c r="O116" s="51" t="str">
        <f t="shared" si="3"/>
        <v/>
      </c>
      <c r="P116" s="50" t="str">
        <f>IF($A116="","",(IF((VLOOKUP($A116,DATA!$S$1:$AC$38,2,FALSE))="X","X",(IF(P115="X",1,P115+1)))))</f>
        <v/>
      </c>
      <c r="Q116" s="50" t="str">
        <f>IF($A116="","",(IF((VLOOKUP($A116,DATA!$S$1:$AC$38,3,FALSE))="X","X",(IF(Q115="X",1,Q115+1)))))</f>
        <v/>
      </c>
      <c r="R116" s="50" t="str">
        <f>IF($A116="","",(IF((VLOOKUP($A116,DATA!$S$1:$AC$38,4,FALSE))="X","X",(IF(R115="X",1,R115+1)))))</f>
        <v/>
      </c>
      <c r="S116" s="50" t="str">
        <f>IF($A116="","",(IF((VLOOKUP($A116,DATA!$S$1:$AC$38,5,FALSE))="X","X",(IF(S115="X",1,S115+1)))))</f>
        <v/>
      </c>
      <c r="T116" s="50" t="str">
        <f>IF($A116="","",(IF((VLOOKUP($A116,DATA!$S$1:$AC$38,6,FALSE))="X","X",(IF(T115="X",1,T115+1)))))</f>
        <v/>
      </c>
      <c r="U116" s="50" t="str">
        <f>IF($A116="","",(IF((VLOOKUP($A116,DATA!$S$1:$AC$38,7,FALSE))="X","X",(IF(U115="X",1,U115+1)))))</f>
        <v/>
      </c>
      <c r="V116" s="51" t="str">
        <f>IF($A116="","",(IF((VLOOKUP($A116,DATA!$S$1:$AC$38,8,FALSE))="X","X",(IF(V115="X",1,V115+1)))))</f>
        <v/>
      </c>
      <c r="W116" s="50" t="str">
        <f>IF($A116="","",(IF((VLOOKUP($A116,DATA!$S$1:$AC$38,9,FALSE))="X","X",(IF(W115="X",1,W115+1)))))</f>
        <v/>
      </c>
      <c r="X116" s="50" t="str">
        <f>IF($A116="","",(IF((VLOOKUP($A116,DATA!$S$1:$AC$38,10,FALSE))="X","X",(IF(X115="X",1,X115+1)))))</f>
        <v/>
      </c>
      <c r="Y116" s="51" t="str">
        <f>IF($A116="","",(IF((VLOOKUP($A116,DATA!$S$1:$AC$38,11,FALSE))="X","X",(IF(Y115="X",1,Y115+1)))))</f>
        <v/>
      </c>
      <c r="Z116" s="52"/>
      <c r="AA116" s="52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39"/>
      <c r="BN116" s="39"/>
      <c r="BO116" s="39"/>
      <c r="BP116" s="39"/>
      <c r="BQ116" s="39"/>
      <c r="BR116" s="39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39"/>
      <c r="CF116" s="39"/>
      <c r="CG116" s="39"/>
      <c r="CH116" s="39"/>
      <c r="DC116" s="4"/>
      <c r="DD116" s="4"/>
      <c r="DE116" s="49"/>
      <c r="DF116" s="49"/>
      <c r="DG116" s="49"/>
      <c r="DH116" s="49"/>
      <c r="DI116" s="49"/>
      <c r="DJ116" s="49"/>
      <c r="DK116" s="49"/>
      <c r="DL116" s="49"/>
      <c r="DM116" s="49"/>
      <c r="DN116" s="49"/>
      <c r="DO116" s="49"/>
      <c r="DP116" s="49"/>
      <c r="DQ116" s="49"/>
      <c r="DR116" s="49"/>
      <c r="DS116" s="49"/>
      <c r="DT116" s="49"/>
      <c r="DU116" s="49"/>
      <c r="DV116" s="49"/>
      <c r="DW116" s="49"/>
      <c r="DX116" s="49"/>
      <c r="DY116" s="49"/>
      <c r="DZ116" s="49"/>
      <c r="EA116" s="49"/>
      <c r="EB116" s="49"/>
      <c r="EC116" s="49"/>
      <c r="ED116" s="49"/>
      <c r="EE116" s="49"/>
      <c r="EF116" s="49"/>
      <c r="EG116" s="49"/>
      <c r="EH116" s="49"/>
      <c r="EI116" s="49"/>
      <c r="EJ116" s="49"/>
      <c r="EK116" s="49"/>
      <c r="EL116" s="49"/>
      <c r="EM116" s="49"/>
      <c r="EN116" s="49"/>
      <c r="EO116" s="49"/>
      <c r="EP116" s="49"/>
      <c r="EQ116" s="49"/>
      <c r="ER116" s="49"/>
      <c r="ES116" s="49"/>
      <c r="ET116" s="49"/>
      <c r="EU116" s="49"/>
      <c r="EV116" s="49"/>
      <c r="EW116" s="49"/>
      <c r="EX116" s="49"/>
      <c r="EY116" s="49"/>
      <c r="EZ116" s="49"/>
      <c r="FA116" s="49"/>
      <c r="FB116" s="49"/>
      <c r="FC116" s="49"/>
      <c r="FD116" s="49"/>
      <c r="FE116" s="49"/>
      <c r="FF116" s="49"/>
      <c r="FG116" s="49"/>
      <c r="FH116" s="49"/>
      <c r="FI116" s="49"/>
      <c r="FJ116" s="49"/>
      <c r="FK116" s="49"/>
      <c r="FL116" s="49"/>
      <c r="FM116" s="49"/>
      <c r="FN116" s="49"/>
      <c r="FO116" s="49"/>
      <c r="FP116" s="49"/>
      <c r="FQ116" s="49"/>
      <c r="FR116" s="49"/>
      <c r="FS116" s="49"/>
      <c r="FT116" s="49"/>
      <c r="FU116" s="49"/>
      <c r="FV116" s="49"/>
      <c r="FW116" s="49"/>
      <c r="FX116" s="49"/>
      <c r="FY116" s="49"/>
      <c r="FZ116" s="49"/>
      <c r="GA116" s="49"/>
      <c r="GB116" s="49"/>
      <c r="GC116" s="49"/>
      <c r="GD116" s="49"/>
      <c r="GE116" s="49"/>
      <c r="GF116" s="49"/>
      <c r="GG116" s="49"/>
      <c r="GH116" s="49"/>
      <c r="GI116" s="49"/>
      <c r="GJ116" s="49"/>
      <c r="GK116" s="49"/>
      <c r="GL116" s="49"/>
      <c r="GM116" s="49"/>
      <c r="GN116" s="49"/>
      <c r="GO116" s="49"/>
      <c r="GP116" s="49"/>
      <c r="GQ116" s="49"/>
      <c r="GR116" s="49"/>
      <c r="GS116" s="49"/>
      <c r="GT116" s="49"/>
      <c r="GU116" s="49"/>
      <c r="GV116" s="49"/>
      <c r="GW116" s="49"/>
      <c r="GX116" s="49"/>
      <c r="GY116" s="49"/>
      <c r="GZ116" s="49"/>
    </row>
    <row r="117" spans="1:208" s="5" customFormat="1" ht="18.600000000000001" customHeight="1" x14ac:dyDescent="0.25">
      <c r="A117" s="58"/>
      <c r="B117" s="50" t="str">
        <f>IF($A117="","",(IF((VLOOKUP($A117,DATA!$A$1:$M$38,2,FALSE))="X","X",(IF(B116="X",1,B116+1)))))</f>
        <v/>
      </c>
      <c r="C117" s="51" t="str">
        <f>IF($A117="","",(IF((VLOOKUP($A117,DATA!$A$1:$M$38,3,FALSE))="X","X",(IF(C116="X",1,C116+1)))))</f>
        <v/>
      </c>
      <c r="D117" s="50" t="str">
        <f>IF($A117="","",(IF((VLOOKUP($A117,DATA!$A$1:$M$38,4,FALSE))="X","X",(IF(D116="X",1,D116+1)))))</f>
        <v/>
      </c>
      <c r="E117" s="51" t="str">
        <f>IF($A117="","",(IF((VLOOKUP($A117,DATA!$A$1:$M$38,5,FALSE))="X","X",(IF(E116="X",1,E116+1)))))</f>
        <v/>
      </c>
      <c r="F117" s="50" t="str">
        <f>IF($A117="","",(IF((VLOOKUP($A117,DATA!$A$1:$M$38,6,FALSE))="X","X",(IF(F116="X",1,F116+1)))))</f>
        <v/>
      </c>
      <c r="G117" s="51" t="str">
        <f>IF($A117="","",(IF((VLOOKUP($A117,DATA!$A$1:$M$38,7,FALSE))="X","X",(IF(G116="X",1,G116+1)))))</f>
        <v/>
      </c>
      <c r="H117" s="50" t="str">
        <f>IF($A117="","",(IF((VLOOKUP($A117,DATA!$A$1:$M$38,8,FALSE))="X","X",(IF(H116="X",1,H116+1)))))</f>
        <v/>
      </c>
      <c r="I117" s="50" t="str">
        <f>IF($A117="","",(IF((VLOOKUP($A117,DATA!$A$1:$M$38,9,FALSE))="X","X",(IF(I116="X",1,I116+1)))))</f>
        <v/>
      </c>
      <c r="J117" s="51" t="str">
        <f>IF($A117="","",(IF((VLOOKUP($A117,DATA!$A$1:$M$38,10,FALSE))="X","X",(IF(J116="X",1,J116+1)))))</f>
        <v/>
      </c>
      <c r="K117" s="50" t="str">
        <f>IF($A117="","",(IF((VLOOKUP($A117,DATA!$A$1:$M$38,11,FALSE))="X","X",(IF(K116="X",1,K116+1)))))</f>
        <v/>
      </c>
      <c r="L117" s="50" t="str">
        <f>IF($A117="","",(IF((VLOOKUP($A117,DATA!$A$1:$M$38,12,FALSE))="X","X",(IF(L116="X",1,L116+1)))))</f>
        <v/>
      </c>
      <c r="M117" s="50" t="str">
        <f>IF($A117="","",(IF((VLOOKUP($A117,DATA!$A$1:$M$38,13,FALSE))="X","X",(IF(M116="X",1,M116+1)))))</f>
        <v/>
      </c>
      <c r="N117" s="53" t="str">
        <f t="shared" si="2"/>
        <v/>
      </c>
      <c r="O117" s="51" t="str">
        <f t="shared" si="3"/>
        <v/>
      </c>
      <c r="P117" s="50" t="str">
        <f>IF($A117="","",(IF((VLOOKUP($A117,DATA!$S$1:$AC$38,2,FALSE))="X","X",(IF(P116="X",1,P116+1)))))</f>
        <v/>
      </c>
      <c r="Q117" s="50" t="str">
        <f>IF($A117="","",(IF((VLOOKUP($A117,DATA!$S$1:$AC$38,3,FALSE))="X","X",(IF(Q116="X",1,Q116+1)))))</f>
        <v/>
      </c>
      <c r="R117" s="50" t="str">
        <f>IF($A117="","",(IF((VLOOKUP($A117,DATA!$S$1:$AC$38,4,FALSE))="X","X",(IF(R116="X",1,R116+1)))))</f>
        <v/>
      </c>
      <c r="S117" s="50" t="str">
        <f>IF($A117="","",(IF((VLOOKUP($A117,DATA!$S$1:$AC$38,5,FALSE))="X","X",(IF(S116="X",1,S116+1)))))</f>
        <v/>
      </c>
      <c r="T117" s="50" t="str">
        <f>IF($A117="","",(IF((VLOOKUP($A117,DATA!$S$1:$AC$38,6,FALSE))="X","X",(IF(T116="X",1,T116+1)))))</f>
        <v/>
      </c>
      <c r="U117" s="50" t="str">
        <f>IF($A117="","",(IF((VLOOKUP($A117,DATA!$S$1:$AC$38,7,FALSE))="X","X",(IF(U116="X",1,U116+1)))))</f>
        <v/>
      </c>
      <c r="V117" s="51" t="str">
        <f>IF($A117="","",(IF((VLOOKUP($A117,DATA!$S$1:$AC$38,8,FALSE))="X","X",(IF(V116="X",1,V116+1)))))</f>
        <v/>
      </c>
      <c r="W117" s="50" t="str">
        <f>IF($A117="","",(IF((VLOOKUP($A117,DATA!$S$1:$AC$38,9,FALSE))="X","X",(IF(W116="X",1,W116+1)))))</f>
        <v/>
      </c>
      <c r="X117" s="50" t="str">
        <f>IF($A117="","",(IF((VLOOKUP($A117,DATA!$S$1:$AC$38,10,FALSE))="X","X",(IF(X116="X",1,X116+1)))))</f>
        <v/>
      </c>
      <c r="Y117" s="51" t="str">
        <f>IF($A117="","",(IF((VLOOKUP($A117,DATA!$S$1:$AC$38,11,FALSE))="X","X",(IF(Y116="X",1,Y116+1)))))</f>
        <v/>
      </c>
      <c r="Z117" s="52"/>
      <c r="AA117" s="52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39"/>
      <c r="BN117" s="39"/>
      <c r="BO117" s="39"/>
      <c r="BP117" s="39"/>
      <c r="BQ117" s="39"/>
      <c r="BR117" s="39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39"/>
      <c r="CF117" s="39"/>
      <c r="CG117" s="39"/>
      <c r="CH117" s="39"/>
      <c r="DC117" s="4"/>
      <c r="DD117" s="4"/>
      <c r="DE117" s="49"/>
      <c r="DF117" s="49"/>
      <c r="DG117" s="49"/>
      <c r="DH117" s="49"/>
      <c r="DI117" s="49"/>
      <c r="DJ117" s="49"/>
      <c r="DK117" s="49"/>
      <c r="DL117" s="49"/>
      <c r="DM117" s="49"/>
      <c r="DN117" s="49"/>
      <c r="DO117" s="49"/>
      <c r="DP117" s="49"/>
      <c r="DQ117" s="49"/>
      <c r="DR117" s="49"/>
      <c r="DS117" s="49"/>
      <c r="DT117" s="49"/>
      <c r="DU117" s="49"/>
      <c r="DV117" s="49"/>
      <c r="DW117" s="49"/>
      <c r="DX117" s="49"/>
      <c r="DY117" s="49"/>
      <c r="DZ117" s="49"/>
      <c r="EA117" s="49"/>
      <c r="EB117" s="49"/>
      <c r="EC117" s="49"/>
      <c r="ED117" s="49"/>
      <c r="EE117" s="49"/>
      <c r="EF117" s="49"/>
      <c r="EG117" s="49"/>
      <c r="EH117" s="49"/>
      <c r="EI117" s="49"/>
      <c r="EJ117" s="49"/>
      <c r="EK117" s="49"/>
      <c r="EL117" s="49"/>
      <c r="EM117" s="49"/>
      <c r="EN117" s="49"/>
      <c r="EO117" s="49"/>
      <c r="EP117" s="49"/>
      <c r="EQ117" s="49"/>
      <c r="ER117" s="49"/>
      <c r="ES117" s="49"/>
      <c r="ET117" s="49"/>
      <c r="EU117" s="49"/>
      <c r="EV117" s="49"/>
      <c r="EW117" s="49"/>
      <c r="EX117" s="49"/>
      <c r="EY117" s="49"/>
      <c r="EZ117" s="49"/>
      <c r="FA117" s="49"/>
      <c r="FB117" s="49"/>
      <c r="FC117" s="49"/>
      <c r="FD117" s="49"/>
      <c r="FE117" s="49"/>
      <c r="FF117" s="49"/>
      <c r="FG117" s="49"/>
      <c r="FH117" s="49"/>
      <c r="FI117" s="49"/>
      <c r="FJ117" s="49"/>
      <c r="FK117" s="49"/>
      <c r="FL117" s="49"/>
      <c r="FM117" s="49"/>
      <c r="FN117" s="49"/>
      <c r="FO117" s="49"/>
      <c r="FP117" s="49"/>
      <c r="FQ117" s="49"/>
      <c r="FR117" s="49"/>
      <c r="FS117" s="49"/>
      <c r="FT117" s="49"/>
      <c r="FU117" s="49"/>
      <c r="FV117" s="49"/>
      <c r="FW117" s="49"/>
      <c r="FX117" s="49"/>
      <c r="FY117" s="49"/>
      <c r="FZ117" s="49"/>
      <c r="GA117" s="49"/>
      <c r="GB117" s="49"/>
      <c r="GC117" s="49"/>
      <c r="GD117" s="49"/>
      <c r="GE117" s="49"/>
      <c r="GF117" s="49"/>
      <c r="GG117" s="49"/>
      <c r="GH117" s="49"/>
      <c r="GI117" s="49"/>
      <c r="GJ117" s="49"/>
      <c r="GK117" s="49"/>
      <c r="GL117" s="49"/>
      <c r="GM117" s="49"/>
      <c r="GN117" s="49"/>
      <c r="GO117" s="49"/>
      <c r="GP117" s="49"/>
      <c r="GQ117" s="49"/>
      <c r="GR117" s="49"/>
      <c r="GS117" s="49"/>
      <c r="GT117" s="49"/>
      <c r="GU117" s="49"/>
      <c r="GV117" s="49"/>
      <c r="GW117" s="49"/>
      <c r="GX117" s="49"/>
      <c r="GY117" s="49"/>
      <c r="GZ117" s="49"/>
    </row>
    <row r="118" spans="1:208" s="5" customFormat="1" ht="18.600000000000001" customHeight="1" x14ac:dyDescent="0.25">
      <c r="A118" s="58"/>
      <c r="B118" s="50" t="str">
        <f>IF($A118="","",(IF((VLOOKUP($A118,DATA!$A$1:$M$38,2,FALSE))="X","X",(IF(B117="X",1,B117+1)))))</f>
        <v/>
      </c>
      <c r="C118" s="51" t="str">
        <f>IF($A118="","",(IF((VLOOKUP($A118,DATA!$A$1:$M$38,3,FALSE))="X","X",(IF(C117="X",1,C117+1)))))</f>
        <v/>
      </c>
      <c r="D118" s="50" t="str">
        <f>IF($A118="","",(IF((VLOOKUP($A118,DATA!$A$1:$M$38,4,FALSE))="X","X",(IF(D117="X",1,D117+1)))))</f>
        <v/>
      </c>
      <c r="E118" s="51" t="str">
        <f>IF($A118="","",(IF((VLOOKUP($A118,DATA!$A$1:$M$38,5,FALSE))="X","X",(IF(E117="X",1,E117+1)))))</f>
        <v/>
      </c>
      <c r="F118" s="50" t="str">
        <f>IF($A118="","",(IF((VLOOKUP($A118,DATA!$A$1:$M$38,6,FALSE))="X","X",(IF(F117="X",1,F117+1)))))</f>
        <v/>
      </c>
      <c r="G118" s="51" t="str">
        <f>IF($A118="","",(IF((VLOOKUP($A118,DATA!$A$1:$M$38,7,FALSE))="X","X",(IF(G117="X",1,G117+1)))))</f>
        <v/>
      </c>
      <c r="H118" s="50" t="str">
        <f>IF($A118="","",(IF((VLOOKUP($A118,DATA!$A$1:$M$38,8,FALSE))="X","X",(IF(H117="X",1,H117+1)))))</f>
        <v/>
      </c>
      <c r="I118" s="50" t="str">
        <f>IF($A118="","",(IF((VLOOKUP($A118,DATA!$A$1:$M$38,9,FALSE))="X","X",(IF(I117="X",1,I117+1)))))</f>
        <v/>
      </c>
      <c r="J118" s="51" t="str">
        <f>IF($A118="","",(IF((VLOOKUP($A118,DATA!$A$1:$M$38,10,FALSE))="X","X",(IF(J117="X",1,J117+1)))))</f>
        <v/>
      </c>
      <c r="K118" s="50" t="str">
        <f>IF($A118="","",(IF((VLOOKUP($A118,DATA!$A$1:$M$38,11,FALSE))="X","X",(IF(K117="X",1,K117+1)))))</f>
        <v/>
      </c>
      <c r="L118" s="50" t="str">
        <f>IF($A118="","",(IF((VLOOKUP($A118,DATA!$A$1:$M$38,12,FALSE))="X","X",(IF(L117="X",1,L117+1)))))</f>
        <v/>
      </c>
      <c r="M118" s="50" t="str">
        <f>IF($A118="","",(IF((VLOOKUP($A118,DATA!$A$1:$M$38,13,FALSE))="X","X",(IF(M117="X",1,M117+1)))))</f>
        <v/>
      </c>
      <c r="N118" s="53" t="str">
        <f t="shared" si="2"/>
        <v/>
      </c>
      <c r="O118" s="51" t="str">
        <f t="shared" si="3"/>
        <v/>
      </c>
      <c r="P118" s="50" t="str">
        <f>IF($A118="","",(IF((VLOOKUP($A118,DATA!$S$1:$AC$38,2,FALSE))="X","X",(IF(P117="X",1,P117+1)))))</f>
        <v/>
      </c>
      <c r="Q118" s="50" t="str">
        <f>IF($A118="","",(IF((VLOOKUP($A118,DATA!$S$1:$AC$38,3,FALSE))="X","X",(IF(Q117="X",1,Q117+1)))))</f>
        <v/>
      </c>
      <c r="R118" s="50" t="str">
        <f>IF($A118="","",(IF((VLOOKUP($A118,DATA!$S$1:$AC$38,4,FALSE))="X","X",(IF(R117="X",1,R117+1)))))</f>
        <v/>
      </c>
      <c r="S118" s="50" t="str">
        <f>IF($A118="","",(IF((VLOOKUP($A118,DATA!$S$1:$AC$38,5,FALSE))="X","X",(IF(S117="X",1,S117+1)))))</f>
        <v/>
      </c>
      <c r="T118" s="50" t="str">
        <f>IF($A118="","",(IF((VLOOKUP($A118,DATA!$S$1:$AC$38,6,FALSE))="X","X",(IF(T117="X",1,T117+1)))))</f>
        <v/>
      </c>
      <c r="U118" s="50" t="str">
        <f>IF($A118="","",(IF((VLOOKUP($A118,DATA!$S$1:$AC$38,7,FALSE))="X","X",(IF(U117="X",1,U117+1)))))</f>
        <v/>
      </c>
      <c r="V118" s="51" t="str">
        <f>IF($A118="","",(IF((VLOOKUP($A118,DATA!$S$1:$AC$38,8,FALSE))="X","X",(IF(V117="X",1,V117+1)))))</f>
        <v/>
      </c>
      <c r="W118" s="50" t="str">
        <f>IF($A118="","",(IF((VLOOKUP($A118,DATA!$S$1:$AC$38,9,FALSE))="X","X",(IF(W117="X",1,W117+1)))))</f>
        <v/>
      </c>
      <c r="X118" s="50" t="str">
        <f>IF($A118="","",(IF((VLOOKUP($A118,DATA!$S$1:$AC$38,10,FALSE))="X","X",(IF(X117="X",1,X117+1)))))</f>
        <v/>
      </c>
      <c r="Y118" s="51" t="str">
        <f>IF($A118="","",(IF((VLOOKUP($A118,DATA!$S$1:$AC$38,11,FALSE))="X","X",(IF(Y117="X",1,Y117+1)))))</f>
        <v/>
      </c>
      <c r="Z118" s="52"/>
      <c r="AA118" s="52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39"/>
      <c r="BN118" s="39"/>
      <c r="BO118" s="39"/>
      <c r="BP118" s="39"/>
      <c r="BQ118" s="39"/>
      <c r="BR118" s="39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39"/>
      <c r="CF118" s="39"/>
      <c r="CG118" s="39"/>
      <c r="CH118" s="39"/>
      <c r="DC118" s="4"/>
      <c r="DD118" s="4"/>
      <c r="DE118" s="49"/>
      <c r="DF118" s="49"/>
      <c r="DG118" s="49"/>
      <c r="DH118" s="49"/>
      <c r="DI118" s="49"/>
      <c r="DJ118" s="49"/>
      <c r="DK118" s="49"/>
      <c r="DL118" s="49"/>
      <c r="DM118" s="49"/>
      <c r="DN118" s="49"/>
      <c r="DO118" s="49"/>
      <c r="DP118" s="49"/>
      <c r="DQ118" s="49"/>
      <c r="DR118" s="49"/>
      <c r="DS118" s="49"/>
      <c r="DT118" s="49"/>
      <c r="DU118" s="49"/>
      <c r="DV118" s="49"/>
      <c r="DW118" s="49"/>
      <c r="DX118" s="49"/>
      <c r="DY118" s="49"/>
      <c r="DZ118" s="49"/>
      <c r="EA118" s="49"/>
      <c r="EB118" s="49"/>
      <c r="EC118" s="49"/>
      <c r="ED118" s="49"/>
      <c r="EE118" s="49"/>
      <c r="EF118" s="49"/>
      <c r="EG118" s="49"/>
      <c r="EH118" s="49"/>
      <c r="EI118" s="49"/>
      <c r="EJ118" s="49"/>
      <c r="EK118" s="49"/>
      <c r="EL118" s="49"/>
      <c r="EM118" s="49"/>
      <c r="EN118" s="49"/>
      <c r="EO118" s="49"/>
      <c r="EP118" s="49"/>
      <c r="EQ118" s="49"/>
      <c r="ER118" s="49"/>
      <c r="ES118" s="49"/>
      <c r="ET118" s="49"/>
      <c r="EU118" s="49"/>
      <c r="EV118" s="49"/>
      <c r="EW118" s="49"/>
      <c r="EX118" s="49"/>
      <c r="EY118" s="49"/>
      <c r="EZ118" s="49"/>
      <c r="FA118" s="49"/>
      <c r="FB118" s="49"/>
      <c r="FC118" s="49"/>
      <c r="FD118" s="49"/>
      <c r="FE118" s="49"/>
      <c r="FF118" s="49"/>
      <c r="FG118" s="49"/>
      <c r="FH118" s="49"/>
      <c r="FI118" s="49"/>
      <c r="FJ118" s="49"/>
      <c r="FK118" s="49"/>
      <c r="FL118" s="49"/>
      <c r="FM118" s="49"/>
      <c r="FN118" s="49"/>
      <c r="FO118" s="49"/>
      <c r="FP118" s="49"/>
      <c r="FQ118" s="49"/>
      <c r="FR118" s="49"/>
      <c r="FS118" s="49"/>
      <c r="FT118" s="49"/>
      <c r="FU118" s="49"/>
      <c r="FV118" s="49"/>
      <c r="FW118" s="49"/>
      <c r="FX118" s="49"/>
      <c r="FY118" s="49"/>
      <c r="FZ118" s="49"/>
      <c r="GA118" s="49"/>
      <c r="GB118" s="49"/>
      <c r="GC118" s="49"/>
      <c r="GD118" s="49"/>
      <c r="GE118" s="49"/>
      <c r="GF118" s="49"/>
      <c r="GG118" s="49"/>
      <c r="GH118" s="49"/>
      <c r="GI118" s="49"/>
      <c r="GJ118" s="49"/>
      <c r="GK118" s="49"/>
      <c r="GL118" s="49"/>
      <c r="GM118" s="49"/>
      <c r="GN118" s="49"/>
      <c r="GO118" s="49"/>
      <c r="GP118" s="49"/>
      <c r="GQ118" s="49"/>
      <c r="GR118" s="49"/>
      <c r="GS118" s="49"/>
      <c r="GT118" s="49"/>
      <c r="GU118" s="49"/>
      <c r="GV118" s="49"/>
      <c r="GW118" s="49"/>
      <c r="GX118" s="49"/>
      <c r="GY118" s="49"/>
      <c r="GZ118" s="49"/>
    </row>
    <row r="119" spans="1:208" s="5" customFormat="1" ht="18.600000000000001" customHeight="1" x14ac:dyDescent="0.25">
      <c r="A119" s="58"/>
      <c r="B119" s="50" t="str">
        <f>IF($A119="","",(IF((VLOOKUP($A119,DATA!$A$1:$M$38,2,FALSE))="X","X",(IF(B118="X",1,B118+1)))))</f>
        <v/>
      </c>
      <c r="C119" s="51" t="str">
        <f>IF($A119="","",(IF((VLOOKUP($A119,DATA!$A$1:$M$38,3,FALSE))="X","X",(IF(C118="X",1,C118+1)))))</f>
        <v/>
      </c>
      <c r="D119" s="50" t="str">
        <f>IF($A119="","",(IF((VLOOKUP($A119,DATA!$A$1:$M$38,4,FALSE))="X","X",(IF(D118="X",1,D118+1)))))</f>
        <v/>
      </c>
      <c r="E119" s="51" t="str">
        <f>IF($A119="","",(IF((VLOOKUP($A119,DATA!$A$1:$M$38,5,FALSE))="X","X",(IF(E118="X",1,E118+1)))))</f>
        <v/>
      </c>
      <c r="F119" s="50" t="str">
        <f>IF($A119="","",(IF((VLOOKUP($A119,DATA!$A$1:$M$38,6,FALSE))="X","X",(IF(F118="X",1,F118+1)))))</f>
        <v/>
      </c>
      <c r="G119" s="51" t="str">
        <f>IF($A119="","",(IF((VLOOKUP($A119,DATA!$A$1:$M$38,7,FALSE))="X","X",(IF(G118="X",1,G118+1)))))</f>
        <v/>
      </c>
      <c r="H119" s="50" t="str">
        <f>IF($A119="","",(IF((VLOOKUP($A119,DATA!$A$1:$M$38,8,FALSE))="X","X",(IF(H118="X",1,H118+1)))))</f>
        <v/>
      </c>
      <c r="I119" s="50" t="str">
        <f>IF($A119="","",(IF((VLOOKUP($A119,DATA!$A$1:$M$38,9,FALSE))="X","X",(IF(I118="X",1,I118+1)))))</f>
        <v/>
      </c>
      <c r="J119" s="51" t="str">
        <f>IF($A119="","",(IF((VLOOKUP($A119,DATA!$A$1:$M$38,10,FALSE))="X","X",(IF(J118="X",1,J118+1)))))</f>
        <v/>
      </c>
      <c r="K119" s="50" t="str">
        <f>IF($A119="","",(IF((VLOOKUP($A119,DATA!$A$1:$M$38,11,FALSE))="X","X",(IF(K118="X",1,K118+1)))))</f>
        <v/>
      </c>
      <c r="L119" s="50" t="str">
        <f>IF($A119="","",(IF((VLOOKUP($A119,DATA!$A$1:$M$38,12,FALSE))="X","X",(IF(L118="X",1,L118+1)))))</f>
        <v/>
      </c>
      <c r="M119" s="50" t="str">
        <f>IF($A119="","",(IF((VLOOKUP($A119,DATA!$A$1:$M$38,13,FALSE))="X","X",(IF(M118="X",1,M118+1)))))</f>
        <v/>
      </c>
      <c r="N119" s="53" t="str">
        <f t="shared" si="2"/>
        <v/>
      </c>
      <c r="O119" s="51" t="str">
        <f t="shared" si="3"/>
        <v/>
      </c>
      <c r="P119" s="50" t="str">
        <f>IF($A119="","",(IF((VLOOKUP($A119,DATA!$S$1:$AC$38,2,FALSE))="X","X",(IF(P118="X",1,P118+1)))))</f>
        <v/>
      </c>
      <c r="Q119" s="50" t="str">
        <f>IF($A119="","",(IF((VLOOKUP($A119,DATA!$S$1:$AC$38,3,FALSE))="X","X",(IF(Q118="X",1,Q118+1)))))</f>
        <v/>
      </c>
      <c r="R119" s="50" t="str">
        <f>IF($A119="","",(IF((VLOOKUP($A119,DATA!$S$1:$AC$38,4,FALSE))="X","X",(IF(R118="X",1,R118+1)))))</f>
        <v/>
      </c>
      <c r="S119" s="50" t="str">
        <f>IF($A119="","",(IF((VLOOKUP($A119,DATA!$S$1:$AC$38,5,FALSE))="X","X",(IF(S118="X",1,S118+1)))))</f>
        <v/>
      </c>
      <c r="T119" s="50" t="str">
        <f>IF($A119="","",(IF((VLOOKUP($A119,DATA!$S$1:$AC$38,6,FALSE))="X","X",(IF(T118="X",1,T118+1)))))</f>
        <v/>
      </c>
      <c r="U119" s="50" t="str">
        <f>IF($A119="","",(IF((VLOOKUP($A119,DATA!$S$1:$AC$38,7,FALSE))="X","X",(IF(U118="X",1,U118+1)))))</f>
        <v/>
      </c>
      <c r="V119" s="51" t="str">
        <f>IF($A119="","",(IF((VLOOKUP($A119,DATA!$S$1:$AC$38,8,FALSE))="X","X",(IF(V118="X",1,V118+1)))))</f>
        <v/>
      </c>
      <c r="W119" s="50" t="str">
        <f>IF($A119="","",(IF((VLOOKUP($A119,DATA!$S$1:$AC$38,9,FALSE))="X","X",(IF(W118="X",1,W118+1)))))</f>
        <v/>
      </c>
      <c r="X119" s="50" t="str">
        <f>IF($A119="","",(IF((VLOOKUP($A119,DATA!$S$1:$AC$38,10,FALSE))="X","X",(IF(X118="X",1,X118+1)))))</f>
        <v/>
      </c>
      <c r="Y119" s="51" t="str">
        <f>IF($A119="","",(IF((VLOOKUP($A119,DATA!$S$1:$AC$38,11,FALSE))="X","X",(IF(Y118="X",1,Y118+1)))))</f>
        <v/>
      </c>
      <c r="Z119" s="52"/>
      <c r="AA119" s="52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39"/>
      <c r="BN119" s="39"/>
      <c r="BO119" s="39"/>
      <c r="BP119" s="39"/>
      <c r="BQ119" s="39"/>
      <c r="BR119" s="39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39"/>
      <c r="CF119" s="39"/>
      <c r="CG119" s="39"/>
      <c r="CH119" s="39"/>
      <c r="DC119" s="4"/>
      <c r="DD119" s="4"/>
      <c r="DE119" s="49"/>
      <c r="DF119" s="49"/>
      <c r="DG119" s="49"/>
      <c r="DH119" s="49"/>
      <c r="DI119" s="49"/>
      <c r="DJ119" s="49"/>
      <c r="DK119" s="49"/>
      <c r="DL119" s="49"/>
      <c r="DM119" s="49"/>
      <c r="DN119" s="49"/>
      <c r="DO119" s="49"/>
      <c r="DP119" s="49"/>
      <c r="DQ119" s="49"/>
      <c r="DR119" s="49"/>
      <c r="DS119" s="49"/>
      <c r="DT119" s="49"/>
      <c r="DU119" s="49"/>
      <c r="DV119" s="49"/>
      <c r="DW119" s="49"/>
      <c r="DX119" s="49"/>
      <c r="DY119" s="49"/>
      <c r="DZ119" s="49"/>
      <c r="EA119" s="49"/>
      <c r="EB119" s="49"/>
      <c r="EC119" s="49"/>
      <c r="ED119" s="49"/>
      <c r="EE119" s="49"/>
      <c r="EF119" s="49"/>
      <c r="EG119" s="49"/>
      <c r="EH119" s="49"/>
      <c r="EI119" s="49"/>
      <c r="EJ119" s="49"/>
      <c r="EK119" s="49"/>
      <c r="EL119" s="49"/>
      <c r="EM119" s="49"/>
      <c r="EN119" s="49"/>
      <c r="EO119" s="49"/>
      <c r="EP119" s="49"/>
      <c r="EQ119" s="49"/>
      <c r="ER119" s="49"/>
      <c r="ES119" s="49"/>
      <c r="ET119" s="49"/>
      <c r="EU119" s="49"/>
      <c r="EV119" s="49"/>
      <c r="EW119" s="49"/>
      <c r="EX119" s="49"/>
      <c r="EY119" s="49"/>
      <c r="EZ119" s="49"/>
      <c r="FA119" s="49"/>
      <c r="FB119" s="49"/>
      <c r="FC119" s="49"/>
      <c r="FD119" s="49"/>
      <c r="FE119" s="49"/>
      <c r="FF119" s="49"/>
      <c r="FG119" s="49"/>
      <c r="FH119" s="49"/>
      <c r="FI119" s="49"/>
      <c r="FJ119" s="49"/>
      <c r="FK119" s="49"/>
      <c r="FL119" s="49"/>
      <c r="FM119" s="49"/>
      <c r="FN119" s="49"/>
      <c r="FO119" s="49"/>
      <c r="FP119" s="49"/>
      <c r="FQ119" s="49"/>
      <c r="FR119" s="49"/>
      <c r="FS119" s="49"/>
      <c r="FT119" s="49"/>
      <c r="FU119" s="49"/>
      <c r="FV119" s="49"/>
      <c r="FW119" s="49"/>
      <c r="FX119" s="49"/>
      <c r="FY119" s="49"/>
      <c r="FZ119" s="49"/>
      <c r="GA119" s="49"/>
      <c r="GB119" s="49"/>
      <c r="GC119" s="49"/>
      <c r="GD119" s="49"/>
      <c r="GE119" s="49"/>
      <c r="GF119" s="49"/>
      <c r="GG119" s="49"/>
      <c r="GH119" s="49"/>
      <c r="GI119" s="49"/>
      <c r="GJ119" s="49"/>
      <c r="GK119" s="49"/>
      <c r="GL119" s="49"/>
      <c r="GM119" s="49"/>
      <c r="GN119" s="49"/>
      <c r="GO119" s="49"/>
      <c r="GP119" s="49"/>
      <c r="GQ119" s="49"/>
      <c r="GR119" s="49"/>
      <c r="GS119" s="49"/>
      <c r="GT119" s="49"/>
      <c r="GU119" s="49"/>
      <c r="GV119" s="49"/>
      <c r="GW119" s="49"/>
      <c r="GX119" s="49"/>
      <c r="GY119" s="49"/>
      <c r="GZ119" s="49"/>
    </row>
    <row r="120" spans="1:208" s="5" customFormat="1" ht="18.600000000000001" customHeight="1" x14ac:dyDescent="0.25">
      <c r="A120" s="58"/>
      <c r="B120" s="50" t="str">
        <f>IF($A120="","",(IF((VLOOKUP($A120,DATA!$A$1:$M$38,2,FALSE))="X","X",(IF(B119="X",1,B119+1)))))</f>
        <v/>
      </c>
      <c r="C120" s="51" t="str">
        <f>IF($A120="","",(IF((VLOOKUP($A120,DATA!$A$1:$M$38,3,FALSE))="X","X",(IF(C119="X",1,C119+1)))))</f>
        <v/>
      </c>
      <c r="D120" s="50" t="str">
        <f>IF($A120="","",(IF((VLOOKUP($A120,DATA!$A$1:$M$38,4,FALSE))="X","X",(IF(D119="X",1,D119+1)))))</f>
        <v/>
      </c>
      <c r="E120" s="51" t="str">
        <f>IF($A120="","",(IF((VLOOKUP($A120,DATA!$A$1:$M$38,5,FALSE))="X","X",(IF(E119="X",1,E119+1)))))</f>
        <v/>
      </c>
      <c r="F120" s="50" t="str">
        <f>IF($A120="","",(IF((VLOOKUP($A120,DATA!$A$1:$M$38,6,FALSE))="X","X",(IF(F119="X",1,F119+1)))))</f>
        <v/>
      </c>
      <c r="G120" s="51" t="str">
        <f>IF($A120="","",(IF((VLOOKUP($A120,DATA!$A$1:$M$38,7,FALSE))="X","X",(IF(G119="X",1,G119+1)))))</f>
        <v/>
      </c>
      <c r="H120" s="50" t="str">
        <f>IF($A120="","",(IF((VLOOKUP($A120,DATA!$A$1:$M$38,8,FALSE))="X","X",(IF(H119="X",1,H119+1)))))</f>
        <v/>
      </c>
      <c r="I120" s="50" t="str">
        <f>IF($A120="","",(IF((VLOOKUP($A120,DATA!$A$1:$M$38,9,FALSE))="X","X",(IF(I119="X",1,I119+1)))))</f>
        <v/>
      </c>
      <c r="J120" s="51" t="str">
        <f>IF($A120="","",(IF((VLOOKUP($A120,DATA!$A$1:$M$38,10,FALSE))="X","X",(IF(J119="X",1,J119+1)))))</f>
        <v/>
      </c>
      <c r="K120" s="50" t="str">
        <f>IF($A120="","",(IF((VLOOKUP($A120,DATA!$A$1:$M$38,11,FALSE))="X","X",(IF(K119="X",1,K119+1)))))</f>
        <v/>
      </c>
      <c r="L120" s="50" t="str">
        <f>IF($A120="","",(IF((VLOOKUP($A120,DATA!$A$1:$M$38,12,FALSE))="X","X",(IF(L119="X",1,L119+1)))))</f>
        <v/>
      </c>
      <c r="M120" s="50" t="str">
        <f>IF($A120="","",(IF((VLOOKUP($A120,DATA!$A$1:$M$38,13,FALSE))="X","X",(IF(M119="X",1,M119+1)))))</f>
        <v/>
      </c>
      <c r="N120" s="53" t="str">
        <f t="shared" si="2"/>
        <v/>
      </c>
      <c r="O120" s="51" t="str">
        <f t="shared" si="3"/>
        <v/>
      </c>
      <c r="P120" s="50" t="str">
        <f>IF($A120="","",(IF((VLOOKUP($A120,DATA!$S$1:$AC$38,2,FALSE))="X","X",(IF(P119="X",1,P119+1)))))</f>
        <v/>
      </c>
      <c r="Q120" s="50" t="str">
        <f>IF($A120="","",(IF((VLOOKUP($A120,DATA!$S$1:$AC$38,3,FALSE))="X","X",(IF(Q119="X",1,Q119+1)))))</f>
        <v/>
      </c>
      <c r="R120" s="50" t="str">
        <f>IF($A120="","",(IF((VLOOKUP($A120,DATA!$S$1:$AC$38,4,FALSE))="X","X",(IF(R119="X",1,R119+1)))))</f>
        <v/>
      </c>
      <c r="S120" s="50" t="str">
        <f>IF($A120="","",(IF((VLOOKUP($A120,DATA!$S$1:$AC$38,5,FALSE))="X","X",(IF(S119="X",1,S119+1)))))</f>
        <v/>
      </c>
      <c r="T120" s="50" t="str">
        <f>IF($A120="","",(IF((VLOOKUP($A120,DATA!$S$1:$AC$38,6,FALSE))="X","X",(IF(T119="X",1,T119+1)))))</f>
        <v/>
      </c>
      <c r="U120" s="50" t="str">
        <f>IF($A120="","",(IF((VLOOKUP($A120,DATA!$S$1:$AC$38,7,FALSE))="X","X",(IF(U119="X",1,U119+1)))))</f>
        <v/>
      </c>
      <c r="V120" s="51" t="str">
        <f>IF($A120="","",(IF((VLOOKUP($A120,DATA!$S$1:$AC$38,8,FALSE))="X","X",(IF(V119="X",1,V119+1)))))</f>
        <v/>
      </c>
      <c r="W120" s="50" t="str">
        <f>IF($A120="","",(IF((VLOOKUP($A120,DATA!$S$1:$AC$38,9,FALSE))="X","X",(IF(W119="X",1,W119+1)))))</f>
        <v/>
      </c>
      <c r="X120" s="50" t="str">
        <f>IF($A120="","",(IF((VLOOKUP($A120,DATA!$S$1:$AC$38,10,FALSE))="X","X",(IF(X119="X",1,X119+1)))))</f>
        <v/>
      </c>
      <c r="Y120" s="51" t="str">
        <f>IF($A120="","",(IF((VLOOKUP($A120,DATA!$S$1:$AC$38,11,FALSE))="X","X",(IF(Y119="X",1,Y119+1)))))</f>
        <v/>
      </c>
      <c r="Z120" s="52"/>
      <c r="AA120" s="52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39"/>
      <c r="BN120" s="39"/>
      <c r="BO120" s="39"/>
      <c r="BP120" s="39"/>
      <c r="BQ120" s="39"/>
      <c r="BR120" s="39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39"/>
      <c r="CF120" s="39"/>
      <c r="CG120" s="39"/>
      <c r="CH120" s="39"/>
      <c r="DC120" s="4"/>
      <c r="DD120" s="4"/>
      <c r="DE120" s="49"/>
      <c r="DF120" s="49"/>
      <c r="DG120" s="49"/>
      <c r="DH120" s="49"/>
      <c r="DI120" s="49"/>
      <c r="DJ120" s="49"/>
      <c r="DK120" s="49"/>
      <c r="DL120" s="49"/>
      <c r="DM120" s="49"/>
      <c r="DN120" s="49"/>
      <c r="DO120" s="49"/>
      <c r="DP120" s="49"/>
      <c r="DQ120" s="49"/>
      <c r="DR120" s="49"/>
      <c r="DS120" s="49"/>
      <c r="DT120" s="49"/>
      <c r="DU120" s="49"/>
      <c r="DV120" s="49"/>
      <c r="DW120" s="49"/>
      <c r="DX120" s="49"/>
      <c r="DY120" s="49"/>
      <c r="DZ120" s="49"/>
      <c r="EA120" s="49"/>
      <c r="EB120" s="49"/>
      <c r="EC120" s="49"/>
      <c r="ED120" s="49"/>
      <c r="EE120" s="49"/>
      <c r="EF120" s="49"/>
      <c r="EG120" s="49"/>
      <c r="EH120" s="49"/>
      <c r="EI120" s="49"/>
      <c r="EJ120" s="49"/>
      <c r="EK120" s="49"/>
      <c r="EL120" s="49"/>
      <c r="EM120" s="49"/>
      <c r="EN120" s="49"/>
      <c r="EO120" s="49"/>
      <c r="EP120" s="49"/>
      <c r="EQ120" s="49"/>
      <c r="ER120" s="49"/>
      <c r="ES120" s="49"/>
      <c r="ET120" s="49"/>
      <c r="EU120" s="49"/>
      <c r="EV120" s="49"/>
      <c r="EW120" s="49"/>
      <c r="EX120" s="49"/>
      <c r="EY120" s="49"/>
      <c r="EZ120" s="49"/>
      <c r="FA120" s="49"/>
      <c r="FB120" s="49"/>
      <c r="FC120" s="49"/>
      <c r="FD120" s="49"/>
      <c r="FE120" s="49"/>
      <c r="FF120" s="49"/>
      <c r="FG120" s="49"/>
      <c r="FH120" s="49"/>
      <c r="FI120" s="49"/>
      <c r="FJ120" s="49"/>
      <c r="FK120" s="49"/>
      <c r="FL120" s="49"/>
      <c r="FM120" s="49"/>
      <c r="FN120" s="49"/>
      <c r="FO120" s="49"/>
      <c r="FP120" s="49"/>
      <c r="FQ120" s="49"/>
      <c r="FR120" s="49"/>
      <c r="FS120" s="49"/>
      <c r="FT120" s="49"/>
      <c r="FU120" s="49"/>
      <c r="FV120" s="49"/>
      <c r="FW120" s="49"/>
      <c r="FX120" s="49"/>
      <c r="FY120" s="49"/>
      <c r="FZ120" s="49"/>
      <c r="GA120" s="49"/>
      <c r="GB120" s="49"/>
      <c r="GC120" s="49"/>
      <c r="GD120" s="49"/>
      <c r="GE120" s="49"/>
      <c r="GF120" s="49"/>
      <c r="GG120" s="49"/>
      <c r="GH120" s="49"/>
      <c r="GI120" s="49"/>
      <c r="GJ120" s="49"/>
      <c r="GK120" s="49"/>
      <c r="GL120" s="49"/>
      <c r="GM120" s="49"/>
      <c r="GN120" s="49"/>
      <c r="GO120" s="49"/>
      <c r="GP120" s="49"/>
      <c r="GQ120" s="49"/>
      <c r="GR120" s="49"/>
      <c r="GS120" s="49"/>
      <c r="GT120" s="49"/>
      <c r="GU120" s="49"/>
      <c r="GV120" s="49"/>
      <c r="GW120" s="49"/>
      <c r="GX120" s="49"/>
      <c r="GY120" s="49"/>
      <c r="GZ120" s="49"/>
    </row>
    <row r="121" spans="1:208" s="5" customFormat="1" ht="18.600000000000001" customHeight="1" x14ac:dyDescent="0.25">
      <c r="A121" s="58"/>
      <c r="B121" s="50" t="str">
        <f>IF($A121="","",(IF((VLOOKUP($A121,DATA!$A$1:$M$38,2,FALSE))="X","X",(IF(B120="X",1,B120+1)))))</f>
        <v/>
      </c>
      <c r="C121" s="51" t="str">
        <f>IF($A121="","",(IF((VLOOKUP($A121,DATA!$A$1:$M$38,3,FALSE))="X","X",(IF(C120="X",1,C120+1)))))</f>
        <v/>
      </c>
      <c r="D121" s="50" t="str">
        <f>IF($A121="","",(IF((VLOOKUP($A121,DATA!$A$1:$M$38,4,FALSE))="X","X",(IF(D120="X",1,D120+1)))))</f>
        <v/>
      </c>
      <c r="E121" s="51" t="str">
        <f>IF($A121="","",(IF((VLOOKUP($A121,DATA!$A$1:$M$38,5,FALSE))="X","X",(IF(E120="X",1,E120+1)))))</f>
        <v/>
      </c>
      <c r="F121" s="50" t="str">
        <f>IF($A121="","",(IF((VLOOKUP($A121,DATA!$A$1:$M$38,6,FALSE))="X","X",(IF(F120="X",1,F120+1)))))</f>
        <v/>
      </c>
      <c r="G121" s="51" t="str">
        <f>IF($A121="","",(IF((VLOOKUP($A121,DATA!$A$1:$M$38,7,FALSE))="X","X",(IF(G120="X",1,G120+1)))))</f>
        <v/>
      </c>
      <c r="H121" s="50" t="str">
        <f>IF($A121="","",(IF((VLOOKUP($A121,DATA!$A$1:$M$38,8,FALSE))="X","X",(IF(H120="X",1,H120+1)))))</f>
        <v/>
      </c>
      <c r="I121" s="50" t="str">
        <f>IF($A121="","",(IF((VLOOKUP($A121,DATA!$A$1:$M$38,9,FALSE))="X","X",(IF(I120="X",1,I120+1)))))</f>
        <v/>
      </c>
      <c r="J121" s="51" t="str">
        <f>IF($A121="","",(IF((VLOOKUP($A121,DATA!$A$1:$M$38,10,FALSE))="X","X",(IF(J120="X",1,J120+1)))))</f>
        <v/>
      </c>
      <c r="K121" s="50" t="str">
        <f>IF($A121="","",(IF((VLOOKUP($A121,DATA!$A$1:$M$38,11,FALSE))="X","X",(IF(K120="X",1,K120+1)))))</f>
        <v/>
      </c>
      <c r="L121" s="50" t="str">
        <f>IF($A121="","",(IF((VLOOKUP($A121,DATA!$A$1:$M$38,12,FALSE))="X","X",(IF(L120="X",1,L120+1)))))</f>
        <v/>
      </c>
      <c r="M121" s="50" t="str">
        <f>IF($A121="","",(IF((VLOOKUP($A121,DATA!$A$1:$M$38,13,FALSE))="X","X",(IF(M120="X",1,M120+1)))))</f>
        <v/>
      </c>
      <c r="N121" s="53" t="str">
        <f t="shared" si="2"/>
        <v/>
      </c>
      <c r="O121" s="51" t="str">
        <f t="shared" si="3"/>
        <v/>
      </c>
      <c r="P121" s="50" t="str">
        <f>IF($A121="","",(IF((VLOOKUP($A121,DATA!$S$1:$AC$38,2,FALSE))="X","X",(IF(P120="X",1,P120+1)))))</f>
        <v/>
      </c>
      <c r="Q121" s="50" t="str">
        <f>IF($A121="","",(IF((VLOOKUP($A121,DATA!$S$1:$AC$38,3,FALSE))="X","X",(IF(Q120="X",1,Q120+1)))))</f>
        <v/>
      </c>
      <c r="R121" s="50" t="str">
        <f>IF($A121="","",(IF((VLOOKUP($A121,DATA!$S$1:$AC$38,4,FALSE))="X","X",(IF(R120="X",1,R120+1)))))</f>
        <v/>
      </c>
      <c r="S121" s="50" t="str">
        <f>IF($A121="","",(IF((VLOOKUP($A121,DATA!$S$1:$AC$38,5,FALSE))="X","X",(IF(S120="X",1,S120+1)))))</f>
        <v/>
      </c>
      <c r="T121" s="50" t="str">
        <f>IF($A121="","",(IF((VLOOKUP($A121,DATA!$S$1:$AC$38,6,FALSE))="X","X",(IF(T120="X",1,T120+1)))))</f>
        <v/>
      </c>
      <c r="U121" s="50" t="str">
        <f>IF($A121="","",(IF((VLOOKUP($A121,DATA!$S$1:$AC$38,7,FALSE))="X","X",(IF(U120="X",1,U120+1)))))</f>
        <v/>
      </c>
      <c r="V121" s="51" t="str">
        <f>IF($A121="","",(IF((VLOOKUP($A121,DATA!$S$1:$AC$38,8,FALSE))="X","X",(IF(V120="X",1,V120+1)))))</f>
        <v/>
      </c>
      <c r="W121" s="50" t="str">
        <f>IF($A121="","",(IF((VLOOKUP($A121,DATA!$S$1:$AC$38,9,FALSE))="X","X",(IF(W120="X",1,W120+1)))))</f>
        <v/>
      </c>
      <c r="X121" s="50" t="str">
        <f>IF($A121="","",(IF((VLOOKUP($A121,DATA!$S$1:$AC$38,10,FALSE))="X","X",(IF(X120="X",1,X120+1)))))</f>
        <v/>
      </c>
      <c r="Y121" s="51" t="str">
        <f>IF($A121="","",(IF((VLOOKUP($A121,DATA!$S$1:$AC$38,11,FALSE))="X","X",(IF(Y120="X",1,Y120+1)))))</f>
        <v/>
      </c>
      <c r="Z121" s="52"/>
      <c r="AA121" s="52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39"/>
      <c r="BN121" s="39"/>
      <c r="BO121" s="39"/>
      <c r="BP121" s="39"/>
      <c r="BQ121" s="39"/>
      <c r="BR121" s="39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39"/>
      <c r="CF121" s="39"/>
      <c r="CG121" s="39"/>
      <c r="CH121" s="39"/>
      <c r="DC121" s="4"/>
      <c r="DD121" s="4"/>
      <c r="DE121" s="49"/>
      <c r="DF121" s="49"/>
      <c r="DG121" s="49"/>
      <c r="DH121" s="49"/>
      <c r="DI121" s="49"/>
      <c r="DJ121" s="49"/>
      <c r="DK121" s="49"/>
      <c r="DL121" s="49"/>
      <c r="DM121" s="49"/>
      <c r="DN121" s="49"/>
      <c r="DO121" s="49"/>
      <c r="DP121" s="49"/>
      <c r="DQ121" s="49"/>
      <c r="DR121" s="49"/>
      <c r="DS121" s="49"/>
      <c r="DT121" s="49"/>
      <c r="DU121" s="49"/>
      <c r="DV121" s="49"/>
      <c r="DW121" s="49"/>
      <c r="DX121" s="49"/>
      <c r="DY121" s="49"/>
      <c r="DZ121" s="49"/>
      <c r="EA121" s="49"/>
      <c r="EB121" s="49"/>
      <c r="EC121" s="49"/>
      <c r="ED121" s="49"/>
      <c r="EE121" s="49"/>
      <c r="EF121" s="49"/>
      <c r="EG121" s="49"/>
      <c r="EH121" s="49"/>
      <c r="EI121" s="49"/>
      <c r="EJ121" s="49"/>
      <c r="EK121" s="49"/>
      <c r="EL121" s="49"/>
      <c r="EM121" s="49"/>
      <c r="EN121" s="49"/>
      <c r="EO121" s="49"/>
      <c r="EP121" s="49"/>
      <c r="EQ121" s="49"/>
      <c r="ER121" s="49"/>
      <c r="ES121" s="49"/>
      <c r="ET121" s="49"/>
      <c r="EU121" s="49"/>
      <c r="EV121" s="49"/>
      <c r="EW121" s="49"/>
      <c r="EX121" s="49"/>
      <c r="EY121" s="49"/>
      <c r="EZ121" s="49"/>
      <c r="FA121" s="49"/>
      <c r="FB121" s="49"/>
      <c r="FC121" s="49"/>
      <c r="FD121" s="49"/>
      <c r="FE121" s="49"/>
      <c r="FF121" s="49"/>
      <c r="FG121" s="49"/>
      <c r="FH121" s="49"/>
      <c r="FI121" s="49"/>
      <c r="FJ121" s="49"/>
      <c r="FK121" s="49"/>
      <c r="FL121" s="49"/>
      <c r="FM121" s="49"/>
      <c r="FN121" s="49"/>
      <c r="FO121" s="49"/>
      <c r="FP121" s="49"/>
      <c r="FQ121" s="49"/>
      <c r="FR121" s="49"/>
      <c r="FS121" s="49"/>
      <c r="FT121" s="49"/>
      <c r="FU121" s="49"/>
      <c r="FV121" s="49"/>
      <c r="FW121" s="49"/>
      <c r="FX121" s="49"/>
      <c r="FY121" s="49"/>
      <c r="FZ121" s="49"/>
      <c r="GA121" s="49"/>
      <c r="GB121" s="49"/>
      <c r="GC121" s="49"/>
      <c r="GD121" s="49"/>
      <c r="GE121" s="49"/>
      <c r="GF121" s="49"/>
      <c r="GG121" s="49"/>
      <c r="GH121" s="49"/>
      <c r="GI121" s="49"/>
      <c r="GJ121" s="49"/>
      <c r="GK121" s="49"/>
      <c r="GL121" s="49"/>
      <c r="GM121" s="49"/>
      <c r="GN121" s="49"/>
      <c r="GO121" s="49"/>
      <c r="GP121" s="49"/>
      <c r="GQ121" s="49"/>
      <c r="GR121" s="49"/>
      <c r="GS121" s="49"/>
      <c r="GT121" s="49"/>
      <c r="GU121" s="49"/>
      <c r="GV121" s="49"/>
      <c r="GW121" s="49"/>
      <c r="GX121" s="49"/>
      <c r="GY121" s="49"/>
      <c r="GZ121" s="49"/>
    </row>
    <row r="122" spans="1:208" s="5" customFormat="1" ht="18.600000000000001" customHeight="1" x14ac:dyDescent="0.25">
      <c r="A122" s="58"/>
      <c r="B122" s="50" t="str">
        <f>IF($A122="","",(IF((VLOOKUP($A122,DATA!$A$1:$M$38,2,FALSE))="X","X",(IF(B121="X",1,B121+1)))))</f>
        <v/>
      </c>
      <c r="C122" s="51" t="str">
        <f>IF($A122="","",(IF((VLOOKUP($A122,DATA!$A$1:$M$38,3,FALSE))="X","X",(IF(C121="X",1,C121+1)))))</f>
        <v/>
      </c>
      <c r="D122" s="50" t="str">
        <f>IF($A122="","",(IF((VLOOKUP($A122,DATA!$A$1:$M$38,4,FALSE))="X","X",(IF(D121="X",1,D121+1)))))</f>
        <v/>
      </c>
      <c r="E122" s="51" t="str">
        <f>IF($A122="","",(IF((VLOOKUP($A122,DATA!$A$1:$M$38,5,FALSE))="X","X",(IF(E121="X",1,E121+1)))))</f>
        <v/>
      </c>
      <c r="F122" s="50" t="str">
        <f>IF($A122="","",(IF((VLOOKUP($A122,DATA!$A$1:$M$38,6,FALSE))="X","X",(IF(F121="X",1,F121+1)))))</f>
        <v/>
      </c>
      <c r="G122" s="51" t="str">
        <f>IF($A122="","",(IF((VLOOKUP($A122,DATA!$A$1:$M$38,7,FALSE))="X","X",(IF(G121="X",1,G121+1)))))</f>
        <v/>
      </c>
      <c r="H122" s="50" t="str">
        <f>IF($A122="","",(IF((VLOOKUP($A122,DATA!$A$1:$M$38,8,FALSE))="X","X",(IF(H121="X",1,H121+1)))))</f>
        <v/>
      </c>
      <c r="I122" s="50" t="str">
        <f>IF($A122="","",(IF((VLOOKUP($A122,DATA!$A$1:$M$38,9,FALSE))="X","X",(IF(I121="X",1,I121+1)))))</f>
        <v/>
      </c>
      <c r="J122" s="51" t="str">
        <f>IF($A122="","",(IF((VLOOKUP($A122,DATA!$A$1:$M$38,10,FALSE))="X","X",(IF(J121="X",1,J121+1)))))</f>
        <v/>
      </c>
      <c r="K122" s="50" t="str">
        <f>IF($A122="","",(IF((VLOOKUP($A122,DATA!$A$1:$M$38,11,FALSE))="X","X",(IF(K121="X",1,K121+1)))))</f>
        <v/>
      </c>
      <c r="L122" s="50" t="str">
        <f>IF($A122="","",(IF((VLOOKUP($A122,DATA!$A$1:$M$38,12,FALSE))="X","X",(IF(L121="X",1,L121+1)))))</f>
        <v/>
      </c>
      <c r="M122" s="50" t="str">
        <f>IF($A122="","",(IF((VLOOKUP($A122,DATA!$A$1:$M$38,13,FALSE))="X","X",(IF(M121="X",1,M121+1)))))</f>
        <v/>
      </c>
      <c r="N122" s="53" t="str">
        <f t="shared" si="2"/>
        <v/>
      </c>
      <c r="O122" s="51" t="str">
        <f t="shared" si="3"/>
        <v/>
      </c>
      <c r="P122" s="50" t="str">
        <f>IF($A122="","",(IF((VLOOKUP($A122,DATA!$S$1:$AC$38,2,FALSE))="X","X",(IF(P121="X",1,P121+1)))))</f>
        <v/>
      </c>
      <c r="Q122" s="50" t="str">
        <f>IF($A122="","",(IF((VLOOKUP($A122,DATA!$S$1:$AC$38,3,FALSE))="X","X",(IF(Q121="X",1,Q121+1)))))</f>
        <v/>
      </c>
      <c r="R122" s="50" t="str">
        <f>IF($A122="","",(IF((VLOOKUP($A122,DATA!$S$1:$AC$38,4,FALSE))="X","X",(IF(R121="X",1,R121+1)))))</f>
        <v/>
      </c>
      <c r="S122" s="50" t="str">
        <f>IF($A122="","",(IF((VLOOKUP($A122,DATA!$S$1:$AC$38,5,FALSE))="X","X",(IF(S121="X",1,S121+1)))))</f>
        <v/>
      </c>
      <c r="T122" s="50" t="str">
        <f>IF($A122="","",(IF((VLOOKUP($A122,DATA!$S$1:$AC$38,6,FALSE))="X","X",(IF(T121="X",1,T121+1)))))</f>
        <v/>
      </c>
      <c r="U122" s="50" t="str">
        <f>IF($A122="","",(IF((VLOOKUP($A122,DATA!$S$1:$AC$38,7,FALSE))="X","X",(IF(U121="X",1,U121+1)))))</f>
        <v/>
      </c>
      <c r="V122" s="51" t="str">
        <f>IF($A122="","",(IF((VLOOKUP($A122,DATA!$S$1:$AC$38,8,FALSE))="X","X",(IF(V121="X",1,V121+1)))))</f>
        <v/>
      </c>
      <c r="W122" s="50" t="str">
        <f>IF($A122="","",(IF((VLOOKUP($A122,DATA!$S$1:$AC$38,9,FALSE))="X","X",(IF(W121="X",1,W121+1)))))</f>
        <v/>
      </c>
      <c r="X122" s="50" t="str">
        <f>IF($A122="","",(IF((VLOOKUP($A122,DATA!$S$1:$AC$38,10,FALSE))="X","X",(IF(X121="X",1,X121+1)))))</f>
        <v/>
      </c>
      <c r="Y122" s="51" t="str">
        <f>IF($A122="","",(IF((VLOOKUP($A122,DATA!$S$1:$AC$38,11,FALSE))="X","X",(IF(Y121="X",1,Y121+1)))))</f>
        <v/>
      </c>
      <c r="Z122" s="52"/>
      <c r="AA122" s="52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39"/>
      <c r="BN122" s="39"/>
      <c r="BO122" s="39"/>
      <c r="BP122" s="39"/>
      <c r="BQ122" s="39"/>
      <c r="BR122" s="39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39"/>
      <c r="CF122" s="39"/>
      <c r="CG122" s="39"/>
      <c r="CH122" s="39"/>
      <c r="DC122" s="4"/>
      <c r="DD122" s="4"/>
      <c r="DE122" s="49"/>
      <c r="DF122" s="49"/>
      <c r="DG122" s="49"/>
      <c r="DH122" s="49"/>
      <c r="DI122" s="49"/>
      <c r="DJ122" s="49"/>
      <c r="DK122" s="49"/>
      <c r="DL122" s="49"/>
      <c r="DM122" s="49"/>
      <c r="DN122" s="49"/>
      <c r="DO122" s="49"/>
      <c r="DP122" s="49"/>
      <c r="DQ122" s="49"/>
      <c r="DR122" s="49"/>
      <c r="DS122" s="49"/>
      <c r="DT122" s="49"/>
      <c r="DU122" s="49"/>
      <c r="DV122" s="49"/>
      <c r="DW122" s="49"/>
      <c r="DX122" s="49"/>
      <c r="DY122" s="49"/>
      <c r="DZ122" s="49"/>
      <c r="EA122" s="49"/>
      <c r="EB122" s="49"/>
      <c r="EC122" s="49"/>
      <c r="ED122" s="49"/>
      <c r="EE122" s="49"/>
      <c r="EF122" s="49"/>
      <c r="EG122" s="49"/>
      <c r="EH122" s="49"/>
      <c r="EI122" s="49"/>
      <c r="EJ122" s="49"/>
      <c r="EK122" s="49"/>
      <c r="EL122" s="49"/>
      <c r="EM122" s="49"/>
      <c r="EN122" s="49"/>
      <c r="EO122" s="49"/>
      <c r="EP122" s="49"/>
      <c r="EQ122" s="49"/>
      <c r="ER122" s="49"/>
      <c r="ES122" s="49"/>
      <c r="ET122" s="49"/>
      <c r="EU122" s="49"/>
      <c r="EV122" s="49"/>
      <c r="EW122" s="49"/>
      <c r="EX122" s="49"/>
      <c r="EY122" s="49"/>
      <c r="EZ122" s="49"/>
      <c r="FA122" s="49"/>
      <c r="FB122" s="49"/>
      <c r="FC122" s="49"/>
      <c r="FD122" s="49"/>
      <c r="FE122" s="49"/>
      <c r="FF122" s="49"/>
      <c r="FG122" s="49"/>
      <c r="FH122" s="49"/>
      <c r="FI122" s="49"/>
      <c r="FJ122" s="49"/>
      <c r="FK122" s="49"/>
      <c r="FL122" s="49"/>
      <c r="FM122" s="49"/>
      <c r="FN122" s="49"/>
      <c r="FO122" s="49"/>
      <c r="FP122" s="49"/>
      <c r="FQ122" s="49"/>
      <c r="FR122" s="49"/>
      <c r="FS122" s="49"/>
      <c r="FT122" s="49"/>
      <c r="FU122" s="49"/>
      <c r="FV122" s="49"/>
      <c r="FW122" s="49"/>
      <c r="FX122" s="49"/>
      <c r="FY122" s="49"/>
      <c r="FZ122" s="49"/>
      <c r="GA122" s="49"/>
      <c r="GB122" s="49"/>
      <c r="GC122" s="49"/>
      <c r="GD122" s="49"/>
      <c r="GE122" s="49"/>
      <c r="GF122" s="49"/>
      <c r="GG122" s="49"/>
      <c r="GH122" s="49"/>
      <c r="GI122" s="49"/>
      <c r="GJ122" s="49"/>
      <c r="GK122" s="49"/>
      <c r="GL122" s="49"/>
      <c r="GM122" s="49"/>
      <c r="GN122" s="49"/>
      <c r="GO122" s="49"/>
      <c r="GP122" s="49"/>
      <c r="GQ122" s="49"/>
      <c r="GR122" s="49"/>
      <c r="GS122" s="49"/>
      <c r="GT122" s="49"/>
      <c r="GU122" s="49"/>
      <c r="GV122" s="49"/>
      <c r="GW122" s="49"/>
      <c r="GX122" s="49"/>
      <c r="GY122" s="49"/>
      <c r="GZ122" s="49"/>
    </row>
    <row r="123" spans="1:208" s="5" customFormat="1" ht="18.600000000000001" customHeight="1" x14ac:dyDescent="0.25">
      <c r="A123" s="58"/>
      <c r="B123" s="50" t="str">
        <f>IF($A123="","",(IF((VLOOKUP($A123,DATA!$A$1:$M$38,2,FALSE))="X","X",(IF(B122="X",1,B122+1)))))</f>
        <v/>
      </c>
      <c r="C123" s="51" t="str">
        <f>IF($A123="","",(IF((VLOOKUP($A123,DATA!$A$1:$M$38,3,FALSE))="X","X",(IF(C122="X",1,C122+1)))))</f>
        <v/>
      </c>
      <c r="D123" s="50" t="str">
        <f>IF($A123="","",(IF((VLOOKUP($A123,DATA!$A$1:$M$38,4,FALSE))="X","X",(IF(D122="X",1,D122+1)))))</f>
        <v/>
      </c>
      <c r="E123" s="51" t="str">
        <f>IF($A123="","",(IF((VLOOKUP($A123,DATA!$A$1:$M$38,5,FALSE))="X","X",(IF(E122="X",1,E122+1)))))</f>
        <v/>
      </c>
      <c r="F123" s="50" t="str">
        <f>IF($A123="","",(IF((VLOOKUP($A123,DATA!$A$1:$M$38,6,FALSE))="X","X",(IF(F122="X",1,F122+1)))))</f>
        <v/>
      </c>
      <c r="G123" s="51" t="str">
        <f>IF($A123="","",(IF((VLOOKUP($A123,DATA!$A$1:$M$38,7,FALSE))="X","X",(IF(G122="X",1,G122+1)))))</f>
        <v/>
      </c>
      <c r="H123" s="50" t="str">
        <f>IF($A123="","",(IF((VLOOKUP($A123,DATA!$A$1:$M$38,8,FALSE))="X","X",(IF(H122="X",1,H122+1)))))</f>
        <v/>
      </c>
      <c r="I123" s="50" t="str">
        <f>IF($A123="","",(IF((VLOOKUP($A123,DATA!$A$1:$M$38,9,FALSE))="X","X",(IF(I122="X",1,I122+1)))))</f>
        <v/>
      </c>
      <c r="J123" s="51" t="str">
        <f>IF($A123="","",(IF((VLOOKUP($A123,DATA!$A$1:$M$38,10,FALSE))="X","X",(IF(J122="X",1,J122+1)))))</f>
        <v/>
      </c>
      <c r="K123" s="50" t="str">
        <f>IF($A123="","",(IF((VLOOKUP($A123,DATA!$A$1:$M$38,11,FALSE))="X","X",(IF(K122="X",1,K122+1)))))</f>
        <v/>
      </c>
      <c r="L123" s="50" t="str">
        <f>IF($A123="","",(IF((VLOOKUP($A123,DATA!$A$1:$M$38,12,FALSE))="X","X",(IF(L122="X",1,L122+1)))))</f>
        <v/>
      </c>
      <c r="M123" s="50" t="str">
        <f>IF($A123="","",(IF((VLOOKUP($A123,DATA!$A$1:$M$38,13,FALSE))="X","X",(IF(M122="X",1,M122+1)))))</f>
        <v/>
      </c>
      <c r="N123" s="53" t="str">
        <f t="shared" si="2"/>
        <v/>
      </c>
      <c r="O123" s="51" t="str">
        <f t="shared" si="3"/>
        <v/>
      </c>
      <c r="P123" s="50" t="str">
        <f>IF($A123="","",(IF((VLOOKUP($A123,DATA!$S$1:$AC$38,2,FALSE))="X","X",(IF(P122="X",1,P122+1)))))</f>
        <v/>
      </c>
      <c r="Q123" s="50" t="str">
        <f>IF($A123="","",(IF((VLOOKUP($A123,DATA!$S$1:$AC$38,3,FALSE))="X","X",(IF(Q122="X",1,Q122+1)))))</f>
        <v/>
      </c>
      <c r="R123" s="50" t="str">
        <f>IF($A123="","",(IF((VLOOKUP($A123,DATA!$S$1:$AC$38,4,FALSE))="X","X",(IF(R122="X",1,R122+1)))))</f>
        <v/>
      </c>
      <c r="S123" s="50" t="str">
        <f>IF($A123="","",(IF((VLOOKUP($A123,DATA!$S$1:$AC$38,5,FALSE))="X","X",(IF(S122="X",1,S122+1)))))</f>
        <v/>
      </c>
      <c r="T123" s="50" t="str">
        <f>IF($A123="","",(IF((VLOOKUP($A123,DATA!$S$1:$AC$38,6,FALSE))="X","X",(IF(T122="X",1,T122+1)))))</f>
        <v/>
      </c>
      <c r="U123" s="50" t="str">
        <f>IF($A123="","",(IF((VLOOKUP($A123,DATA!$S$1:$AC$38,7,FALSE))="X","X",(IF(U122="X",1,U122+1)))))</f>
        <v/>
      </c>
      <c r="V123" s="51" t="str">
        <f>IF($A123="","",(IF((VLOOKUP($A123,DATA!$S$1:$AC$38,8,FALSE))="X","X",(IF(V122="X",1,V122+1)))))</f>
        <v/>
      </c>
      <c r="W123" s="50" t="str">
        <f>IF($A123="","",(IF((VLOOKUP($A123,DATA!$S$1:$AC$38,9,FALSE))="X","X",(IF(W122="X",1,W122+1)))))</f>
        <v/>
      </c>
      <c r="X123" s="50" t="str">
        <f>IF($A123="","",(IF((VLOOKUP($A123,DATA!$S$1:$AC$38,10,FALSE))="X","X",(IF(X122="X",1,X122+1)))))</f>
        <v/>
      </c>
      <c r="Y123" s="51" t="str">
        <f>IF($A123="","",(IF((VLOOKUP($A123,DATA!$S$1:$AC$38,11,FALSE))="X","X",(IF(Y122="X",1,Y122+1)))))</f>
        <v/>
      </c>
      <c r="Z123" s="52"/>
      <c r="AA123" s="52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39"/>
      <c r="BN123" s="39"/>
      <c r="BO123" s="39"/>
      <c r="BP123" s="39"/>
      <c r="BQ123" s="39"/>
      <c r="BR123" s="39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39"/>
      <c r="CF123" s="39"/>
      <c r="CG123" s="39"/>
      <c r="CH123" s="39"/>
      <c r="DC123" s="4"/>
      <c r="DD123" s="4"/>
      <c r="DE123" s="49"/>
      <c r="DF123" s="49"/>
      <c r="DG123" s="49"/>
      <c r="DH123" s="49"/>
      <c r="DI123" s="49"/>
      <c r="DJ123" s="49"/>
      <c r="DK123" s="49"/>
      <c r="DL123" s="49"/>
      <c r="DM123" s="49"/>
      <c r="DN123" s="49"/>
      <c r="DO123" s="49"/>
      <c r="DP123" s="49"/>
      <c r="DQ123" s="49"/>
      <c r="DR123" s="49"/>
      <c r="DS123" s="49"/>
      <c r="DT123" s="49"/>
      <c r="DU123" s="49"/>
      <c r="DV123" s="49"/>
      <c r="DW123" s="49"/>
      <c r="DX123" s="49"/>
      <c r="DY123" s="49"/>
      <c r="DZ123" s="49"/>
      <c r="EA123" s="49"/>
      <c r="EB123" s="49"/>
      <c r="EC123" s="49"/>
      <c r="ED123" s="49"/>
      <c r="EE123" s="49"/>
      <c r="EF123" s="49"/>
      <c r="EG123" s="49"/>
      <c r="EH123" s="49"/>
      <c r="EI123" s="49"/>
      <c r="EJ123" s="49"/>
      <c r="EK123" s="49"/>
      <c r="EL123" s="49"/>
      <c r="EM123" s="49"/>
      <c r="EN123" s="49"/>
      <c r="EO123" s="49"/>
      <c r="EP123" s="49"/>
      <c r="EQ123" s="49"/>
      <c r="ER123" s="49"/>
      <c r="ES123" s="49"/>
      <c r="ET123" s="49"/>
      <c r="EU123" s="49"/>
      <c r="EV123" s="49"/>
      <c r="EW123" s="49"/>
      <c r="EX123" s="49"/>
      <c r="EY123" s="49"/>
      <c r="EZ123" s="49"/>
      <c r="FA123" s="49"/>
      <c r="FB123" s="49"/>
      <c r="FC123" s="49"/>
      <c r="FD123" s="49"/>
      <c r="FE123" s="49"/>
      <c r="FF123" s="49"/>
      <c r="FG123" s="49"/>
      <c r="FH123" s="49"/>
      <c r="FI123" s="49"/>
      <c r="FJ123" s="49"/>
      <c r="FK123" s="49"/>
      <c r="FL123" s="49"/>
      <c r="FM123" s="49"/>
      <c r="FN123" s="49"/>
      <c r="FO123" s="49"/>
      <c r="FP123" s="49"/>
      <c r="FQ123" s="49"/>
      <c r="FR123" s="49"/>
      <c r="FS123" s="49"/>
      <c r="FT123" s="49"/>
      <c r="FU123" s="49"/>
      <c r="FV123" s="49"/>
      <c r="FW123" s="49"/>
      <c r="FX123" s="49"/>
      <c r="FY123" s="49"/>
      <c r="FZ123" s="49"/>
      <c r="GA123" s="49"/>
      <c r="GB123" s="49"/>
      <c r="GC123" s="49"/>
      <c r="GD123" s="49"/>
      <c r="GE123" s="49"/>
      <c r="GF123" s="49"/>
      <c r="GG123" s="49"/>
      <c r="GH123" s="49"/>
      <c r="GI123" s="49"/>
      <c r="GJ123" s="49"/>
      <c r="GK123" s="49"/>
      <c r="GL123" s="49"/>
      <c r="GM123" s="49"/>
      <c r="GN123" s="49"/>
      <c r="GO123" s="49"/>
      <c r="GP123" s="49"/>
      <c r="GQ123" s="49"/>
      <c r="GR123" s="49"/>
      <c r="GS123" s="49"/>
      <c r="GT123" s="49"/>
      <c r="GU123" s="49"/>
      <c r="GV123" s="49"/>
      <c r="GW123" s="49"/>
      <c r="GX123" s="49"/>
      <c r="GY123" s="49"/>
      <c r="GZ123" s="49"/>
    </row>
    <row r="124" spans="1:208" s="5" customFormat="1" ht="18.600000000000001" customHeight="1" x14ac:dyDescent="0.25">
      <c r="A124" s="58"/>
      <c r="B124" s="50" t="str">
        <f>IF($A124="","",(IF((VLOOKUP($A124,DATA!$A$1:$M$38,2,FALSE))="X","X",(IF(B123="X",1,B123+1)))))</f>
        <v/>
      </c>
      <c r="C124" s="51" t="str">
        <f>IF($A124="","",(IF((VLOOKUP($A124,DATA!$A$1:$M$38,3,FALSE))="X","X",(IF(C123="X",1,C123+1)))))</f>
        <v/>
      </c>
      <c r="D124" s="50" t="str">
        <f>IF($A124="","",(IF((VLOOKUP($A124,DATA!$A$1:$M$38,4,FALSE))="X","X",(IF(D123="X",1,D123+1)))))</f>
        <v/>
      </c>
      <c r="E124" s="51" t="str">
        <f>IF($A124="","",(IF((VLOOKUP($A124,DATA!$A$1:$M$38,5,FALSE))="X","X",(IF(E123="X",1,E123+1)))))</f>
        <v/>
      </c>
      <c r="F124" s="50" t="str">
        <f>IF($A124="","",(IF((VLOOKUP($A124,DATA!$A$1:$M$38,6,FALSE))="X","X",(IF(F123="X",1,F123+1)))))</f>
        <v/>
      </c>
      <c r="G124" s="51" t="str">
        <f>IF($A124="","",(IF((VLOOKUP($A124,DATA!$A$1:$M$38,7,FALSE))="X","X",(IF(G123="X",1,G123+1)))))</f>
        <v/>
      </c>
      <c r="H124" s="50" t="str">
        <f>IF($A124="","",(IF((VLOOKUP($A124,DATA!$A$1:$M$38,8,FALSE))="X","X",(IF(H123="X",1,H123+1)))))</f>
        <v/>
      </c>
      <c r="I124" s="50" t="str">
        <f>IF($A124="","",(IF((VLOOKUP($A124,DATA!$A$1:$M$38,9,FALSE))="X","X",(IF(I123="X",1,I123+1)))))</f>
        <v/>
      </c>
      <c r="J124" s="51" t="str">
        <f>IF($A124="","",(IF((VLOOKUP($A124,DATA!$A$1:$M$38,10,FALSE))="X","X",(IF(J123="X",1,J123+1)))))</f>
        <v/>
      </c>
      <c r="K124" s="50" t="str">
        <f>IF($A124="","",(IF((VLOOKUP($A124,DATA!$A$1:$M$38,11,FALSE))="X","X",(IF(K123="X",1,K123+1)))))</f>
        <v/>
      </c>
      <c r="L124" s="50" t="str">
        <f>IF($A124="","",(IF((VLOOKUP($A124,DATA!$A$1:$M$38,12,FALSE))="X","X",(IF(L123="X",1,L123+1)))))</f>
        <v/>
      </c>
      <c r="M124" s="50" t="str">
        <f>IF($A124="","",(IF((VLOOKUP($A124,DATA!$A$1:$M$38,13,FALSE))="X","X",(IF(M123="X",1,M123+1)))))</f>
        <v/>
      </c>
      <c r="N124" s="53" t="str">
        <f t="shared" si="2"/>
        <v/>
      </c>
      <c r="O124" s="51" t="str">
        <f t="shared" si="3"/>
        <v/>
      </c>
      <c r="P124" s="50" t="str">
        <f>IF($A124="","",(IF((VLOOKUP($A124,DATA!$S$1:$AC$38,2,FALSE))="X","X",(IF(P123="X",1,P123+1)))))</f>
        <v/>
      </c>
      <c r="Q124" s="50" t="str">
        <f>IF($A124="","",(IF((VLOOKUP($A124,DATA!$S$1:$AC$38,3,FALSE))="X","X",(IF(Q123="X",1,Q123+1)))))</f>
        <v/>
      </c>
      <c r="R124" s="50" t="str">
        <f>IF($A124="","",(IF((VLOOKUP($A124,DATA!$S$1:$AC$38,4,FALSE))="X","X",(IF(R123="X",1,R123+1)))))</f>
        <v/>
      </c>
      <c r="S124" s="50" t="str">
        <f>IF($A124="","",(IF((VLOOKUP($A124,DATA!$S$1:$AC$38,5,FALSE))="X","X",(IF(S123="X",1,S123+1)))))</f>
        <v/>
      </c>
      <c r="T124" s="50" t="str">
        <f>IF($A124="","",(IF((VLOOKUP($A124,DATA!$S$1:$AC$38,6,FALSE))="X","X",(IF(T123="X",1,T123+1)))))</f>
        <v/>
      </c>
      <c r="U124" s="50" t="str">
        <f>IF($A124="","",(IF((VLOOKUP($A124,DATA!$S$1:$AC$38,7,FALSE))="X","X",(IF(U123="X",1,U123+1)))))</f>
        <v/>
      </c>
      <c r="V124" s="51" t="str">
        <f>IF($A124="","",(IF((VLOOKUP($A124,DATA!$S$1:$AC$38,8,FALSE))="X","X",(IF(V123="X",1,V123+1)))))</f>
        <v/>
      </c>
      <c r="W124" s="50" t="str">
        <f>IF($A124="","",(IF((VLOOKUP($A124,DATA!$S$1:$AC$38,9,FALSE))="X","X",(IF(W123="X",1,W123+1)))))</f>
        <v/>
      </c>
      <c r="X124" s="50" t="str">
        <f>IF($A124="","",(IF((VLOOKUP($A124,DATA!$S$1:$AC$38,10,FALSE))="X","X",(IF(X123="X",1,X123+1)))))</f>
        <v/>
      </c>
      <c r="Y124" s="51" t="str">
        <f>IF($A124="","",(IF((VLOOKUP($A124,DATA!$S$1:$AC$38,11,FALSE))="X","X",(IF(Y123="X",1,Y123+1)))))</f>
        <v/>
      </c>
      <c r="Z124" s="52"/>
      <c r="AA124" s="52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39"/>
      <c r="BN124" s="39"/>
      <c r="BO124" s="39"/>
      <c r="BP124" s="39"/>
      <c r="BQ124" s="39"/>
      <c r="BR124" s="39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39"/>
      <c r="CF124" s="39"/>
      <c r="CG124" s="39"/>
      <c r="CH124" s="39"/>
      <c r="DC124" s="4"/>
      <c r="DD124" s="4"/>
      <c r="DE124" s="49"/>
      <c r="DF124" s="49"/>
      <c r="DG124" s="49"/>
      <c r="DH124" s="49"/>
      <c r="DI124" s="49"/>
      <c r="DJ124" s="49"/>
      <c r="DK124" s="49"/>
      <c r="DL124" s="49"/>
      <c r="DM124" s="49"/>
      <c r="DN124" s="49"/>
      <c r="DO124" s="49"/>
      <c r="DP124" s="49"/>
      <c r="DQ124" s="49"/>
      <c r="DR124" s="49"/>
      <c r="DS124" s="49"/>
      <c r="DT124" s="49"/>
      <c r="DU124" s="49"/>
      <c r="DV124" s="49"/>
      <c r="DW124" s="49"/>
      <c r="DX124" s="49"/>
      <c r="DY124" s="49"/>
      <c r="DZ124" s="49"/>
      <c r="EA124" s="49"/>
      <c r="EB124" s="49"/>
      <c r="EC124" s="49"/>
      <c r="ED124" s="49"/>
      <c r="EE124" s="49"/>
      <c r="EF124" s="49"/>
      <c r="EG124" s="49"/>
      <c r="EH124" s="49"/>
      <c r="EI124" s="49"/>
      <c r="EJ124" s="49"/>
      <c r="EK124" s="49"/>
      <c r="EL124" s="49"/>
      <c r="EM124" s="49"/>
      <c r="EN124" s="49"/>
      <c r="EO124" s="49"/>
      <c r="EP124" s="49"/>
      <c r="EQ124" s="49"/>
      <c r="ER124" s="49"/>
      <c r="ES124" s="49"/>
      <c r="ET124" s="49"/>
      <c r="EU124" s="49"/>
      <c r="EV124" s="49"/>
      <c r="EW124" s="49"/>
      <c r="EX124" s="49"/>
      <c r="EY124" s="49"/>
      <c r="EZ124" s="49"/>
      <c r="FA124" s="49"/>
      <c r="FB124" s="49"/>
      <c r="FC124" s="49"/>
      <c r="FD124" s="49"/>
      <c r="FE124" s="49"/>
      <c r="FF124" s="49"/>
      <c r="FG124" s="49"/>
      <c r="FH124" s="49"/>
      <c r="FI124" s="49"/>
      <c r="FJ124" s="49"/>
      <c r="FK124" s="49"/>
      <c r="FL124" s="49"/>
      <c r="FM124" s="49"/>
      <c r="FN124" s="49"/>
      <c r="FO124" s="49"/>
      <c r="FP124" s="49"/>
      <c r="FQ124" s="49"/>
      <c r="FR124" s="49"/>
      <c r="FS124" s="49"/>
      <c r="FT124" s="49"/>
      <c r="FU124" s="49"/>
      <c r="FV124" s="49"/>
      <c r="FW124" s="49"/>
      <c r="FX124" s="49"/>
      <c r="FY124" s="49"/>
      <c r="FZ124" s="49"/>
      <c r="GA124" s="49"/>
      <c r="GB124" s="49"/>
      <c r="GC124" s="49"/>
      <c r="GD124" s="49"/>
      <c r="GE124" s="49"/>
      <c r="GF124" s="49"/>
      <c r="GG124" s="49"/>
      <c r="GH124" s="49"/>
      <c r="GI124" s="49"/>
      <c r="GJ124" s="49"/>
      <c r="GK124" s="49"/>
      <c r="GL124" s="49"/>
      <c r="GM124" s="49"/>
      <c r="GN124" s="49"/>
      <c r="GO124" s="49"/>
      <c r="GP124" s="49"/>
      <c r="GQ124" s="49"/>
      <c r="GR124" s="49"/>
      <c r="GS124" s="49"/>
      <c r="GT124" s="49"/>
      <c r="GU124" s="49"/>
      <c r="GV124" s="49"/>
      <c r="GW124" s="49"/>
      <c r="GX124" s="49"/>
      <c r="GY124" s="49"/>
      <c r="GZ124" s="49"/>
    </row>
    <row r="125" spans="1:208" s="5" customFormat="1" ht="18.600000000000001" customHeight="1" x14ac:dyDescent="0.25">
      <c r="A125" s="58"/>
      <c r="B125" s="50" t="str">
        <f>IF($A125="","",(IF((VLOOKUP($A125,DATA!$A$1:$M$38,2,FALSE))="X","X",(IF(B124="X",1,B124+1)))))</f>
        <v/>
      </c>
      <c r="C125" s="51" t="str">
        <f>IF($A125="","",(IF((VLOOKUP($A125,DATA!$A$1:$M$38,3,FALSE))="X","X",(IF(C124="X",1,C124+1)))))</f>
        <v/>
      </c>
      <c r="D125" s="50" t="str">
        <f>IF($A125="","",(IF((VLOOKUP($A125,DATA!$A$1:$M$38,4,FALSE))="X","X",(IF(D124="X",1,D124+1)))))</f>
        <v/>
      </c>
      <c r="E125" s="51" t="str">
        <f>IF($A125="","",(IF((VLOOKUP($A125,DATA!$A$1:$M$38,5,FALSE))="X","X",(IF(E124="X",1,E124+1)))))</f>
        <v/>
      </c>
      <c r="F125" s="50" t="str">
        <f>IF($A125="","",(IF((VLOOKUP($A125,DATA!$A$1:$M$38,6,FALSE))="X","X",(IF(F124="X",1,F124+1)))))</f>
        <v/>
      </c>
      <c r="G125" s="51" t="str">
        <f>IF($A125="","",(IF((VLOOKUP($A125,DATA!$A$1:$M$38,7,FALSE))="X","X",(IF(G124="X",1,G124+1)))))</f>
        <v/>
      </c>
      <c r="H125" s="50" t="str">
        <f>IF($A125="","",(IF((VLOOKUP($A125,DATA!$A$1:$M$38,8,FALSE))="X","X",(IF(H124="X",1,H124+1)))))</f>
        <v/>
      </c>
      <c r="I125" s="50" t="str">
        <f>IF($A125="","",(IF((VLOOKUP($A125,DATA!$A$1:$M$38,9,FALSE))="X","X",(IF(I124="X",1,I124+1)))))</f>
        <v/>
      </c>
      <c r="J125" s="51" t="str">
        <f>IF($A125="","",(IF((VLOOKUP($A125,DATA!$A$1:$M$38,10,FALSE))="X","X",(IF(J124="X",1,J124+1)))))</f>
        <v/>
      </c>
      <c r="K125" s="50" t="str">
        <f>IF($A125="","",(IF((VLOOKUP($A125,DATA!$A$1:$M$38,11,FALSE))="X","X",(IF(K124="X",1,K124+1)))))</f>
        <v/>
      </c>
      <c r="L125" s="50" t="str">
        <f>IF($A125="","",(IF((VLOOKUP($A125,DATA!$A$1:$M$38,12,FALSE))="X","X",(IF(L124="X",1,L124+1)))))</f>
        <v/>
      </c>
      <c r="M125" s="50" t="str">
        <f>IF($A125="","",(IF((VLOOKUP($A125,DATA!$A$1:$M$38,13,FALSE))="X","X",(IF(M124="X",1,M124+1)))))</f>
        <v/>
      </c>
      <c r="N125" s="53" t="str">
        <f t="shared" si="2"/>
        <v/>
      </c>
      <c r="O125" s="51" t="str">
        <f t="shared" si="3"/>
        <v/>
      </c>
      <c r="P125" s="50" t="str">
        <f>IF($A125="","",(IF((VLOOKUP($A125,DATA!$S$1:$AC$38,2,FALSE))="X","X",(IF(P124="X",1,P124+1)))))</f>
        <v/>
      </c>
      <c r="Q125" s="50" t="str">
        <f>IF($A125="","",(IF((VLOOKUP($A125,DATA!$S$1:$AC$38,3,FALSE))="X","X",(IF(Q124="X",1,Q124+1)))))</f>
        <v/>
      </c>
      <c r="R125" s="50" t="str">
        <f>IF($A125="","",(IF((VLOOKUP($A125,DATA!$S$1:$AC$38,4,FALSE))="X","X",(IF(R124="X",1,R124+1)))))</f>
        <v/>
      </c>
      <c r="S125" s="50" t="str">
        <f>IF($A125="","",(IF((VLOOKUP($A125,DATA!$S$1:$AC$38,5,FALSE))="X","X",(IF(S124="X",1,S124+1)))))</f>
        <v/>
      </c>
      <c r="T125" s="50" t="str">
        <f>IF($A125="","",(IF((VLOOKUP($A125,DATA!$S$1:$AC$38,6,FALSE))="X","X",(IF(T124="X",1,T124+1)))))</f>
        <v/>
      </c>
      <c r="U125" s="50" t="str">
        <f>IF($A125="","",(IF((VLOOKUP($A125,DATA!$S$1:$AC$38,7,FALSE))="X","X",(IF(U124="X",1,U124+1)))))</f>
        <v/>
      </c>
      <c r="V125" s="51" t="str">
        <f>IF($A125="","",(IF((VLOOKUP($A125,DATA!$S$1:$AC$38,8,FALSE))="X","X",(IF(V124="X",1,V124+1)))))</f>
        <v/>
      </c>
      <c r="W125" s="50" t="str">
        <f>IF($A125="","",(IF((VLOOKUP($A125,DATA!$S$1:$AC$38,9,FALSE))="X","X",(IF(W124="X",1,W124+1)))))</f>
        <v/>
      </c>
      <c r="X125" s="50" t="str">
        <f>IF($A125="","",(IF((VLOOKUP($A125,DATA!$S$1:$AC$38,10,FALSE))="X","X",(IF(X124="X",1,X124+1)))))</f>
        <v/>
      </c>
      <c r="Y125" s="51" t="str">
        <f>IF($A125="","",(IF((VLOOKUP($A125,DATA!$S$1:$AC$38,11,FALSE))="X","X",(IF(Y124="X",1,Y124+1)))))</f>
        <v/>
      </c>
      <c r="Z125" s="52"/>
      <c r="AA125" s="52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39"/>
      <c r="BN125" s="39"/>
      <c r="BO125" s="39"/>
      <c r="BP125" s="39"/>
      <c r="BQ125" s="39"/>
      <c r="BR125" s="39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39"/>
      <c r="CF125" s="39"/>
      <c r="CG125" s="39"/>
      <c r="CH125" s="39"/>
      <c r="DC125" s="4"/>
      <c r="DD125" s="4"/>
      <c r="DE125" s="49"/>
      <c r="DF125" s="49"/>
      <c r="DG125" s="49"/>
      <c r="DH125" s="49"/>
      <c r="DI125" s="49"/>
      <c r="DJ125" s="49"/>
      <c r="DK125" s="49"/>
      <c r="DL125" s="49"/>
      <c r="DM125" s="49"/>
      <c r="DN125" s="49"/>
      <c r="DO125" s="49"/>
      <c r="DP125" s="49"/>
      <c r="DQ125" s="49"/>
      <c r="DR125" s="49"/>
      <c r="DS125" s="49"/>
      <c r="DT125" s="49"/>
      <c r="DU125" s="49"/>
      <c r="DV125" s="49"/>
      <c r="DW125" s="49"/>
      <c r="DX125" s="49"/>
      <c r="DY125" s="49"/>
      <c r="DZ125" s="49"/>
      <c r="EA125" s="49"/>
      <c r="EB125" s="49"/>
      <c r="EC125" s="49"/>
      <c r="ED125" s="49"/>
      <c r="EE125" s="49"/>
      <c r="EF125" s="49"/>
      <c r="EG125" s="49"/>
      <c r="EH125" s="49"/>
      <c r="EI125" s="49"/>
      <c r="EJ125" s="49"/>
      <c r="EK125" s="49"/>
      <c r="EL125" s="49"/>
      <c r="EM125" s="49"/>
      <c r="EN125" s="49"/>
      <c r="EO125" s="49"/>
      <c r="EP125" s="49"/>
      <c r="EQ125" s="49"/>
      <c r="ER125" s="49"/>
      <c r="ES125" s="49"/>
      <c r="ET125" s="49"/>
      <c r="EU125" s="49"/>
      <c r="EV125" s="49"/>
      <c r="EW125" s="49"/>
      <c r="EX125" s="49"/>
      <c r="EY125" s="49"/>
      <c r="EZ125" s="49"/>
      <c r="FA125" s="49"/>
      <c r="FB125" s="49"/>
      <c r="FC125" s="49"/>
      <c r="FD125" s="49"/>
      <c r="FE125" s="49"/>
      <c r="FF125" s="49"/>
      <c r="FG125" s="49"/>
      <c r="FH125" s="49"/>
      <c r="FI125" s="49"/>
      <c r="FJ125" s="49"/>
      <c r="FK125" s="49"/>
      <c r="FL125" s="49"/>
      <c r="FM125" s="49"/>
      <c r="FN125" s="49"/>
      <c r="FO125" s="49"/>
      <c r="FP125" s="49"/>
      <c r="FQ125" s="49"/>
      <c r="FR125" s="49"/>
      <c r="FS125" s="49"/>
      <c r="FT125" s="49"/>
      <c r="FU125" s="49"/>
      <c r="FV125" s="49"/>
      <c r="FW125" s="49"/>
      <c r="FX125" s="49"/>
      <c r="FY125" s="49"/>
      <c r="FZ125" s="49"/>
      <c r="GA125" s="49"/>
      <c r="GB125" s="49"/>
      <c r="GC125" s="49"/>
      <c r="GD125" s="49"/>
      <c r="GE125" s="49"/>
      <c r="GF125" s="49"/>
      <c r="GG125" s="49"/>
      <c r="GH125" s="49"/>
      <c r="GI125" s="49"/>
      <c r="GJ125" s="49"/>
      <c r="GK125" s="49"/>
      <c r="GL125" s="49"/>
      <c r="GM125" s="49"/>
      <c r="GN125" s="49"/>
      <c r="GO125" s="49"/>
      <c r="GP125" s="49"/>
      <c r="GQ125" s="49"/>
      <c r="GR125" s="49"/>
      <c r="GS125" s="49"/>
      <c r="GT125" s="49"/>
      <c r="GU125" s="49"/>
      <c r="GV125" s="49"/>
      <c r="GW125" s="49"/>
      <c r="GX125" s="49"/>
      <c r="GY125" s="49"/>
      <c r="GZ125" s="49"/>
    </row>
    <row r="126" spans="1:208" s="5" customFormat="1" ht="18.600000000000001" customHeight="1" x14ac:dyDescent="0.25">
      <c r="A126" s="58"/>
      <c r="B126" s="50" t="str">
        <f>IF($A126="","",(IF((VLOOKUP($A126,DATA!$A$1:$M$38,2,FALSE))="X","X",(IF(B125="X",1,B125+1)))))</f>
        <v/>
      </c>
      <c r="C126" s="51" t="str">
        <f>IF($A126="","",(IF((VLOOKUP($A126,DATA!$A$1:$M$38,3,FALSE))="X","X",(IF(C125="X",1,C125+1)))))</f>
        <v/>
      </c>
      <c r="D126" s="50" t="str">
        <f>IF($A126="","",(IF((VLOOKUP($A126,DATA!$A$1:$M$38,4,FALSE))="X","X",(IF(D125="X",1,D125+1)))))</f>
        <v/>
      </c>
      <c r="E126" s="51" t="str">
        <f>IF($A126="","",(IF((VLOOKUP($A126,DATA!$A$1:$M$38,5,FALSE))="X","X",(IF(E125="X",1,E125+1)))))</f>
        <v/>
      </c>
      <c r="F126" s="50" t="str">
        <f>IF($A126="","",(IF((VLOOKUP($A126,DATA!$A$1:$M$38,6,FALSE))="X","X",(IF(F125="X",1,F125+1)))))</f>
        <v/>
      </c>
      <c r="G126" s="51" t="str">
        <f>IF($A126="","",(IF((VLOOKUP($A126,DATA!$A$1:$M$38,7,FALSE))="X","X",(IF(G125="X",1,G125+1)))))</f>
        <v/>
      </c>
      <c r="H126" s="50" t="str">
        <f>IF($A126="","",(IF((VLOOKUP($A126,DATA!$A$1:$M$38,8,FALSE))="X","X",(IF(H125="X",1,H125+1)))))</f>
        <v/>
      </c>
      <c r="I126" s="50" t="str">
        <f>IF($A126="","",(IF((VLOOKUP($A126,DATA!$A$1:$M$38,9,FALSE))="X","X",(IF(I125="X",1,I125+1)))))</f>
        <v/>
      </c>
      <c r="J126" s="51" t="str">
        <f>IF($A126="","",(IF((VLOOKUP($A126,DATA!$A$1:$M$38,10,FALSE))="X","X",(IF(J125="X",1,J125+1)))))</f>
        <v/>
      </c>
      <c r="K126" s="50" t="str">
        <f>IF($A126="","",(IF((VLOOKUP($A126,DATA!$A$1:$M$38,11,FALSE))="X","X",(IF(K125="X",1,K125+1)))))</f>
        <v/>
      </c>
      <c r="L126" s="50" t="str">
        <f>IF($A126="","",(IF((VLOOKUP($A126,DATA!$A$1:$M$38,12,FALSE))="X","X",(IF(L125="X",1,L125+1)))))</f>
        <v/>
      </c>
      <c r="M126" s="50" t="str">
        <f>IF($A126="","",(IF((VLOOKUP($A126,DATA!$A$1:$M$38,13,FALSE))="X","X",(IF(M125="X",1,M125+1)))))</f>
        <v/>
      </c>
      <c r="N126" s="53" t="str">
        <f t="shared" si="2"/>
        <v/>
      </c>
      <c r="O126" s="51" t="str">
        <f t="shared" si="3"/>
        <v/>
      </c>
      <c r="P126" s="50" t="str">
        <f>IF($A126="","",(IF((VLOOKUP($A126,DATA!$S$1:$AC$38,2,FALSE))="X","X",(IF(P125="X",1,P125+1)))))</f>
        <v/>
      </c>
      <c r="Q126" s="50" t="str">
        <f>IF($A126="","",(IF((VLOOKUP($A126,DATA!$S$1:$AC$38,3,FALSE))="X","X",(IF(Q125="X",1,Q125+1)))))</f>
        <v/>
      </c>
      <c r="R126" s="50" t="str">
        <f>IF($A126="","",(IF((VLOOKUP($A126,DATA!$S$1:$AC$38,4,FALSE))="X","X",(IF(R125="X",1,R125+1)))))</f>
        <v/>
      </c>
      <c r="S126" s="50" t="str">
        <f>IF($A126="","",(IF((VLOOKUP($A126,DATA!$S$1:$AC$38,5,FALSE))="X","X",(IF(S125="X",1,S125+1)))))</f>
        <v/>
      </c>
      <c r="T126" s="50" t="str">
        <f>IF($A126="","",(IF((VLOOKUP($A126,DATA!$S$1:$AC$38,6,FALSE))="X","X",(IF(T125="X",1,T125+1)))))</f>
        <v/>
      </c>
      <c r="U126" s="50" t="str">
        <f>IF($A126="","",(IF((VLOOKUP($A126,DATA!$S$1:$AC$38,7,FALSE))="X","X",(IF(U125="X",1,U125+1)))))</f>
        <v/>
      </c>
      <c r="V126" s="51" t="str">
        <f>IF($A126="","",(IF((VLOOKUP($A126,DATA!$S$1:$AC$38,8,FALSE))="X","X",(IF(V125="X",1,V125+1)))))</f>
        <v/>
      </c>
      <c r="W126" s="50" t="str">
        <f>IF($A126="","",(IF((VLOOKUP($A126,DATA!$S$1:$AC$38,9,FALSE))="X","X",(IF(W125="X",1,W125+1)))))</f>
        <v/>
      </c>
      <c r="X126" s="50" t="str">
        <f>IF($A126="","",(IF((VLOOKUP($A126,DATA!$S$1:$AC$38,10,FALSE))="X","X",(IF(X125="X",1,X125+1)))))</f>
        <v/>
      </c>
      <c r="Y126" s="51" t="str">
        <f>IF($A126="","",(IF((VLOOKUP($A126,DATA!$S$1:$AC$38,11,FALSE))="X","X",(IF(Y125="X",1,Y125+1)))))</f>
        <v/>
      </c>
      <c r="Z126" s="52"/>
      <c r="AA126" s="52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39"/>
      <c r="BN126" s="39"/>
      <c r="BO126" s="39"/>
      <c r="BP126" s="39"/>
      <c r="BQ126" s="39"/>
      <c r="BR126" s="39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39"/>
      <c r="CF126" s="39"/>
      <c r="CG126" s="39"/>
      <c r="CH126" s="39"/>
      <c r="DC126" s="4"/>
      <c r="DD126" s="4"/>
      <c r="DE126" s="49"/>
      <c r="DF126" s="49"/>
      <c r="DG126" s="49"/>
      <c r="DH126" s="49"/>
      <c r="DI126" s="49"/>
      <c r="DJ126" s="49"/>
      <c r="DK126" s="49"/>
      <c r="DL126" s="49"/>
      <c r="DM126" s="49"/>
      <c r="DN126" s="49"/>
      <c r="DO126" s="49"/>
      <c r="DP126" s="49"/>
      <c r="DQ126" s="49"/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  <c r="EB126" s="49"/>
      <c r="EC126" s="49"/>
      <c r="ED126" s="49"/>
      <c r="EE126" s="49"/>
      <c r="EF126" s="49"/>
      <c r="EG126" s="49"/>
      <c r="EH126" s="49"/>
      <c r="EI126" s="49"/>
      <c r="EJ126" s="49"/>
      <c r="EK126" s="49"/>
      <c r="EL126" s="49"/>
      <c r="EM126" s="49"/>
      <c r="EN126" s="49"/>
      <c r="EO126" s="49"/>
      <c r="EP126" s="49"/>
      <c r="EQ126" s="49"/>
      <c r="ER126" s="49"/>
      <c r="ES126" s="49"/>
      <c r="ET126" s="49"/>
      <c r="EU126" s="49"/>
      <c r="EV126" s="49"/>
      <c r="EW126" s="49"/>
      <c r="EX126" s="49"/>
      <c r="EY126" s="49"/>
      <c r="EZ126" s="49"/>
      <c r="FA126" s="49"/>
      <c r="FB126" s="49"/>
      <c r="FC126" s="49"/>
      <c r="FD126" s="49"/>
      <c r="FE126" s="49"/>
      <c r="FF126" s="49"/>
      <c r="FG126" s="49"/>
      <c r="FH126" s="49"/>
      <c r="FI126" s="49"/>
      <c r="FJ126" s="49"/>
      <c r="FK126" s="49"/>
      <c r="FL126" s="49"/>
      <c r="FM126" s="49"/>
      <c r="FN126" s="49"/>
      <c r="FO126" s="49"/>
      <c r="FP126" s="49"/>
      <c r="FQ126" s="49"/>
      <c r="FR126" s="49"/>
      <c r="FS126" s="49"/>
      <c r="FT126" s="49"/>
      <c r="FU126" s="49"/>
      <c r="FV126" s="49"/>
      <c r="FW126" s="49"/>
      <c r="FX126" s="49"/>
      <c r="FY126" s="49"/>
      <c r="FZ126" s="49"/>
      <c r="GA126" s="49"/>
      <c r="GB126" s="49"/>
      <c r="GC126" s="49"/>
      <c r="GD126" s="49"/>
      <c r="GE126" s="49"/>
      <c r="GF126" s="49"/>
      <c r="GG126" s="49"/>
      <c r="GH126" s="49"/>
      <c r="GI126" s="49"/>
      <c r="GJ126" s="49"/>
      <c r="GK126" s="49"/>
      <c r="GL126" s="49"/>
      <c r="GM126" s="49"/>
      <c r="GN126" s="49"/>
      <c r="GO126" s="49"/>
      <c r="GP126" s="49"/>
      <c r="GQ126" s="49"/>
      <c r="GR126" s="49"/>
      <c r="GS126" s="49"/>
      <c r="GT126" s="49"/>
      <c r="GU126" s="49"/>
      <c r="GV126" s="49"/>
      <c r="GW126" s="49"/>
      <c r="GX126" s="49"/>
      <c r="GY126" s="49"/>
      <c r="GZ126" s="49"/>
    </row>
    <row r="127" spans="1:208" s="5" customFormat="1" ht="18.600000000000001" customHeight="1" x14ac:dyDescent="0.25">
      <c r="A127" s="58"/>
      <c r="B127" s="50" t="str">
        <f>IF($A127="","",(IF((VLOOKUP($A127,DATA!$A$1:$M$38,2,FALSE))="X","X",(IF(B126="X",1,B126+1)))))</f>
        <v/>
      </c>
      <c r="C127" s="51" t="str">
        <f>IF($A127="","",(IF((VLOOKUP($A127,DATA!$A$1:$M$38,3,FALSE))="X","X",(IF(C126="X",1,C126+1)))))</f>
        <v/>
      </c>
      <c r="D127" s="50" t="str">
        <f>IF($A127="","",(IF((VLOOKUP($A127,DATA!$A$1:$M$38,4,FALSE))="X","X",(IF(D126="X",1,D126+1)))))</f>
        <v/>
      </c>
      <c r="E127" s="51" t="str">
        <f>IF($A127="","",(IF((VLOOKUP($A127,DATA!$A$1:$M$38,5,FALSE))="X","X",(IF(E126="X",1,E126+1)))))</f>
        <v/>
      </c>
      <c r="F127" s="50" t="str">
        <f>IF($A127="","",(IF((VLOOKUP($A127,DATA!$A$1:$M$38,6,FALSE))="X","X",(IF(F126="X",1,F126+1)))))</f>
        <v/>
      </c>
      <c r="G127" s="51" t="str">
        <f>IF($A127="","",(IF((VLOOKUP($A127,DATA!$A$1:$M$38,7,FALSE))="X","X",(IF(G126="X",1,G126+1)))))</f>
        <v/>
      </c>
      <c r="H127" s="50" t="str">
        <f>IF($A127="","",(IF((VLOOKUP($A127,DATA!$A$1:$M$38,8,FALSE))="X","X",(IF(H126="X",1,H126+1)))))</f>
        <v/>
      </c>
      <c r="I127" s="50" t="str">
        <f>IF($A127="","",(IF((VLOOKUP($A127,DATA!$A$1:$M$38,9,FALSE))="X","X",(IF(I126="X",1,I126+1)))))</f>
        <v/>
      </c>
      <c r="J127" s="51" t="str">
        <f>IF($A127="","",(IF((VLOOKUP($A127,DATA!$A$1:$M$38,10,FALSE))="X","X",(IF(J126="X",1,J126+1)))))</f>
        <v/>
      </c>
      <c r="K127" s="50" t="str">
        <f>IF($A127="","",(IF((VLOOKUP($A127,DATA!$A$1:$M$38,11,FALSE))="X","X",(IF(K126="X",1,K126+1)))))</f>
        <v/>
      </c>
      <c r="L127" s="50" t="str">
        <f>IF($A127="","",(IF((VLOOKUP($A127,DATA!$A$1:$M$38,12,FALSE))="X","X",(IF(L126="X",1,L126+1)))))</f>
        <v/>
      </c>
      <c r="M127" s="50" t="str">
        <f>IF($A127="","",(IF((VLOOKUP($A127,DATA!$A$1:$M$38,13,FALSE))="X","X",(IF(M126="X",1,M126+1)))))</f>
        <v/>
      </c>
      <c r="N127" s="53" t="str">
        <f t="shared" si="2"/>
        <v/>
      </c>
      <c r="O127" s="51" t="str">
        <f t="shared" si="3"/>
        <v/>
      </c>
      <c r="P127" s="50" t="str">
        <f>IF($A127="","",(IF((VLOOKUP($A127,DATA!$S$1:$AC$38,2,FALSE))="X","X",(IF(P126="X",1,P126+1)))))</f>
        <v/>
      </c>
      <c r="Q127" s="50" t="str">
        <f>IF($A127="","",(IF((VLOOKUP($A127,DATA!$S$1:$AC$38,3,FALSE))="X","X",(IF(Q126="X",1,Q126+1)))))</f>
        <v/>
      </c>
      <c r="R127" s="50" t="str">
        <f>IF($A127="","",(IF((VLOOKUP($A127,DATA!$S$1:$AC$38,4,FALSE))="X","X",(IF(R126="X",1,R126+1)))))</f>
        <v/>
      </c>
      <c r="S127" s="50" t="str">
        <f>IF($A127="","",(IF((VLOOKUP($A127,DATA!$S$1:$AC$38,5,FALSE))="X","X",(IF(S126="X",1,S126+1)))))</f>
        <v/>
      </c>
      <c r="T127" s="50" t="str">
        <f>IF($A127="","",(IF((VLOOKUP($A127,DATA!$S$1:$AC$38,6,FALSE))="X","X",(IF(T126="X",1,T126+1)))))</f>
        <v/>
      </c>
      <c r="U127" s="50" t="str">
        <f>IF($A127="","",(IF((VLOOKUP($A127,DATA!$S$1:$AC$38,7,FALSE))="X","X",(IF(U126="X",1,U126+1)))))</f>
        <v/>
      </c>
      <c r="V127" s="51" t="str">
        <f>IF($A127="","",(IF((VLOOKUP($A127,DATA!$S$1:$AC$38,8,FALSE))="X","X",(IF(V126="X",1,V126+1)))))</f>
        <v/>
      </c>
      <c r="W127" s="50" t="str">
        <f>IF($A127="","",(IF((VLOOKUP($A127,DATA!$S$1:$AC$38,9,FALSE))="X","X",(IF(W126="X",1,W126+1)))))</f>
        <v/>
      </c>
      <c r="X127" s="50" t="str">
        <f>IF($A127="","",(IF((VLOOKUP($A127,DATA!$S$1:$AC$38,10,FALSE))="X","X",(IF(X126="X",1,X126+1)))))</f>
        <v/>
      </c>
      <c r="Y127" s="51" t="str">
        <f>IF($A127="","",(IF((VLOOKUP($A127,DATA!$S$1:$AC$38,11,FALSE))="X","X",(IF(Y126="X",1,Y126+1)))))</f>
        <v/>
      </c>
      <c r="Z127" s="52"/>
      <c r="AA127" s="52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39"/>
      <c r="BN127" s="39"/>
      <c r="BO127" s="39"/>
      <c r="BP127" s="39"/>
      <c r="BQ127" s="39"/>
      <c r="BR127" s="39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39"/>
      <c r="CF127" s="39"/>
      <c r="CG127" s="39"/>
      <c r="CH127" s="39"/>
      <c r="DC127" s="4"/>
      <c r="DD127" s="4"/>
      <c r="DE127" s="49"/>
      <c r="DF127" s="49"/>
      <c r="DG127" s="49"/>
      <c r="DH127" s="49"/>
      <c r="DI127" s="49"/>
      <c r="DJ127" s="49"/>
      <c r="DK127" s="49"/>
      <c r="DL127" s="49"/>
      <c r="DM127" s="49"/>
      <c r="DN127" s="49"/>
      <c r="DO127" s="49"/>
      <c r="DP127" s="49"/>
      <c r="DQ127" s="49"/>
      <c r="DR127" s="49"/>
      <c r="DS127" s="49"/>
      <c r="DT127" s="49"/>
      <c r="DU127" s="49"/>
      <c r="DV127" s="49"/>
      <c r="DW127" s="49"/>
      <c r="DX127" s="49"/>
      <c r="DY127" s="49"/>
      <c r="DZ127" s="49"/>
      <c r="EA127" s="49"/>
      <c r="EB127" s="49"/>
      <c r="EC127" s="49"/>
      <c r="ED127" s="49"/>
      <c r="EE127" s="49"/>
      <c r="EF127" s="49"/>
      <c r="EG127" s="49"/>
      <c r="EH127" s="49"/>
      <c r="EI127" s="49"/>
      <c r="EJ127" s="49"/>
      <c r="EK127" s="49"/>
      <c r="EL127" s="49"/>
      <c r="EM127" s="49"/>
      <c r="EN127" s="49"/>
      <c r="EO127" s="49"/>
      <c r="EP127" s="49"/>
      <c r="EQ127" s="49"/>
      <c r="ER127" s="49"/>
      <c r="ES127" s="49"/>
      <c r="ET127" s="49"/>
      <c r="EU127" s="49"/>
      <c r="EV127" s="49"/>
      <c r="EW127" s="49"/>
      <c r="EX127" s="49"/>
      <c r="EY127" s="49"/>
      <c r="EZ127" s="49"/>
      <c r="FA127" s="49"/>
      <c r="FB127" s="49"/>
      <c r="FC127" s="49"/>
      <c r="FD127" s="49"/>
      <c r="FE127" s="49"/>
      <c r="FF127" s="49"/>
      <c r="FG127" s="49"/>
      <c r="FH127" s="49"/>
      <c r="FI127" s="49"/>
      <c r="FJ127" s="49"/>
      <c r="FK127" s="49"/>
      <c r="FL127" s="49"/>
      <c r="FM127" s="49"/>
      <c r="FN127" s="49"/>
      <c r="FO127" s="49"/>
      <c r="FP127" s="49"/>
      <c r="FQ127" s="49"/>
      <c r="FR127" s="49"/>
      <c r="FS127" s="49"/>
      <c r="FT127" s="49"/>
      <c r="FU127" s="49"/>
      <c r="FV127" s="49"/>
      <c r="FW127" s="49"/>
      <c r="FX127" s="49"/>
      <c r="FY127" s="49"/>
      <c r="FZ127" s="49"/>
      <c r="GA127" s="49"/>
      <c r="GB127" s="49"/>
      <c r="GC127" s="49"/>
      <c r="GD127" s="49"/>
      <c r="GE127" s="49"/>
      <c r="GF127" s="49"/>
      <c r="GG127" s="49"/>
      <c r="GH127" s="49"/>
      <c r="GI127" s="49"/>
      <c r="GJ127" s="49"/>
      <c r="GK127" s="49"/>
      <c r="GL127" s="49"/>
      <c r="GM127" s="49"/>
      <c r="GN127" s="49"/>
      <c r="GO127" s="49"/>
      <c r="GP127" s="49"/>
      <c r="GQ127" s="49"/>
      <c r="GR127" s="49"/>
      <c r="GS127" s="49"/>
      <c r="GT127" s="49"/>
      <c r="GU127" s="49"/>
      <c r="GV127" s="49"/>
      <c r="GW127" s="49"/>
      <c r="GX127" s="49"/>
      <c r="GY127" s="49"/>
      <c r="GZ127" s="49"/>
    </row>
    <row r="128" spans="1:208" s="5" customFormat="1" ht="18.600000000000001" customHeight="1" x14ac:dyDescent="0.25">
      <c r="A128" s="58"/>
      <c r="B128" s="50" t="str">
        <f>IF($A128="","",(IF((VLOOKUP($A128,DATA!$A$1:$M$38,2,FALSE))="X","X",(IF(B127="X",1,B127+1)))))</f>
        <v/>
      </c>
      <c r="C128" s="51" t="str">
        <f>IF($A128="","",(IF((VLOOKUP($A128,DATA!$A$1:$M$38,3,FALSE))="X","X",(IF(C127="X",1,C127+1)))))</f>
        <v/>
      </c>
      <c r="D128" s="50" t="str">
        <f>IF($A128="","",(IF((VLOOKUP($A128,DATA!$A$1:$M$38,4,FALSE))="X","X",(IF(D127="X",1,D127+1)))))</f>
        <v/>
      </c>
      <c r="E128" s="51" t="str">
        <f>IF($A128="","",(IF((VLOOKUP($A128,DATA!$A$1:$M$38,5,FALSE))="X","X",(IF(E127="X",1,E127+1)))))</f>
        <v/>
      </c>
      <c r="F128" s="50" t="str">
        <f>IF($A128="","",(IF((VLOOKUP($A128,DATA!$A$1:$M$38,6,FALSE))="X","X",(IF(F127="X",1,F127+1)))))</f>
        <v/>
      </c>
      <c r="G128" s="51" t="str">
        <f>IF($A128="","",(IF((VLOOKUP($A128,DATA!$A$1:$M$38,7,FALSE))="X","X",(IF(G127="X",1,G127+1)))))</f>
        <v/>
      </c>
      <c r="H128" s="50" t="str">
        <f>IF($A128="","",(IF((VLOOKUP($A128,DATA!$A$1:$M$38,8,FALSE))="X","X",(IF(H127="X",1,H127+1)))))</f>
        <v/>
      </c>
      <c r="I128" s="50" t="str">
        <f>IF($A128="","",(IF((VLOOKUP($A128,DATA!$A$1:$M$38,9,FALSE))="X","X",(IF(I127="X",1,I127+1)))))</f>
        <v/>
      </c>
      <c r="J128" s="51" t="str">
        <f>IF($A128="","",(IF((VLOOKUP($A128,DATA!$A$1:$M$38,10,FALSE))="X","X",(IF(J127="X",1,J127+1)))))</f>
        <v/>
      </c>
      <c r="K128" s="50" t="str">
        <f>IF($A128="","",(IF((VLOOKUP($A128,DATA!$A$1:$M$38,11,FALSE))="X","X",(IF(K127="X",1,K127+1)))))</f>
        <v/>
      </c>
      <c r="L128" s="50" t="str">
        <f>IF($A128="","",(IF((VLOOKUP($A128,DATA!$A$1:$M$38,12,FALSE))="X","X",(IF(L127="X",1,L127+1)))))</f>
        <v/>
      </c>
      <c r="M128" s="50" t="str">
        <f>IF($A128="","",(IF((VLOOKUP($A128,DATA!$A$1:$M$38,13,FALSE))="X","X",(IF(M127="X",1,M127+1)))))</f>
        <v/>
      </c>
      <c r="N128" s="53" t="str">
        <f t="shared" si="2"/>
        <v/>
      </c>
      <c r="O128" s="51" t="str">
        <f t="shared" si="3"/>
        <v/>
      </c>
      <c r="P128" s="50" t="str">
        <f>IF($A128="","",(IF((VLOOKUP($A128,DATA!$S$1:$AC$38,2,FALSE))="X","X",(IF(P127="X",1,P127+1)))))</f>
        <v/>
      </c>
      <c r="Q128" s="50" t="str">
        <f>IF($A128="","",(IF((VLOOKUP($A128,DATA!$S$1:$AC$38,3,FALSE))="X","X",(IF(Q127="X",1,Q127+1)))))</f>
        <v/>
      </c>
      <c r="R128" s="50" t="str">
        <f>IF($A128="","",(IF((VLOOKUP($A128,DATA!$S$1:$AC$38,4,FALSE))="X","X",(IF(R127="X",1,R127+1)))))</f>
        <v/>
      </c>
      <c r="S128" s="50" t="str">
        <f>IF($A128="","",(IF((VLOOKUP($A128,DATA!$S$1:$AC$38,5,FALSE))="X","X",(IF(S127="X",1,S127+1)))))</f>
        <v/>
      </c>
      <c r="T128" s="50" t="str">
        <f>IF($A128="","",(IF((VLOOKUP($A128,DATA!$S$1:$AC$38,6,FALSE))="X","X",(IF(T127="X",1,T127+1)))))</f>
        <v/>
      </c>
      <c r="U128" s="50" t="str">
        <f>IF($A128="","",(IF((VLOOKUP($A128,DATA!$S$1:$AC$38,7,FALSE))="X","X",(IF(U127="X",1,U127+1)))))</f>
        <v/>
      </c>
      <c r="V128" s="51" t="str">
        <f>IF($A128="","",(IF((VLOOKUP($A128,DATA!$S$1:$AC$38,8,FALSE))="X","X",(IF(V127="X",1,V127+1)))))</f>
        <v/>
      </c>
      <c r="W128" s="50" t="str">
        <f>IF($A128="","",(IF((VLOOKUP($A128,DATA!$S$1:$AC$38,9,FALSE))="X","X",(IF(W127="X",1,W127+1)))))</f>
        <v/>
      </c>
      <c r="X128" s="50" t="str">
        <f>IF($A128="","",(IF((VLOOKUP($A128,DATA!$S$1:$AC$38,10,FALSE))="X","X",(IF(X127="X",1,X127+1)))))</f>
        <v/>
      </c>
      <c r="Y128" s="51" t="str">
        <f>IF($A128="","",(IF((VLOOKUP($A128,DATA!$S$1:$AC$38,11,FALSE))="X","X",(IF(Y127="X",1,Y127+1)))))</f>
        <v/>
      </c>
      <c r="Z128" s="52"/>
      <c r="AA128" s="52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39"/>
      <c r="BN128" s="39"/>
      <c r="BO128" s="39"/>
      <c r="BP128" s="39"/>
      <c r="BQ128" s="39"/>
      <c r="BR128" s="39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39"/>
      <c r="CF128" s="39"/>
      <c r="CG128" s="39"/>
      <c r="CH128" s="39"/>
      <c r="DC128" s="4"/>
      <c r="DD128" s="4"/>
      <c r="DE128" s="49"/>
      <c r="DF128" s="49"/>
      <c r="DG128" s="49"/>
      <c r="DH128" s="49"/>
      <c r="DI128" s="49"/>
      <c r="DJ128" s="49"/>
      <c r="DK128" s="49"/>
      <c r="DL128" s="49"/>
      <c r="DM128" s="49"/>
      <c r="DN128" s="49"/>
      <c r="DO128" s="49"/>
      <c r="DP128" s="49"/>
      <c r="DQ128" s="49"/>
      <c r="DR128" s="49"/>
      <c r="DS128" s="49"/>
      <c r="DT128" s="49"/>
      <c r="DU128" s="49"/>
      <c r="DV128" s="49"/>
      <c r="DW128" s="49"/>
      <c r="DX128" s="49"/>
      <c r="DY128" s="49"/>
      <c r="DZ128" s="49"/>
      <c r="EA128" s="49"/>
      <c r="EB128" s="49"/>
      <c r="EC128" s="49"/>
      <c r="ED128" s="49"/>
      <c r="EE128" s="49"/>
      <c r="EF128" s="49"/>
      <c r="EG128" s="49"/>
      <c r="EH128" s="49"/>
      <c r="EI128" s="49"/>
      <c r="EJ128" s="49"/>
      <c r="EK128" s="49"/>
      <c r="EL128" s="49"/>
      <c r="EM128" s="49"/>
      <c r="EN128" s="49"/>
      <c r="EO128" s="49"/>
      <c r="EP128" s="49"/>
      <c r="EQ128" s="49"/>
      <c r="ER128" s="49"/>
      <c r="ES128" s="49"/>
      <c r="ET128" s="49"/>
      <c r="EU128" s="49"/>
      <c r="EV128" s="49"/>
      <c r="EW128" s="49"/>
      <c r="EX128" s="49"/>
      <c r="EY128" s="49"/>
      <c r="EZ128" s="49"/>
      <c r="FA128" s="49"/>
      <c r="FB128" s="49"/>
      <c r="FC128" s="49"/>
      <c r="FD128" s="49"/>
      <c r="FE128" s="49"/>
      <c r="FF128" s="49"/>
      <c r="FG128" s="49"/>
      <c r="FH128" s="49"/>
      <c r="FI128" s="49"/>
      <c r="FJ128" s="49"/>
      <c r="FK128" s="49"/>
      <c r="FL128" s="49"/>
      <c r="FM128" s="49"/>
      <c r="FN128" s="49"/>
      <c r="FO128" s="49"/>
      <c r="FP128" s="49"/>
      <c r="FQ128" s="49"/>
      <c r="FR128" s="49"/>
      <c r="FS128" s="49"/>
      <c r="FT128" s="49"/>
      <c r="FU128" s="49"/>
      <c r="FV128" s="49"/>
      <c r="FW128" s="49"/>
      <c r="FX128" s="49"/>
      <c r="FY128" s="49"/>
      <c r="FZ128" s="49"/>
      <c r="GA128" s="49"/>
      <c r="GB128" s="49"/>
      <c r="GC128" s="49"/>
      <c r="GD128" s="49"/>
      <c r="GE128" s="49"/>
      <c r="GF128" s="49"/>
      <c r="GG128" s="49"/>
      <c r="GH128" s="49"/>
      <c r="GI128" s="49"/>
      <c r="GJ128" s="49"/>
      <c r="GK128" s="49"/>
      <c r="GL128" s="49"/>
      <c r="GM128" s="49"/>
      <c r="GN128" s="49"/>
      <c r="GO128" s="49"/>
      <c r="GP128" s="49"/>
      <c r="GQ128" s="49"/>
      <c r="GR128" s="49"/>
      <c r="GS128" s="49"/>
      <c r="GT128" s="49"/>
      <c r="GU128" s="49"/>
      <c r="GV128" s="49"/>
      <c r="GW128" s="49"/>
      <c r="GX128" s="49"/>
      <c r="GY128" s="49"/>
      <c r="GZ128" s="49"/>
    </row>
    <row r="129" spans="1:208" s="5" customFormat="1" ht="18.600000000000001" customHeight="1" x14ac:dyDescent="0.25">
      <c r="A129" s="58"/>
      <c r="B129" s="50" t="str">
        <f>IF($A129="","",(IF((VLOOKUP($A129,DATA!$A$1:$M$38,2,FALSE))="X","X",(IF(B128="X",1,B128+1)))))</f>
        <v/>
      </c>
      <c r="C129" s="51" t="str">
        <f>IF($A129="","",(IF((VLOOKUP($A129,DATA!$A$1:$M$38,3,FALSE))="X","X",(IF(C128="X",1,C128+1)))))</f>
        <v/>
      </c>
      <c r="D129" s="50" t="str">
        <f>IF($A129="","",(IF((VLOOKUP($A129,DATA!$A$1:$M$38,4,FALSE))="X","X",(IF(D128="X",1,D128+1)))))</f>
        <v/>
      </c>
      <c r="E129" s="51" t="str">
        <f>IF($A129="","",(IF((VLOOKUP($A129,DATA!$A$1:$M$38,5,FALSE))="X","X",(IF(E128="X",1,E128+1)))))</f>
        <v/>
      </c>
      <c r="F129" s="50" t="str">
        <f>IF($A129="","",(IF((VLOOKUP($A129,DATA!$A$1:$M$38,6,FALSE))="X","X",(IF(F128="X",1,F128+1)))))</f>
        <v/>
      </c>
      <c r="G129" s="51" t="str">
        <f>IF($A129="","",(IF((VLOOKUP($A129,DATA!$A$1:$M$38,7,FALSE))="X","X",(IF(G128="X",1,G128+1)))))</f>
        <v/>
      </c>
      <c r="H129" s="50" t="str">
        <f>IF($A129="","",(IF((VLOOKUP($A129,DATA!$A$1:$M$38,8,FALSE))="X","X",(IF(H128="X",1,H128+1)))))</f>
        <v/>
      </c>
      <c r="I129" s="50" t="str">
        <f>IF($A129="","",(IF((VLOOKUP($A129,DATA!$A$1:$M$38,9,FALSE))="X","X",(IF(I128="X",1,I128+1)))))</f>
        <v/>
      </c>
      <c r="J129" s="51" t="str">
        <f>IF($A129="","",(IF((VLOOKUP($A129,DATA!$A$1:$M$38,10,FALSE))="X","X",(IF(J128="X",1,J128+1)))))</f>
        <v/>
      </c>
      <c r="K129" s="50" t="str">
        <f>IF($A129="","",(IF((VLOOKUP($A129,DATA!$A$1:$M$38,11,FALSE))="X","X",(IF(K128="X",1,K128+1)))))</f>
        <v/>
      </c>
      <c r="L129" s="50" t="str">
        <f>IF($A129="","",(IF((VLOOKUP($A129,DATA!$A$1:$M$38,12,FALSE))="X","X",(IF(L128="X",1,L128+1)))))</f>
        <v/>
      </c>
      <c r="M129" s="50" t="str">
        <f>IF($A129="","",(IF((VLOOKUP($A129,DATA!$A$1:$M$38,13,FALSE))="X","X",(IF(M128="X",1,M128+1)))))</f>
        <v/>
      </c>
      <c r="N129" s="53" t="str">
        <f t="shared" si="2"/>
        <v/>
      </c>
      <c r="O129" s="51" t="str">
        <f t="shared" si="3"/>
        <v/>
      </c>
      <c r="P129" s="50" t="str">
        <f>IF($A129="","",(IF((VLOOKUP($A129,DATA!$S$1:$AC$38,2,FALSE))="X","X",(IF(P128="X",1,P128+1)))))</f>
        <v/>
      </c>
      <c r="Q129" s="50" t="str">
        <f>IF($A129="","",(IF((VLOOKUP($A129,DATA!$S$1:$AC$38,3,FALSE))="X","X",(IF(Q128="X",1,Q128+1)))))</f>
        <v/>
      </c>
      <c r="R129" s="50" t="str">
        <f>IF($A129="","",(IF((VLOOKUP($A129,DATA!$S$1:$AC$38,4,FALSE))="X","X",(IF(R128="X",1,R128+1)))))</f>
        <v/>
      </c>
      <c r="S129" s="50" t="str">
        <f>IF($A129="","",(IF((VLOOKUP($A129,DATA!$S$1:$AC$38,5,FALSE))="X","X",(IF(S128="X",1,S128+1)))))</f>
        <v/>
      </c>
      <c r="T129" s="50" t="str">
        <f>IF($A129="","",(IF((VLOOKUP($A129,DATA!$S$1:$AC$38,6,FALSE))="X","X",(IF(T128="X",1,T128+1)))))</f>
        <v/>
      </c>
      <c r="U129" s="50" t="str">
        <f>IF($A129="","",(IF((VLOOKUP($A129,DATA!$S$1:$AC$38,7,FALSE))="X","X",(IF(U128="X",1,U128+1)))))</f>
        <v/>
      </c>
      <c r="V129" s="51" t="str">
        <f>IF($A129="","",(IF((VLOOKUP($A129,DATA!$S$1:$AC$38,8,FALSE))="X","X",(IF(V128="X",1,V128+1)))))</f>
        <v/>
      </c>
      <c r="W129" s="50" t="str">
        <f>IF($A129="","",(IF((VLOOKUP($A129,DATA!$S$1:$AC$38,9,FALSE))="X","X",(IF(W128="X",1,W128+1)))))</f>
        <v/>
      </c>
      <c r="X129" s="50" t="str">
        <f>IF($A129="","",(IF((VLOOKUP($A129,DATA!$S$1:$AC$38,10,FALSE))="X","X",(IF(X128="X",1,X128+1)))))</f>
        <v/>
      </c>
      <c r="Y129" s="51" t="str">
        <f>IF($A129="","",(IF((VLOOKUP($A129,DATA!$S$1:$AC$38,11,FALSE))="X","X",(IF(Y128="X",1,Y128+1)))))</f>
        <v/>
      </c>
      <c r="Z129" s="52"/>
      <c r="AA129" s="52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39"/>
      <c r="BN129" s="39"/>
      <c r="BO129" s="39"/>
      <c r="BP129" s="39"/>
      <c r="BQ129" s="39"/>
      <c r="BR129" s="39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39"/>
      <c r="CF129" s="39"/>
      <c r="CG129" s="39"/>
      <c r="CH129" s="39"/>
      <c r="DC129" s="4"/>
      <c r="DD129" s="4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49"/>
      <c r="EG129" s="49"/>
      <c r="EH129" s="49"/>
      <c r="EI129" s="49"/>
      <c r="EJ129" s="49"/>
      <c r="EK129" s="49"/>
      <c r="EL129" s="49"/>
      <c r="EM129" s="49"/>
      <c r="EN129" s="49"/>
      <c r="EO129" s="49"/>
      <c r="EP129" s="49"/>
      <c r="EQ129" s="49"/>
      <c r="ER129" s="49"/>
      <c r="ES129" s="49"/>
      <c r="ET129" s="49"/>
      <c r="EU129" s="49"/>
      <c r="EV129" s="49"/>
      <c r="EW129" s="49"/>
      <c r="EX129" s="49"/>
      <c r="EY129" s="49"/>
      <c r="EZ129" s="49"/>
      <c r="FA129" s="49"/>
      <c r="FB129" s="49"/>
      <c r="FC129" s="49"/>
      <c r="FD129" s="49"/>
      <c r="FE129" s="49"/>
      <c r="FF129" s="49"/>
      <c r="FG129" s="49"/>
      <c r="FH129" s="49"/>
      <c r="FI129" s="49"/>
      <c r="FJ129" s="49"/>
      <c r="FK129" s="49"/>
      <c r="FL129" s="49"/>
      <c r="FM129" s="49"/>
      <c r="FN129" s="49"/>
      <c r="FO129" s="49"/>
      <c r="FP129" s="49"/>
      <c r="FQ129" s="49"/>
      <c r="FR129" s="49"/>
      <c r="FS129" s="49"/>
      <c r="FT129" s="49"/>
      <c r="FU129" s="49"/>
      <c r="FV129" s="49"/>
      <c r="FW129" s="49"/>
      <c r="FX129" s="49"/>
      <c r="FY129" s="49"/>
      <c r="FZ129" s="49"/>
      <c r="GA129" s="49"/>
      <c r="GB129" s="49"/>
      <c r="GC129" s="49"/>
      <c r="GD129" s="49"/>
      <c r="GE129" s="49"/>
      <c r="GF129" s="49"/>
      <c r="GG129" s="49"/>
      <c r="GH129" s="49"/>
      <c r="GI129" s="49"/>
      <c r="GJ129" s="49"/>
      <c r="GK129" s="49"/>
      <c r="GL129" s="49"/>
      <c r="GM129" s="49"/>
      <c r="GN129" s="49"/>
      <c r="GO129" s="49"/>
      <c r="GP129" s="49"/>
      <c r="GQ129" s="49"/>
      <c r="GR129" s="49"/>
      <c r="GS129" s="49"/>
      <c r="GT129" s="49"/>
      <c r="GU129" s="49"/>
      <c r="GV129" s="49"/>
      <c r="GW129" s="49"/>
      <c r="GX129" s="49"/>
      <c r="GY129" s="49"/>
      <c r="GZ129" s="49"/>
    </row>
    <row r="130" spans="1:208" s="5" customFormat="1" ht="18.600000000000001" customHeight="1" x14ac:dyDescent="0.25">
      <c r="A130" s="58"/>
      <c r="B130" s="50" t="str">
        <f>IF($A130="","",(IF((VLOOKUP($A130,DATA!$A$1:$M$38,2,FALSE))="X","X",(IF(B129="X",1,B129+1)))))</f>
        <v/>
      </c>
      <c r="C130" s="51" t="str">
        <f>IF($A130="","",(IF((VLOOKUP($A130,DATA!$A$1:$M$38,3,FALSE))="X","X",(IF(C129="X",1,C129+1)))))</f>
        <v/>
      </c>
      <c r="D130" s="50" t="str">
        <f>IF($A130="","",(IF((VLOOKUP($A130,DATA!$A$1:$M$38,4,FALSE))="X","X",(IF(D129="X",1,D129+1)))))</f>
        <v/>
      </c>
      <c r="E130" s="51" t="str">
        <f>IF($A130="","",(IF((VLOOKUP($A130,DATA!$A$1:$M$38,5,FALSE))="X","X",(IF(E129="X",1,E129+1)))))</f>
        <v/>
      </c>
      <c r="F130" s="50" t="str">
        <f>IF($A130="","",(IF((VLOOKUP($A130,DATA!$A$1:$M$38,6,FALSE))="X","X",(IF(F129="X",1,F129+1)))))</f>
        <v/>
      </c>
      <c r="G130" s="51" t="str">
        <f>IF($A130="","",(IF((VLOOKUP($A130,DATA!$A$1:$M$38,7,FALSE))="X","X",(IF(G129="X",1,G129+1)))))</f>
        <v/>
      </c>
      <c r="H130" s="50" t="str">
        <f>IF($A130="","",(IF((VLOOKUP($A130,DATA!$A$1:$M$38,8,FALSE))="X","X",(IF(H129="X",1,H129+1)))))</f>
        <v/>
      </c>
      <c r="I130" s="50" t="str">
        <f>IF($A130="","",(IF((VLOOKUP($A130,DATA!$A$1:$M$38,9,FALSE))="X","X",(IF(I129="X",1,I129+1)))))</f>
        <v/>
      </c>
      <c r="J130" s="51" t="str">
        <f>IF($A130="","",(IF((VLOOKUP($A130,DATA!$A$1:$M$38,10,FALSE))="X","X",(IF(J129="X",1,J129+1)))))</f>
        <v/>
      </c>
      <c r="K130" s="50" t="str">
        <f>IF($A130="","",(IF((VLOOKUP($A130,DATA!$A$1:$M$38,11,FALSE))="X","X",(IF(K129="X",1,K129+1)))))</f>
        <v/>
      </c>
      <c r="L130" s="50" t="str">
        <f>IF($A130="","",(IF((VLOOKUP($A130,DATA!$A$1:$M$38,12,FALSE))="X","X",(IF(L129="X",1,L129+1)))))</f>
        <v/>
      </c>
      <c r="M130" s="50" t="str">
        <f>IF($A130="","",(IF((VLOOKUP($A130,DATA!$A$1:$M$38,13,FALSE))="X","X",(IF(M129="X",1,M129+1)))))</f>
        <v/>
      </c>
      <c r="N130" s="53" t="str">
        <f t="shared" si="2"/>
        <v/>
      </c>
      <c r="O130" s="51" t="str">
        <f t="shared" si="3"/>
        <v/>
      </c>
      <c r="P130" s="50" t="str">
        <f>IF($A130="","",(IF((VLOOKUP($A130,DATA!$S$1:$AC$38,2,FALSE))="X","X",(IF(P129="X",1,P129+1)))))</f>
        <v/>
      </c>
      <c r="Q130" s="50" t="str">
        <f>IF($A130="","",(IF((VLOOKUP($A130,DATA!$S$1:$AC$38,3,FALSE))="X","X",(IF(Q129="X",1,Q129+1)))))</f>
        <v/>
      </c>
      <c r="R130" s="50" t="str">
        <f>IF($A130="","",(IF((VLOOKUP($A130,DATA!$S$1:$AC$38,4,FALSE))="X","X",(IF(R129="X",1,R129+1)))))</f>
        <v/>
      </c>
      <c r="S130" s="50" t="str">
        <f>IF($A130="","",(IF((VLOOKUP($A130,DATA!$S$1:$AC$38,5,FALSE))="X","X",(IF(S129="X",1,S129+1)))))</f>
        <v/>
      </c>
      <c r="T130" s="50" t="str">
        <f>IF($A130="","",(IF((VLOOKUP($A130,DATA!$S$1:$AC$38,6,FALSE))="X","X",(IF(T129="X",1,T129+1)))))</f>
        <v/>
      </c>
      <c r="U130" s="50" t="str">
        <f>IF($A130="","",(IF((VLOOKUP($A130,DATA!$S$1:$AC$38,7,FALSE))="X","X",(IF(U129="X",1,U129+1)))))</f>
        <v/>
      </c>
      <c r="V130" s="51" t="str">
        <f>IF($A130="","",(IF((VLOOKUP($A130,DATA!$S$1:$AC$38,8,FALSE))="X","X",(IF(V129="X",1,V129+1)))))</f>
        <v/>
      </c>
      <c r="W130" s="50" t="str">
        <f>IF($A130="","",(IF((VLOOKUP($A130,DATA!$S$1:$AC$38,9,FALSE))="X","X",(IF(W129="X",1,W129+1)))))</f>
        <v/>
      </c>
      <c r="X130" s="50" t="str">
        <f>IF($A130="","",(IF((VLOOKUP($A130,DATA!$S$1:$AC$38,10,FALSE))="X","X",(IF(X129="X",1,X129+1)))))</f>
        <v/>
      </c>
      <c r="Y130" s="51" t="str">
        <f>IF($A130="","",(IF((VLOOKUP($A130,DATA!$S$1:$AC$38,11,FALSE))="X","X",(IF(Y129="X",1,Y129+1)))))</f>
        <v/>
      </c>
      <c r="Z130" s="52"/>
      <c r="AA130" s="52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39"/>
      <c r="BN130" s="39"/>
      <c r="BO130" s="39"/>
      <c r="BP130" s="39"/>
      <c r="BQ130" s="39"/>
      <c r="BR130" s="39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39"/>
      <c r="CF130" s="39"/>
      <c r="CG130" s="39"/>
      <c r="CH130" s="39"/>
      <c r="DC130" s="4"/>
      <c r="DD130" s="4"/>
      <c r="DE130" s="49"/>
      <c r="DF130" s="49"/>
      <c r="DG130" s="49"/>
      <c r="DH130" s="49"/>
      <c r="DI130" s="49"/>
      <c r="DJ130" s="49"/>
      <c r="DK130" s="49"/>
      <c r="DL130" s="49"/>
      <c r="DM130" s="49"/>
      <c r="DN130" s="49"/>
      <c r="DO130" s="49"/>
      <c r="DP130" s="49"/>
      <c r="DQ130" s="49"/>
      <c r="DR130" s="49"/>
      <c r="DS130" s="49"/>
      <c r="DT130" s="49"/>
      <c r="DU130" s="49"/>
      <c r="DV130" s="49"/>
      <c r="DW130" s="49"/>
      <c r="DX130" s="49"/>
      <c r="DY130" s="49"/>
      <c r="DZ130" s="49"/>
      <c r="EA130" s="49"/>
      <c r="EB130" s="49"/>
      <c r="EC130" s="49"/>
      <c r="ED130" s="49"/>
      <c r="EE130" s="49"/>
      <c r="EF130" s="49"/>
      <c r="EG130" s="49"/>
      <c r="EH130" s="49"/>
      <c r="EI130" s="49"/>
      <c r="EJ130" s="49"/>
      <c r="EK130" s="49"/>
      <c r="EL130" s="49"/>
      <c r="EM130" s="49"/>
      <c r="EN130" s="49"/>
      <c r="EO130" s="49"/>
      <c r="EP130" s="49"/>
      <c r="EQ130" s="49"/>
      <c r="ER130" s="49"/>
      <c r="ES130" s="49"/>
      <c r="ET130" s="49"/>
      <c r="EU130" s="49"/>
      <c r="EV130" s="49"/>
      <c r="EW130" s="49"/>
      <c r="EX130" s="49"/>
      <c r="EY130" s="49"/>
      <c r="EZ130" s="49"/>
      <c r="FA130" s="49"/>
      <c r="FB130" s="49"/>
      <c r="FC130" s="49"/>
      <c r="FD130" s="49"/>
      <c r="FE130" s="49"/>
      <c r="FF130" s="49"/>
      <c r="FG130" s="49"/>
      <c r="FH130" s="49"/>
      <c r="FI130" s="49"/>
      <c r="FJ130" s="49"/>
      <c r="FK130" s="49"/>
      <c r="FL130" s="49"/>
      <c r="FM130" s="49"/>
      <c r="FN130" s="49"/>
      <c r="FO130" s="49"/>
      <c r="FP130" s="49"/>
      <c r="FQ130" s="49"/>
      <c r="FR130" s="49"/>
      <c r="FS130" s="49"/>
      <c r="FT130" s="49"/>
      <c r="FU130" s="49"/>
      <c r="FV130" s="49"/>
      <c r="FW130" s="49"/>
      <c r="FX130" s="49"/>
      <c r="FY130" s="49"/>
      <c r="FZ130" s="49"/>
      <c r="GA130" s="49"/>
      <c r="GB130" s="49"/>
      <c r="GC130" s="49"/>
      <c r="GD130" s="49"/>
      <c r="GE130" s="49"/>
      <c r="GF130" s="49"/>
      <c r="GG130" s="49"/>
      <c r="GH130" s="49"/>
      <c r="GI130" s="49"/>
      <c r="GJ130" s="49"/>
      <c r="GK130" s="49"/>
      <c r="GL130" s="49"/>
      <c r="GM130" s="49"/>
      <c r="GN130" s="49"/>
      <c r="GO130" s="49"/>
      <c r="GP130" s="49"/>
      <c r="GQ130" s="49"/>
      <c r="GR130" s="49"/>
      <c r="GS130" s="49"/>
      <c r="GT130" s="49"/>
      <c r="GU130" s="49"/>
      <c r="GV130" s="49"/>
      <c r="GW130" s="49"/>
      <c r="GX130" s="49"/>
      <c r="GY130" s="49"/>
      <c r="GZ130" s="49"/>
    </row>
    <row r="131" spans="1:208" s="5" customFormat="1" ht="18.600000000000001" customHeight="1" x14ac:dyDescent="0.25">
      <c r="A131" s="58"/>
      <c r="B131" s="50" t="str">
        <f>IF($A131="","",(IF((VLOOKUP($A131,DATA!$A$1:$M$38,2,FALSE))="X","X",(IF(B130="X",1,B130+1)))))</f>
        <v/>
      </c>
      <c r="C131" s="51" t="str">
        <f>IF($A131="","",(IF((VLOOKUP($A131,DATA!$A$1:$M$38,3,FALSE))="X","X",(IF(C130="X",1,C130+1)))))</f>
        <v/>
      </c>
      <c r="D131" s="50" t="str">
        <f>IF($A131="","",(IF((VLOOKUP($A131,DATA!$A$1:$M$38,4,FALSE))="X","X",(IF(D130="X",1,D130+1)))))</f>
        <v/>
      </c>
      <c r="E131" s="51" t="str">
        <f>IF($A131="","",(IF((VLOOKUP($A131,DATA!$A$1:$M$38,5,FALSE))="X","X",(IF(E130="X",1,E130+1)))))</f>
        <v/>
      </c>
      <c r="F131" s="50" t="str">
        <f>IF($A131="","",(IF((VLOOKUP($A131,DATA!$A$1:$M$38,6,FALSE))="X","X",(IF(F130="X",1,F130+1)))))</f>
        <v/>
      </c>
      <c r="G131" s="51" t="str">
        <f>IF($A131="","",(IF((VLOOKUP($A131,DATA!$A$1:$M$38,7,FALSE))="X","X",(IF(G130="X",1,G130+1)))))</f>
        <v/>
      </c>
      <c r="H131" s="50" t="str">
        <f>IF($A131="","",(IF((VLOOKUP($A131,DATA!$A$1:$M$38,8,FALSE))="X","X",(IF(H130="X",1,H130+1)))))</f>
        <v/>
      </c>
      <c r="I131" s="50" t="str">
        <f>IF($A131="","",(IF((VLOOKUP($A131,DATA!$A$1:$M$38,9,FALSE))="X","X",(IF(I130="X",1,I130+1)))))</f>
        <v/>
      </c>
      <c r="J131" s="51" t="str">
        <f>IF($A131="","",(IF((VLOOKUP($A131,DATA!$A$1:$M$38,10,FALSE))="X","X",(IF(J130="X",1,J130+1)))))</f>
        <v/>
      </c>
      <c r="K131" s="50" t="str">
        <f>IF($A131="","",(IF((VLOOKUP($A131,DATA!$A$1:$M$38,11,FALSE))="X","X",(IF(K130="X",1,K130+1)))))</f>
        <v/>
      </c>
      <c r="L131" s="50" t="str">
        <f>IF($A131="","",(IF((VLOOKUP($A131,DATA!$A$1:$M$38,12,FALSE))="X","X",(IF(L130="X",1,L130+1)))))</f>
        <v/>
      </c>
      <c r="M131" s="50" t="str">
        <f>IF($A131="","",(IF((VLOOKUP($A131,DATA!$A$1:$M$38,13,FALSE))="X","X",(IF(M130="X",1,M130+1)))))</f>
        <v/>
      </c>
      <c r="N131" s="53" t="str">
        <f t="shared" si="2"/>
        <v/>
      </c>
      <c r="O131" s="51" t="str">
        <f t="shared" si="3"/>
        <v/>
      </c>
      <c r="P131" s="50" t="str">
        <f>IF($A131="","",(IF((VLOOKUP($A131,DATA!$S$1:$AC$38,2,FALSE))="X","X",(IF(P130="X",1,P130+1)))))</f>
        <v/>
      </c>
      <c r="Q131" s="50" t="str">
        <f>IF($A131="","",(IF((VLOOKUP($A131,DATA!$S$1:$AC$38,3,FALSE))="X","X",(IF(Q130="X",1,Q130+1)))))</f>
        <v/>
      </c>
      <c r="R131" s="50" t="str">
        <f>IF($A131="","",(IF((VLOOKUP($A131,DATA!$S$1:$AC$38,4,FALSE))="X","X",(IF(R130="X",1,R130+1)))))</f>
        <v/>
      </c>
      <c r="S131" s="50" t="str">
        <f>IF($A131="","",(IF((VLOOKUP($A131,DATA!$S$1:$AC$38,5,FALSE))="X","X",(IF(S130="X",1,S130+1)))))</f>
        <v/>
      </c>
      <c r="T131" s="50" t="str">
        <f>IF($A131="","",(IF((VLOOKUP($A131,DATA!$S$1:$AC$38,6,FALSE))="X","X",(IF(T130="X",1,T130+1)))))</f>
        <v/>
      </c>
      <c r="U131" s="50" t="str">
        <f>IF($A131="","",(IF((VLOOKUP($A131,DATA!$S$1:$AC$38,7,FALSE))="X","X",(IF(U130="X",1,U130+1)))))</f>
        <v/>
      </c>
      <c r="V131" s="51" t="str">
        <f>IF($A131="","",(IF((VLOOKUP($A131,DATA!$S$1:$AC$38,8,FALSE))="X","X",(IF(V130="X",1,V130+1)))))</f>
        <v/>
      </c>
      <c r="W131" s="50" t="str">
        <f>IF($A131="","",(IF((VLOOKUP($A131,DATA!$S$1:$AC$38,9,FALSE))="X","X",(IF(W130="X",1,W130+1)))))</f>
        <v/>
      </c>
      <c r="X131" s="50" t="str">
        <f>IF($A131="","",(IF((VLOOKUP($A131,DATA!$S$1:$AC$38,10,FALSE))="X","X",(IF(X130="X",1,X130+1)))))</f>
        <v/>
      </c>
      <c r="Y131" s="51" t="str">
        <f>IF($A131="","",(IF((VLOOKUP($A131,DATA!$S$1:$AC$38,11,FALSE))="X","X",(IF(Y130="X",1,Y130+1)))))</f>
        <v/>
      </c>
      <c r="Z131" s="52"/>
      <c r="AA131" s="52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39"/>
      <c r="BN131" s="39"/>
      <c r="BO131" s="39"/>
      <c r="BP131" s="39"/>
      <c r="BQ131" s="39"/>
      <c r="BR131" s="39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39"/>
      <c r="CF131" s="39"/>
      <c r="CG131" s="39"/>
      <c r="CH131" s="39"/>
      <c r="DC131" s="4"/>
      <c r="DD131" s="4"/>
      <c r="DE131" s="49"/>
      <c r="DF131" s="49"/>
      <c r="DG131" s="49"/>
      <c r="DH131" s="49"/>
      <c r="DI131" s="49"/>
      <c r="DJ131" s="49"/>
      <c r="DK131" s="49"/>
      <c r="DL131" s="49"/>
      <c r="DM131" s="49"/>
      <c r="DN131" s="49"/>
      <c r="DO131" s="49"/>
      <c r="DP131" s="49"/>
      <c r="DQ131" s="49"/>
      <c r="DR131" s="49"/>
      <c r="DS131" s="49"/>
      <c r="DT131" s="49"/>
      <c r="DU131" s="49"/>
      <c r="DV131" s="49"/>
      <c r="DW131" s="49"/>
      <c r="DX131" s="49"/>
      <c r="DY131" s="49"/>
      <c r="DZ131" s="49"/>
      <c r="EA131" s="49"/>
      <c r="EB131" s="49"/>
      <c r="EC131" s="49"/>
      <c r="ED131" s="49"/>
      <c r="EE131" s="49"/>
      <c r="EF131" s="49"/>
      <c r="EG131" s="49"/>
      <c r="EH131" s="49"/>
      <c r="EI131" s="49"/>
      <c r="EJ131" s="49"/>
      <c r="EK131" s="49"/>
      <c r="EL131" s="49"/>
      <c r="EM131" s="49"/>
      <c r="EN131" s="49"/>
      <c r="EO131" s="49"/>
      <c r="EP131" s="49"/>
      <c r="EQ131" s="49"/>
      <c r="ER131" s="49"/>
      <c r="ES131" s="49"/>
      <c r="ET131" s="49"/>
      <c r="EU131" s="49"/>
      <c r="EV131" s="49"/>
      <c r="EW131" s="49"/>
      <c r="EX131" s="49"/>
      <c r="EY131" s="49"/>
      <c r="EZ131" s="49"/>
      <c r="FA131" s="49"/>
      <c r="FB131" s="49"/>
      <c r="FC131" s="49"/>
      <c r="FD131" s="49"/>
      <c r="FE131" s="49"/>
      <c r="FF131" s="49"/>
      <c r="FG131" s="49"/>
      <c r="FH131" s="49"/>
      <c r="FI131" s="49"/>
      <c r="FJ131" s="49"/>
      <c r="FK131" s="49"/>
      <c r="FL131" s="49"/>
      <c r="FM131" s="49"/>
      <c r="FN131" s="49"/>
      <c r="FO131" s="49"/>
      <c r="FP131" s="49"/>
      <c r="FQ131" s="49"/>
      <c r="FR131" s="49"/>
      <c r="FS131" s="49"/>
      <c r="FT131" s="49"/>
      <c r="FU131" s="49"/>
      <c r="FV131" s="49"/>
      <c r="FW131" s="49"/>
      <c r="FX131" s="49"/>
      <c r="FY131" s="49"/>
      <c r="FZ131" s="49"/>
      <c r="GA131" s="49"/>
      <c r="GB131" s="49"/>
      <c r="GC131" s="49"/>
      <c r="GD131" s="49"/>
      <c r="GE131" s="49"/>
      <c r="GF131" s="49"/>
      <c r="GG131" s="49"/>
      <c r="GH131" s="49"/>
      <c r="GI131" s="49"/>
      <c r="GJ131" s="49"/>
      <c r="GK131" s="49"/>
      <c r="GL131" s="49"/>
      <c r="GM131" s="49"/>
      <c r="GN131" s="49"/>
      <c r="GO131" s="49"/>
      <c r="GP131" s="49"/>
      <c r="GQ131" s="49"/>
      <c r="GR131" s="49"/>
      <c r="GS131" s="49"/>
      <c r="GT131" s="49"/>
      <c r="GU131" s="49"/>
      <c r="GV131" s="49"/>
      <c r="GW131" s="49"/>
      <c r="GX131" s="49"/>
      <c r="GY131" s="49"/>
      <c r="GZ131" s="49"/>
    </row>
    <row r="132" spans="1:208" s="5" customFormat="1" ht="18.600000000000001" customHeight="1" x14ac:dyDescent="0.25">
      <c r="A132" s="58"/>
      <c r="B132" s="50" t="str">
        <f>IF($A132="","",(IF((VLOOKUP($A132,DATA!$A$1:$M$38,2,FALSE))="X","X",(IF(B131="X",1,B131+1)))))</f>
        <v/>
      </c>
      <c r="C132" s="51" t="str">
        <f>IF($A132="","",(IF((VLOOKUP($A132,DATA!$A$1:$M$38,3,FALSE))="X","X",(IF(C131="X",1,C131+1)))))</f>
        <v/>
      </c>
      <c r="D132" s="50" t="str">
        <f>IF($A132="","",(IF((VLOOKUP($A132,DATA!$A$1:$M$38,4,FALSE))="X","X",(IF(D131="X",1,D131+1)))))</f>
        <v/>
      </c>
      <c r="E132" s="51" t="str">
        <f>IF($A132="","",(IF((VLOOKUP($A132,DATA!$A$1:$M$38,5,FALSE))="X","X",(IF(E131="X",1,E131+1)))))</f>
        <v/>
      </c>
      <c r="F132" s="50" t="str">
        <f>IF($A132="","",(IF((VLOOKUP($A132,DATA!$A$1:$M$38,6,FALSE))="X","X",(IF(F131="X",1,F131+1)))))</f>
        <v/>
      </c>
      <c r="G132" s="51" t="str">
        <f>IF($A132="","",(IF((VLOOKUP($A132,DATA!$A$1:$M$38,7,FALSE))="X","X",(IF(G131="X",1,G131+1)))))</f>
        <v/>
      </c>
      <c r="H132" s="50" t="str">
        <f>IF($A132="","",(IF((VLOOKUP($A132,DATA!$A$1:$M$38,8,FALSE))="X","X",(IF(H131="X",1,H131+1)))))</f>
        <v/>
      </c>
      <c r="I132" s="50" t="str">
        <f>IF($A132="","",(IF((VLOOKUP($A132,DATA!$A$1:$M$38,9,FALSE))="X","X",(IF(I131="X",1,I131+1)))))</f>
        <v/>
      </c>
      <c r="J132" s="51" t="str">
        <f>IF($A132="","",(IF((VLOOKUP($A132,DATA!$A$1:$M$38,10,FALSE))="X","X",(IF(J131="X",1,J131+1)))))</f>
        <v/>
      </c>
      <c r="K132" s="50" t="str">
        <f>IF($A132="","",(IF((VLOOKUP($A132,DATA!$A$1:$M$38,11,FALSE))="X","X",(IF(K131="X",1,K131+1)))))</f>
        <v/>
      </c>
      <c r="L132" s="50" t="str">
        <f>IF($A132="","",(IF((VLOOKUP($A132,DATA!$A$1:$M$38,12,FALSE))="X","X",(IF(L131="X",1,L131+1)))))</f>
        <v/>
      </c>
      <c r="M132" s="50" t="str">
        <f>IF($A132="","",(IF((VLOOKUP($A132,DATA!$A$1:$M$38,13,FALSE))="X","X",(IF(M131="X",1,M131+1)))))</f>
        <v/>
      </c>
      <c r="N132" s="53" t="str">
        <f t="shared" si="2"/>
        <v/>
      </c>
      <c r="O132" s="51" t="str">
        <f t="shared" si="3"/>
        <v/>
      </c>
      <c r="P132" s="50" t="str">
        <f>IF($A132="","",(IF((VLOOKUP($A132,DATA!$S$1:$AC$38,2,FALSE))="X","X",(IF(P131="X",1,P131+1)))))</f>
        <v/>
      </c>
      <c r="Q132" s="50" t="str">
        <f>IF($A132="","",(IF((VLOOKUP($A132,DATA!$S$1:$AC$38,3,FALSE))="X","X",(IF(Q131="X",1,Q131+1)))))</f>
        <v/>
      </c>
      <c r="R132" s="50" t="str">
        <f>IF($A132="","",(IF((VLOOKUP($A132,DATA!$S$1:$AC$38,4,FALSE))="X","X",(IF(R131="X",1,R131+1)))))</f>
        <v/>
      </c>
      <c r="S132" s="50" t="str">
        <f>IF($A132="","",(IF((VLOOKUP($A132,DATA!$S$1:$AC$38,5,FALSE))="X","X",(IF(S131="X",1,S131+1)))))</f>
        <v/>
      </c>
      <c r="T132" s="50" t="str">
        <f>IF($A132="","",(IF((VLOOKUP($A132,DATA!$S$1:$AC$38,6,FALSE))="X","X",(IF(T131="X",1,T131+1)))))</f>
        <v/>
      </c>
      <c r="U132" s="50" t="str">
        <f>IF($A132="","",(IF((VLOOKUP($A132,DATA!$S$1:$AC$38,7,FALSE))="X","X",(IF(U131="X",1,U131+1)))))</f>
        <v/>
      </c>
      <c r="V132" s="51" t="str">
        <f>IF($A132="","",(IF((VLOOKUP($A132,DATA!$S$1:$AC$38,8,FALSE))="X","X",(IF(V131="X",1,V131+1)))))</f>
        <v/>
      </c>
      <c r="W132" s="50" t="str">
        <f>IF($A132="","",(IF((VLOOKUP($A132,DATA!$S$1:$AC$38,9,FALSE))="X","X",(IF(W131="X",1,W131+1)))))</f>
        <v/>
      </c>
      <c r="X132" s="50" t="str">
        <f>IF($A132="","",(IF((VLOOKUP($A132,DATA!$S$1:$AC$38,10,FALSE))="X","X",(IF(X131="X",1,X131+1)))))</f>
        <v/>
      </c>
      <c r="Y132" s="51" t="str">
        <f>IF($A132="","",(IF((VLOOKUP($A132,DATA!$S$1:$AC$38,11,FALSE))="X","X",(IF(Y131="X",1,Y131+1)))))</f>
        <v/>
      </c>
      <c r="Z132" s="52"/>
      <c r="AA132" s="52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39"/>
      <c r="BN132" s="39"/>
      <c r="BO132" s="39"/>
      <c r="BP132" s="39"/>
      <c r="BQ132" s="39"/>
      <c r="BR132" s="39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39"/>
      <c r="CF132" s="39"/>
      <c r="CG132" s="39"/>
      <c r="CH132" s="39"/>
      <c r="DC132" s="4"/>
      <c r="DD132" s="4"/>
      <c r="DE132" s="49"/>
      <c r="DF132" s="49"/>
      <c r="DG132" s="49"/>
      <c r="DH132" s="49"/>
      <c r="DI132" s="49"/>
      <c r="DJ132" s="49"/>
      <c r="DK132" s="49"/>
      <c r="DL132" s="49"/>
      <c r="DM132" s="49"/>
      <c r="DN132" s="49"/>
      <c r="DO132" s="49"/>
      <c r="DP132" s="49"/>
      <c r="DQ132" s="49"/>
      <c r="DR132" s="49"/>
      <c r="DS132" s="49"/>
      <c r="DT132" s="49"/>
      <c r="DU132" s="49"/>
      <c r="DV132" s="49"/>
      <c r="DW132" s="49"/>
      <c r="DX132" s="49"/>
      <c r="DY132" s="49"/>
      <c r="DZ132" s="49"/>
      <c r="EA132" s="49"/>
      <c r="EB132" s="49"/>
      <c r="EC132" s="49"/>
      <c r="ED132" s="49"/>
      <c r="EE132" s="49"/>
      <c r="EF132" s="49"/>
      <c r="EG132" s="49"/>
      <c r="EH132" s="49"/>
      <c r="EI132" s="49"/>
      <c r="EJ132" s="49"/>
      <c r="EK132" s="49"/>
      <c r="EL132" s="49"/>
      <c r="EM132" s="49"/>
      <c r="EN132" s="49"/>
      <c r="EO132" s="49"/>
      <c r="EP132" s="49"/>
      <c r="EQ132" s="49"/>
      <c r="ER132" s="49"/>
      <c r="ES132" s="49"/>
      <c r="ET132" s="49"/>
      <c r="EU132" s="49"/>
      <c r="EV132" s="49"/>
      <c r="EW132" s="49"/>
      <c r="EX132" s="49"/>
      <c r="EY132" s="49"/>
      <c r="EZ132" s="49"/>
      <c r="FA132" s="49"/>
      <c r="FB132" s="49"/>
      <c r="FC132" s="49"/>
      <c r="FD132" s="49"/>
      <c r="FE132" s="49"/>
      <c r="FF132" s="49"/>
      <c r="FG132" s="49"/>
      <c r="FH132" s="49"/>
      <c r="FI132" s="49"/>
      <c r="FJ132" s="49"/>
      <c r="FK132" s="49"/>
      <c r="FL132" s="49"/>
      <c r="FM132" s="49"/>
      <c r="FN132" s="49"/>
      <c r="FO132" s="49"/>
      <c r="FP132" s="49"/>
      <c r="FQ132" s="49"/>
      <c r="FR132" s="49"/>
      <c r="FS132" s="49"/>
      <c r="FT132" s="49"/>
      <c r="FU132" s="49"/>
      <c r="FV132" s="49"/>
      <c r="FW132" s="49"/>
      <c r="FX132" s="49"/>
      <c r="FY132" s="49"/>
      <c r="FZ132" s="49"/>
      <c r="GA132" s="49"/>
      <c r="GB132" s="49"/>
      <c r="GC132" s="49"/>
      <c r="GD132" s="49"/>
      <c r="GE132" s="49"/>
      <c r="GF132" s="49"/>
      <c r="GG132" s="49"/>
      <c r="GH132" s="49"/>
      <c r="GI132" s="49"/>
      <c r="GJ132" s="49"/>
      <c r="GK132" s="49"/>
      <c r="GL132" s="49"/>
      <c r="GM132" s="49"/>
      <c r="GN132" s="49"/>
      <c r="GO132" s="49"/>
      <c r="GP132" s="49"/>
      <c r="GQ132" s="49"/>
      <c r="GR132" s="49"/>
      <c r="GS132" s="49"/>
      <c r="GT132" s="49"/>
      <c r="GU132" s="49"/>
      <c r="GV132" s="49"/>
      <c r="GW132" s="49"/>
      <c r="GX132" s="49"/>
      <c r="GY132" s="49"/>
      <c r="GZ132" s="49"/>
    </row>
    <row r="133" spans="1:208" s="5" customFormat="1" ht="18.600000000000001" customHeight="1" x14ac:dyDescent="0.25">
      <c r="A133" s="58"/>
      <c r="B133" s="50" t="str">
        <f>IF($A133="","",(IF((VLOOKUP($A133,DATA!$A$1:$M$38,2,FALSE))="X","X",(IF(B132="X",1,B132+1)))))</f>
        <v/>
      </c>
      <c r="C133" s="51" t="str">
        <f>IF($A133="","",(IF((VLOOKUP($A133,DATA!$A$1:$M$38,3,FALSE))="X","X",(IF(C132="X",1,C132+1)))))</f>
        <v/>
      </c>
      <c r="D133" s="50" t="str">
        <f>IF($A133="","",(IF((VLOOKUP($A133,DATA!$A$1:$M$38,4,FALSE))="X","X",(IF(D132="X",1,D132+1)))))</f>
        <v/>
      </c>
      <c r="E133" s="51" t="str">
        <f>IF($A133="","",(IF((VLOOKUP($A133,DATA!$A$1:$M$38,5,FALSE))="X","X",(IF(E132="X",1,E132+1)))))</f>
        <v/>
      </c>
      <c r="F133" s="50" t="str">
        <f>IF($A133="","",(IF((VLOOKUP($A133,DATA!$A$1:$M$38,6,FALSE))="X","X",(IF(F132="X",1,F132+1)))))</f>
        <v/>
      </c>
      <c r="G133" s="51" t="str">
        <f>IF($A133="","",(IF((VLOOKUP($A133,DATA!$A$1:$M$38,7,FALSE))="X","X",(IF(G132="X",1,G132+1)))))</f>
        <v/>
      </c>
      <c r="H133" s="50" t="str">
        <f>IF($A133="","",(IF((VLOOKUP($A133,DATA!$A$1:$M$38,8,FALSE))="X","X",(IF(H132="X",1,H132+1)))))</f>
        <v/>
      </c>
      <c r="I133" s="50" t="str">
        <f>IF($A133="","",(IF((VLOOKUP($A133,DATA!$A$1:$M$38,9,FALSE))="X","X",(IF(I132="X",1,I132+1)))))</f>
        <v/>
      </c>
      <c r="J133" s="51" t="str">
        <f>IF($A133="","",(IF((VLOOKUP($A133,DATA!$A$1:$M$38,10,FALSE))="X","X",(IF(J132="X",1,J132+1)))))</f>
        <v/>
      </c>
      <c r="K133" s="50" t="str">
        <f>IF($A133="","",(IF((VLOOKUP($A133,DATA!$A$1:$M$38,11,FALSE))="X","X",(IF(K132="X",1,K132+1)))))</f>
        <v/>
      </c>
      <c r="L133" s="50" t="str">
        <f>IF($A133="","",(IF((VLOOKUP($A133,DATA!$A$1:$M$38,12,FALSE))="X","X",(IF(L132="X",1,L132+1)))))</f>
        <v/>
      </c>
      <c r="M133" s="50" t="str">
        <f>IF($A133="","",(IF((VLOOKUP($A133,DATA!$A$1:$M$38,13,FALSE))="X","X",(IF(M132="X",1,M132+1)))))</f>
        <v/>
      </c>
      <c r="N133" s="53" t="str">
        <f t="shared" si="2"/>
        <v/>
      </c>
      <c r="O133" s="51" t="str">
        <f t="shared" si="3"/>
        <v/>
      </c>
      <c r="P133" s="50" t="str">
        <f>IF($A133="","",(IF((VLOOKUP($A133,DATA!$S$1:$AC$38,2,FALSE))="X","X",(IF(P132="X",1,P132+1)))))</f>
        <v/>
      </c>
      <c r="Q133" s="50" t="str">
        <f>IF($A133="","",(IF((VLOOKUP($A133,DATA!$S$1:$AC$38,3,FALSE))="X","X",(IF(Q132="X",1,Q132+1)))))</f>
        <v/>
      </c>
      <c r="R133" s="50" t="str">
        <f>IF($A133="","",(IF((VLOOKUP($A133,DATA!$S$1:$AC$38,4,FALSE))="X","X",(IF(R132="X",1,R132+1)))))</f>
        <v/>
      </c>
      <c r="S133" s="50" t="str">
        <f>IF($A133="","",(IF((VLOOKUP($A133,DATA!$S$1:$AC$38,5,FALSE))="X","X",(IF(S132="X",1,S132+1)))))</f>
        <v/>
      </c>
      <c r="T133" s="50" t="str">
        <f>IF($A133="","",(IF((VLOOKUP($A133,DATA!$S$1:$AC$38,6,FALSE))="X","X",(IF(T132="X",1,T132+1)))))</f>
        <v/>
      </c>
      <c r="U133" s="50" t="str">
        <f>IF($A133="","",(IF((VLOOKUP($A133,DATA!$S$1:$AC$38,7,FALSE))="X","X",(IF(U132="X",1,U132+1)))))</f>
        <v/>
      </c>
      <c r="V133" s="51" t="str">
        <f>IF($A133="","",(IF((VLOOKUP($A133,DATA!$S$1:$AC$38,8,FALSE))="X","X",(IF(V132="X",1,V132+1)))))</f>
        <v/>
      </c>
      <c r="W133" s="50" t="str">
        <f>IF($A133="","",(IF((VLOOKUP($A133,DATA!$S$1:$AC$38,9,FALSE))="X","X",(IF(W132="X",1,W132+1)))))</f>
        <v/>
      </c>
      <c r="X133" s="50" t="str">
        <f>IF($A133="","",(IF((VLOOKUP($A133,DATA!$S$1:$AC$38,10,FALSE))="X","X",(IF(X132="X",1,X132+1)))))</f>
        <v/>
      </c>
      <c r="Y133" s="51" t="str">
        <f>IF($A133="","",(IF((VLOOKUP($A133,DATA!$S$1:$AC$38,11,FALSE))="X","X",(IF(Y132="X",1,Y132+1)))))</f>
        <v/>
      </c>
      <c r="Z133" s="52"/>
      <c r="AA133" s="52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39"/>
      <c r="BN133" s="39"/>
      <c r="BO133" s="39"/>
      <c r="BP133" s="39"/>
      <c r="BQ133" s="39"/>
      <c r="BR133" s="39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39"/>
      <c r="CF133" s="39"/>
      <c r="CG133" s="39"/>
      <c r="CH133" s="39"/>
      <c r="DC133" s="4"/>
      <c r="DD133" s="4"/>
      <c r="DE133" s="49"/>
      <c r="DF133" s="49"/>
      <c r="DG133" s="49"/>
      <c r="DH133" s="49"/>
      <c r="DI133" s="49"/>
      <c r="DJ133" s="49"/>
      <c r="DK133" s="49"/>
      <c r="DL133" s="49"/>
      <c r="DM133" s="49"/>
      <c r="DN133" s="49"/>
      <c r="DO133" s="49"/>
      <c r="DP133" s="49"/>
      <c r="DQ133" s="49"/>
      <c r="DR133" s="49"/>
      <c r="DS133" s="49"/>
      <c r="DT133" s="49"/>
      <c r="DU133" s="49"/>
      <c r="DV133" s="49"/>
      <c r="DW133" s="49"/>
      <c r="DX133" s="49"/>
      <c r="DY133" s="49"/>
      <c r="DZ133" s="49"/>
      <c r="EA133" s="49"/>
      <c r="EB133" s="49"/>
      <c r="EC133" s="49"/>
      <c r="ED133" s="49"/>
      <c r="EE133" s="49"/>
      <c r="EF133" s="49"/>
      <c r="EG133" s="49"/>
      <c r="EH133" s="49"/>
      <c r="EI133" s="49"/>
      <c r="EJ133" s="49"/>
      <c r="EK133" s="49"/>
      <c r="EL133" s="49"/>
      <c r="EM133" s="49"/>
      <c r="EN133" s="49"/>
      <c r="EO133" s="49"/>
      <c r="EP133" s="49"/>
      <c r="EQ133" s="49"/>
      <c r="ER133" s="49"/>
      <c r="ES133" s="49"/>
      <c r="ET133" s="49"/>
      <c r="EU133" s="49"/>
      <c r="EV133" s="49"/>
      <c r="EW133" s="49"/>
      <c r="EX133" s="49"/>
      <c r="EY133" s="49"/>
      <c r="EZ133" s="49"/>
      <c r="FA133" s="49"/>
      <c r="FB133" s="49"/>
      <c r="FC133" s="49"/>
      <c r="FD133" s="49"/>
      <c r="FE133" s="49"/>
      <c r="FF133" s="49"/>
      <c r="FG133" s="49"/>
      <c r="FH133" s="49"/>
      <c r="FI133" s="49"/>
      <c r="FJ133" s="49"/>
      <c r="FK133" s="49"/>
      <c r="FL133" s="49"/>
      <c r="FM133" s="49"/>
      <c r="FN133" s="49"/>
      <c r="FO133" s="49"/>
      <c r="FP133" s="49"/>
      <c r="FQ133" s="49"/>
      <c r="FR133" s="49"/>
      <c r="FS133" s="49"/>
      <c r="FT133" s="49"/>
      <c r="FU133" s="49"/>
      <c r="FV133" s="49"/>
      <c r="FW133" s="49"/>
      <c r="FX133" s="49"/>
      <c r="FY133" s="49"/>
      <c r="FZ133" s="49"/>
      <c r="GA133" s="49"/>
      <c r="GB133" s="49"/>
      <c r="GC133" s="49"/>
      <c r="GD133" s="49"/>
      <c r="GE133" s="49"/>
      <c r="GF133" s="49"/>
      <c r="GG133" s="49"/>
      <c r="GH133" s="49"/>
      <c r="GI133" s="49"/>
      <c r="GJ133" s="49"/>
      <c r="GK133" s="49"/>
      <c r="GL133" s="49"/>
      <c r="GM133" s="49"/>
      <c r="GN133" s="49"/>
      <c r="GO133" s="49"/>
      <c r="GP133" s="49"/>
      <c r="GQ133" s="49"/>
      <c r="GR133" s="49"/>
      <c r="GS133" s="49"/>
      <c r="GT133" s="49"/>
      <c r="GU133" s="49"/>
      <c r="GV133" s="49"/>
      <c r="GW133" s="49"/>
      <c r="GX133" s="49"/>
      <c r="GY133" s="49"/>
      <c r="GZ133" s="49"/>
    </row>
    <row r="134" spans="1:208" s="5" customFormat="1" ht="18.600000000000001" customHeight="1" x14ac:dyDescent="0.25">
      <c r="A134" s="58"/>
      <c r="B134" s="50" t="str">
        <f>IF($A134="","",(IF((VLOOKUP($A134,DATA!$A$1:$M$38,2,FALSE))="X","X",(IF(B133="X",1,B133+1)))))</f>
        <v/>
      </c>
      <c r="C134" s="51" t="str">
        <f>IF($A134="","",(IF((VLOOKUP($A134,DATA!$A$1:$M$38,3,FALSE))="X","X",(IF(C133="X",1,C133+1)))))</f>
        <v/>
      </c>
      <c r="D134" s="50" t="str">
        <f>IF($A134="","",(IF((VLOOKUP($A134,DATA!$A$1:$M$38,4,FALSE))="X","X",(IF(D133="X",1,D133+1)))))</f>
        <v/>
      </c>
      <c r="E134" s="51" t="str">
        <f>IF($A134="","",(IF((VLOOKUP($A134,DATA!$A$1:$M$38,5,FALSE))="X","X",(IF(E133="X",1,E133+1)))))</f>
        <v/>
      </c>
      <c r="F134" s="50" t="str">
        <f>IF($A134="","",(IF((VLOOKUP($A134,DATA!$A$1:$M$38,6,FALSE))="X","X",(IF(F133="X",1,F133+1)))))</f>
        <v/>
      </c>
      <c r="G134" s="51" t="str">
        <f>IF($A134="","",(IF((VLOOKUP($A134,DATA!$A$1:$M$38,7,FALSE))="X","X",(IF(G133="X",1,G133+1)))))</f>
        <v/>
      </c>
      <c r="H134" s="50" t="str">
        <f>IF($A134="","",(IF((VLOOKUP($A134,DATA!$A$1:$M$38,8,FALSE))="X","X",(IF(H133="X",1,H133+1)))))</f>
        <v/>
      </c>
      <c r="I134" s="50" t="str">
        <f>IF($A134="","",(IF((VLOOKUP($A134,DATA!$A$1:$M$38,9,FALSE))="X","X",(IF(I133="X",1,I133+1)))))</f>
        <v/>
      </c>
      <c r="J134" s="51" t="str">
        <f>IF($A134="","",(IF((VLOOKUP($A134,DATA!$A$1:$M$38,10,FALSE))="X","X",(IF(J133="X",1,J133+1)))))</f>
        <v/>
      </c>
      <c r="K134" s="50" t="str">
        <f>IF($A134="","",(IF((VLOOKUP($A134,DATA!$A$1:$M$38,11,FALSE))="X","X",(IF(K133="X",1,K133+1)))))</f>
        <v/>
      </c>
      <c r="L134" s="50" t="str">
        <f>IF($A134="","",(IF((VLOOKUP($A134,DATA!$A$1:$M$38,12,FALSE))="X","X",(IF(L133="X",1,L133+1)))))</f>
        <v/>
      </c>
      <c r="M134" s="50" t="str">
        <f>IF($A134="","",(IF((VLOOKUP($A134,DATA!$A$1:$M$38,13,FALSE))="X","X",(IF(M133="X",1,M133+1)))))</f>
        <v/>
      </c>
      <c r="N134" s="53" t="str">
        <f t="shared" ref="N134:N197" si="4">IF($A134="","",(IF((AND($A134=$A133,$A134&lt;&gt;""))=TRUE,"X",(IF(N133="X",1,N133+1)))))</f>
        <v/>
      </c>
      <c r="O134" s="51" t="str">
        <f t="shared" ref="O134:O197" si="5">IF($A134="","",(IF((AND($A134=$A132,$A134&lt;&gt;""))=TRUE,"X",(IF(O133="X",1,O133+1)))))</f>
        <v/>
      </c>
      <c r="P134" s="50" t="str">
        <f>IF($A134="","",(IF((VLOOKUP($A134,DATA!$S$1:$AC$38,2,FALSE))="X","X",(IF(P133="X",1,P133+1)))))</f>
        <v/>
      </c>
      <c r="Q134" s="50" t="str">
        <f>IF($A134="","",(IF((VLOOKUP($A134,DATA!$S$1:$AC$38,3,FALSE))="X","X",(IF(Q133="X",1,Q133+1)))))</f>
        <v/>
      </c>
      <c r="R134" s="50" t="str">
        <f>IF($A134="","",(IF((VLOOKUP($A134,DATA!$S$1:$AC$38,4,FALSE))="X","X",(IF(R133="X",1,R133+1)))))</f>
        <v/>
      </c>
      <c r="S134" s="50" t="str">
        <f>IF($A134="","",(IF((VLOOKUP($A134,DATA!$S$1:$AC$38,5,FALSE))="X","X",(IF(S133="X",1,S133+1)))))</f>
        <v/>
      </c>
      <c r="T134" s="50" t="str">
        <f>IF($A134="","",(IF((VLOOKUP($A134,DATA!$S$1:$AC$38,6,FALSE))="X","X",(IF(T133="X",1,T133+1)))))</f>
        <v/>
      </c>
      <c r="U134" s="50" t="str">
        <f>IF($A134="","",(IF((VLOOKUP($A134,DATA!$S$1:$AC$38,7,FALSE))="X","X",(IF(U133="X",1,U133+1)))))</f>
        <v/>
      </c>
      <c r="V134" s="51" t="str">
        <f>IF($A134="","",(IF((VLOOKUP($A134,DATA!$S$1:$AC$38,8,FALSE))="X","X",(IF(V133="X",1,V133+1)))))</f>
        <v/>
      </c>
      <c r="W134" s="50" t="str">
        <f>IF($A134="","",(IF((VLOOKUP($A134,DATA!$S$1:$AC$38,9,FALSE))="X","X",(IF(W133="X",1,W133+1)))))</f>
        <v/>
      </c>
      <c r="X134" s="50" t="str">
        <f>IF($A134="","",(IF((VLOOKUP($A134,DATA!$S$1:$AC$38,10,FALSE))="X","X",(IF(X133="X",1,X133+1)))))</f>
        <v/>
      </c>
      <c r="Y134" s="51" t="str">
        <f>IF($A134="","",(IF((VLOOKUP($A134,DATA!$S$1:$AC$38,11,FALSE))="X","X",(IF(Y133="X",1,Y133+1)))))</f>
        <v/>
      </c>
      <c r="Z134" s="52"/>
      <c r="AA134" s="52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39"/>
      <c r="BN134" s="39"/>
      <c r="BO134" s="39"/>
      <c r="BP134" s="39"/>
      <c r="BQ134" s="39"/>
      <c r="BR134" s="39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39"/>
      <c r="CF134" s="39"/>
      <c r="CG134" s="39"/>
      <c r="CH134" s="39"/>
      <c r="DC134" s="4"/>
      <c r="DD134" s="4"/>
      <c r="DE134" s="49"/>
      <c r="DF134" s="49"/>
      <c r="DG134" s="49"/>
      <c r="DH134" s="49"/>
      <c r="DI134" s="49"/>
      <c r="DJ134" s="49"/>
      <c r="DK134" s="49"/>
      <c r="DL134" s="49"/>
      <c r="DM134" s="49"/>
      <c r="DN134" s="49"/>
      <c r="DO134" s="49"/>
      <c r="DP134" s="49"/>
      <c r="DQ134" s="49"/>
      <c r="DR134" s="49"/>
      <c r="DS134" s="49"/>
      <c r="DT134" s="49"/>
      <c r="DU134" s="49"/>
      <c r="DV134" s="49"/>
      <c r="DW134" s="49"/>
      <c r="DX134" s="49"/>
      <c r="DY134" s="49"/>
      <c r="DZ134" s="49"/>
      <c r="EA134" s="49"/>
      <c r="EB134" s="49"/>
      <c r="EC134" s="49"/>
      <c r="ED134" s="49"/>
      <c r="EE134" s="49"/>
      <c r="EF134" s="49"/>
      <c r="EG134" s="49"/>
      <c r="EH134" s="49"/>
      <c r="EI134" s="49"/>
      <c r="EJ134" s="49"/>
      <c r="EK134" s="49"/>
      <c r="EL134" s="49"/>
      <c r="EM134" s="49"/>
      <c r="EN134" s="49"/>
      <c r="EO134" s="49"/>
      <c r="EP134" s="49"/>
      <c r="EQ134" s="49"/>
      <c r="ER134" s="49"/>
      <c r="ES134" s="49"/>
      <c r="ET134" s="49"/>
      <c r="EU134" s="49"/>
      <c r="EV134" s="49"/>
      <c r="EW134" s="49"/>
      <c r="EX134" s="49"/>
      <c r="EY134" s="49"/>
      <c r="EZ134" s="49"/>
      <c r="FA134" s="49"/>
      <c r="FB134" s="49"/>
      <c r="FC134" s="49"/>
      <c r="FD134" s="49"/>
      <c r="FE134" s="49"/>
      <c r="FF134" s="49"/>
      <c r="FG134" s="49"/>
      <c r="FH134" s="49"/>
      <c r="FI134" s="49"/>
      <c r="FJ134" s="49"/>
      <c r="FK134" s="49"/>
      <c r="FL134" s="49"/>
      <c r="FM134" s="49"/>
      <c r="FN134" s="49"/>
      <c r="FO134" s="49"/>
      <c r="FP134" s="49"/>
      <c r="FQ134" s="49"/>
      <c r="FR134" s="49"/>
      <c r="FS134" s="49"/>
      <c r="FT134" s="49"/>
      <c r="FU134" s="49"/>
      <c r="FV134" s="49"/>
      <c r="FW134" s="49"/>
      <c r="FX134" s="49"/>
      <c r="FY134" s="49"/>
      <c r="FZ134" s="49"/>
      <c r="GA134" s="49"/>
      <c r="GB134" s="49"/>
      <c r="GC134" s="49"/>
      <c r="GD134" s="49"/>
      <c r="GE134" s="49"/>
      <c r="GF134" s="49"/>
      <c r="GG134" s="49"/>
      <c r="GH134" s="49"/>
      <c r="GI134" s="49"/>
      <c r="GJ134" s="49"/>
      <c r="GK134" s="49"/>
      <c r="GL134" s="49"/>
      <c r="GM134" s="49"/>
      <c r="GN134" s="49"/>
      <c r="GO134" s="49"/>
      <c r="GP134" s="49"/>
      <c r="GQ134" s="49"/>
      <c r="GR134" s="49"/>
      <c r="GS134" s="49"/>
      <c r="GT134" s="49"/>
      <c r="GU134" s="49"/>
      <c r="GV134" s="49"/>
      <c r="GW134" s="49"/>
      <c r="GX134" s="49"/>
      <c r="GY134" s="49"/>
      <c r="GZ134" s="49"/>
    </row>
    <row r="135" spans="1:208" s="5" customFormat="1" ht="18.600000000000001" customHeight="1" x14ac:dyDescent="0.25">
      <c r="A135" s="58"/>
      <c r="B135" s="50" t="str">
        <f>IF($A135="","",(IF((VLOOKUP($A135,DATA!$A$1:$M$38,2,FALSE))="X","X",(IF(B134="X",1,B134+1)))))</f>
        <v/>
      </c>
      <c r="C135" s="51" t="str">
        <f>IF($A135="","",(IF((VLOOKUP($A135,DATA!$A$1:$M$38,3,FALSE))="X","X",(IF(C134="X",1,C134+1)))))</f>
        <v/>
      </c>
      <c r="D135" s="50" t="str">
        <f>IF($A135="","",(IF((VLOOKUP($A135,DATA!$A$1:$M$38,4,FALSE))="X","X",(IF(D134="X",1,D134+1)))))</f>
        <v/>
      </c>
      <c r="E135" s="51" t="str">
        <f>IF($A135="","",(IF((VLOOKUP($A135,DATA!$A$1:$M$38,5,FALSE))="X","X",(IF(E134="X",1,E134+1)))))</f>
        <v/>
      </c>
      <c r="F135" s="50" t="str">
        <f>IF($A135="","",(IF((VLOOKUP($A135,DATA!$A$1:$M$38,6,FALSE))="X","X",(IF(F134="X",1,F134+1)))))</f>
        <v/>
      </c>
      <c r="G135" s="51" t="str">
        <f>IF($A135="","",(IF((VLOOKUP($A135,DATA!$A$1:$M$38,7,FALSE))="X","X",(IF(G134="X",1,G134+1)))))</f>
        <v/>
      </c>
      <c r="H135" s="50" t="str">
        <f>IF($A135="","",(IF((VLOOKUP($A135,DATA!$A$1:$M$38,8,FALSE))="X","X",(IF(H134="X",1,H134+1)))))</f>
        <v/>
      </c>
      <c r="I135" s="50" t="str">
        <f>IF($A135="","",(IF((VLOOKUP($A135,DATA!$A$1:$M$38,9,FALSE))="X","X",(IF(I134="X",1,I134+1)))))</f>
        <v/>
      </c>
      <c r="J135" s="51" t="str">
        <f>IF($A135="","",(IF((VLOOKUP($A135,DATA!$A$1:$M$38,10,FALSE))="X","X",(IF(J134="X",1,J134+1)))))</f>
        <v/>
      </c>
      <c r="K135" s="50" t="str">
        <f>IF($A135="","",(IF((VLOOKUP($A135,DATA!$A$1:$M$38,11,FALSE))="X","X",(IF(K134="X",1,K134+1)))))</f>
        <v/>
      </c>
      <c r="L135" s="50" t="str">
        <f>IF($A135="","",(IF((VLOOKUP($A135,DATA!$A$1:$M$38,12,FALSE))="X","X",(IF(L134="X",1,L134+1)))))</f>
        <v/>
      </c>
      <c r="M135" s="50" t="str">
        <f>IF($A135="","",(IF((VLOOKUP($A135,DATA!$A$1:$M$38,13,FALSE))="X","X",(IF(M134="X",1,M134+1)))))</f>
        <v/>
      </c>
      <c r="N135" s="53" t="str">
        <f t="shared" si="4"/>
        <v/>
      </c>
      <c r="O135" s="51" t="str">
        <f t="shared" si="5"/>
        <v/>
      </c>
      <c r="P135" s="50" t="str">
        <f>IF($A135="","",(IF((VLOOKUP($A135,DATA!$S$1:$AC$38,2,FALSE))="X","X",(IF(P134="X",1,P134+1)))))</f>
        <v/>
      </c>
      <c r="Q135" s="50" t="str">
        <f>IF($A135="","",(IF((VLOOKUP($A135,DATA!$S$1:$AC$38,3,FALSE))="X","X",(IF(Q134="X",1,Q134+1)))))</f>
        <v/>
      </c>
      <c r="R135" s="50" t="str">
        <f>IF($A135="","",(IF((VLOOKUP($A135,DATA!$S$1:$AC$38,4,FALSE))="X","X",(IF(R134="X",1,R134+1)))))</f>
        <v/>
      </c>
      <c r="S135" s="50" t="str">
        <f>IF($A135="","",(IF((VLOOKUP($A135,DATA!$S$1:$AC$38,5,FALSE))="X","X",(IF(S134="X",1,S134+1)))))</f>
        <v/>
      </c>
      <c r="T135" s="50" t="str">
        <f>IF($A135="","",(IF((VLOOKUP($A135,DATA!$S$1:$AC$38,6,FALSE))="X","X",(IF(T134="X",1,T134+1)))))</f>
        <v/>
      </c>
      <c r="U135" s="50" t="str">
        <f>IF($A135="","",(IF((VLOOKUP($A135,DATA!$S$1:$AC$38,7,FALSE))="X","X",(IF(U134="X",1,U134+1)))))</f>
        <v/>
      </c>
      <c r="V135" s="51" t="str">
        <f>IF($A135="","",(IF((VLOOKUP($A135,DATA!$S$1:$AC$38,8,FALSE))="X","X",(IF(V134="X",1,V134+1)))))</f>
        <v/>
      </c>
      <c r="W135" s="50" t="str">
        <f>IF($A135="","",(IF((VLOOKUP($A135,DATA!$S$1:$AC$38,9,FALSE))="X","X",(IF(W134="X",1,W134+1)))))</f>
        <v/>
      </c>
      <c r="X135" s="50" t="str">
        <f>IF($A135="","",(IF((VLOOKUP($A135,DATA!$S$1:$AC$38,10,FALSE))="X","X",(IF(X134="X",1,X134+1)))))</f>
        <v/>
      </c>
      <c r="Y135" s="51" t="str">
        <f>IF($A135="","",(IF((VLOOKUP($A135,DATA!$S$1:$AC$38,11,FALSE))="X","X",(IF(Y134="X",1,Y134+1)))))</f>
        <v/>
      </c>
      <c r="Z135" s="52"/>
      <c r="AA135" s="52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39"/>
      <c r="BN135" s="39"/>
      <c r="BO135" s="39"/>
      <c r="BP135" s="39"/>
      <c r="BQ135" s="39"/>
      <c r="BR135" s="39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39"/>
      <c r="CF135" s="39"/>
      <c r="CG135" s="39"/>
      <c r="CH135" s="39"/>
      <c r="DC135" s="4"/>
      <c r="DD135" s="4"/>
      <c r="DE135" s="49"/>
      <c r="DF135" s="49"/>
      <c r="DG135" s="49"/>
      <c r="DH135" s="49"/>
      <c r="DI135" s="49"/>
      <c r="DJ135" s="49"/>
      <c r="DK135" s="49"/>
      <c r="DL135" s="49"/>
      <c r="DM135" s="49"/>
      <c r="DN135" s="49"/>
      <c r="DO135" s="49"/>
      <c r="DP135" s="49"/>
      <c r="DQ135" s="49"/>
      <c r="DR135" s="49"/>
      <c r="DS135" s="49"/>
      <c r="DT135" s="49"/>
      <c r="DU135" s="49"/>
      <c r="DV135" s="49"/>
      <c r="DW135" s="49"/>
      <c r="DX135" s="49"/>
      <c r="DY135" s="49"/>
      <c r="DZ135" s="49"/>
      <c r="EA135" s="49"/>
      <c r="EB135" s="49"/>
      <c r="EC135" s="49"/>
      <c r="ED135" s="49"/>
      <c r="EE135" s="49"/>
      <c r="EF135" s="49"/>
      <c r="EG135" s="49"/>
      <c r="EH135" s="49"/>
      <c r="EI135" s="49"/>
      <c r="EJ135" s="49"/>
      <c r="EK135" s="49"/>
      <c r="EL135" s="49"/>
      <c r="EM135" s="49"/>
      <c r="EN135" s="49"/>
      <c r="EO135" s="49"/>
      <c r="EP135" s="49"/>
      <c r="EQ135" s="49"/>
      <c r="ER135" s="49"/>
      <c r="ES135" s="49"/>
      <c r="ET135" s="49"/>
      <c r="EU135" s="49"/>
      <c r="EV135" s="49"/>
      <c r="EW135" s="49"/>
      <c r="EX135" s="49"/>
      <c r="EY135" s="49"/>
      <c r="EZ135" s="49"/>
      <c r="FA135" s="49"/>
      <c r="FB135" s="49"/>
      <c r="FC135" s="49"/>
      <c r="FD135" s="49"/>
      <c r="FE135" s="49"/>
      <c r="FF135" s="49"/>
      <c r="FG135" s="49"/>
      <c r="FH135" s="49"/>
      <c r="FI135" s="49"/>
      <c r="FJ135" s="49"/>
      <c r="FK135" s="49"/>
      <c r="FL135" s="49"/>
      <c r="FM135" s="49"/>
      <c r="FN135" s="49"/>
      <c r="FO135" s="49"/>
      <c r="FP135" s="49"/>
      <c r="FQ135" s="49"/>
      <c r="FR135" s="49"/>
      <c r="FS135" s="49"/>
      <c r="FT135" s="49"/>
      <c r="FU135" s="49"/>
      <c r="FV135" s="49"/>
      <c r="FW135" s="49"/>
      <c r="FX135" s="49"/>
      <c r="FY135" s="49"/>
      <c r="FZ135" s="49"/>
      <c r="GA135" s="49"/>
      <c r="GB135" s="49"/>
      <c r="GC135" s="49"/>
      <c r="GD135" s="49"/>
      <c r="GE135" s="49"/>
      <c r="GF135" s="49"/>
      <c r="GG135" s="49"/>
      <c r="GH135" s="49"/>
      <c r="GI135" s="49"/>
      <c r="GJ135" s="49"/>
      <c r="GK135" s="49"/>
      <c r="GL135" s="49"/>
      <c r="GM135" s="49"/>
      <c r="GN135" s="49"/>
      <c r="GO135" s="49"/>
      <c r="GP135" s="49"/>
      <c r="GQ135" s="49"/>
      <c r="GR135" s="49"/>
      <c r="GS135" s="49"/>
      <c r="GT135" s="49"/>
      <c r="GU135" s="49"/>
      <c r="GV135" s="49"/>
      <c r="GW135" s="49"/>
      <c r="GX135" s="49"/>
      <c r="GY135" s="49"/>
      <c r="GZ135" s="49"/>
    </row>
    <row r="136" spans="1:208" s="5" customFormat="1" ht="18.600000000000001" customHeight="1" x14ac:dyDescent="0.25">
      <c r="A136" s="58"/>
      <c r="B136" s="50" t="str">
        <f>IF($A136="","",(IF((VLOOKUP($A136,DATA!$A$1:$M$38,2,FALSE))="X","X",(IF(B135="X",1,B135+1)))))</f>
        <v/>
      </c>
      <c r="C136" s="51" t="str">
        <f>IF($A136="","",(IF((VLOOKUP($A136,DATA!$A$1:$M$38,3,FALSE))="X","X",(IF(C135="X",1,C135+1)))))</f>
        <v/>
      </c>
      <c r="D136" s="50" t="str">
        <f>IF($A136="","",(IF((VLOOKUP($A136,DATA!$A$1:$M$38,4,FALSE))="X","X",(IF(D135="X",1,D135+1)))))</f>
        <v/>
      </c>
      <c r="E136" s="51" t="str">
        <f>IF($A136="","",(IF((VLOOKUP($A136,DATA!$A$1:$M$38,5,FALSE))="X","X",(IF(E135="X",1,E135+1)))))</f>
        <v/>
      </c>
      <c r="F136" s="50" t="str">
        <f>IF($A136="","",(IF((VLOOKUP($A136,DATA!$A$1:$M$38,6,FALSE))="X","X",(IF(F135="X",1,F135+1)))))</f>
        <v/>
      </c>
      <c r="G136" s="51" t="str">
        <f>IF($A136="","",(IF((VLOOKUP($A136,DATA!$A$1:$M$38,7,FALSE))="X","X",(IF(G135="X",1,G135+1)))))</f>
        <v/>
      </c>
      <c r="H136" s="50" t="str">
        <f>IF($A136="","",(IF((VLOOKUP($A136,DATA!$A$1:$M$38,8,FALSE))="X","X",(IF(H135="X",1,H135+1)))))</f>
        <v/>
      </c>
      <c r="I136" s="50" t="str">
        <f>IF($A136="","",(IF((VLOOKUP($A136,DATA!$A$1:$M$38,9,FALSE))="X","X",(IF(I135="X",1,I135+1)))))</f>
        <v/>
      </c>
      <c r="J136" s="51" t="str">
        <f>IF($A136="","",(IF((VLOOKUP($A136,DATA!$A$1:$M$38,10,FALSE))="X","X",(IF(J135="X",1,J135+1)))))</f>
        <v/>
      </c>
      <c r="K136" s="50" t="str">
        <f>IF($A136="","",(IF((VLOOKUP($A136,DATA!$A$1:$M$38,11,FALSE))="X","X",(IF(K135="X",1,K135+1)))))</f>
        <v/>
      </c>
      <c r="L136" s="50" t="str">
        <f>IF($A136="","",(IF((VLOOKUP($A136,DATA!$A$1:$M$38,12,FALSE))="X","X",(IF(L135="X",1,L135+1)))))</f>
        <v/>
      </c>
      <c r="M136" s="50" t="str">
        <f>IF($A136="","",(IF((VLOOKUP($A136,DATA!$A$1:$M$38,13,FALSE))="X","X",(IF(M135="X",1,M135+1)))))</f>
        <v/>
      </c>
      <c r="N136" s="53" t="str">
        <f t="shared" si="4"/>
        <v/>
      </c>
      <c r="O136" s="51" t="str">
        <f t="shared" si="5"/>
        <v/>
      </c>
      <c r="P136" s="50" t="str">
        <f>IF($A136="","",(IF((VLOOKUP($A136,DATA!$S$1:$AC$38,2,FALSE))="X","X",(IF(P135="X",1,P135+1)))))</f>
        <v/>
      </c>
      <c r="Q136" s="50" t="str">
        <f>IF($A136="","",(IF((VLOOKUP($A136,DATA!$S$1:$AC$38,3,FALSE))="X","X",(IF(Q135="X",1,Q135+1)))))</f>
        <v/>
      </c>
      <c r="R136" s="50" t="str">
        <f>IF($A136="","",(IF((VLOOKUP($A136,DATA!$S$1:$AC$38,4,FALSE))="X","X",(IF(R135="X",1,R135+1)))))</f>
        <v/>
      </c>
      <c r="S136" s="50" t="str">
        <f>IF($A136="","",(IF((VLOOKUP($A136,DATA!$S$1:$AC$38,5,FALSE))="X","X",(IF(S135="X",1,S135+1)))))</f>
        <v/>
      </c>
      <c r="T136" s="50" t="str">
        <f>IF($A136="","",(IF((VLOOKUP($A136,DATA!$S$1:$AC$38,6,FALSE))="X","X",(IF(T135="X",1,T135+1)))))</f>
        <v/>
      </c>
      <c r="U136" s="50" t="str">
        <f>IF($A136="","",(IF((VLOOKUP($A136,DATA!$S$1:$AC$38,7,FALSE))="X","X",(IF(U135="X",1,U135+1)))))</f>
        <v/>
      </c>
      <c r="V136" s="51" t="str">
        <f>IF($A136="","",(IF((VLOOKUP($A136,DATA!$S$1:$AC$38,8,FALSE))="X","X",(IF(V135="X",1,V135+1)))))</f>
        <v/>
      </c>
      <c r="W136" s="50" t="str">
        <f>IF($A136="","",(IF((VLOOKUP($A136,DATA!$S$1:$AC$38,9,FALSE))="X","X",(IF(W135="X",1,W135+1)))))</f>
        <v/>
      </c>
      <c r="X136" s="50" t="str">
        <f>IF($A136="","",(IF((VLOOKUP($A136,DATA!$S$1:$AC$38,10,FALSE))="X","X",(IF(X135="X",1,X135+1)))))</f>
        <v/>
      </c>
      <c r="Y136" s="51" t="str">
        <f>IF($A136="","",(IF((VLOOKUP($A136,DATA!$S$1:$AC$38,11,FALSE))="X","X",(IF(Y135="X",1,Y135+1)))))</f>
        <v/>
      </c>
      <c r="Z136" s="52"/>
      <c r="AA136" s="52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39"/>
      <c r="BN136" s="39"/>
      <c r="BO136" s="39"/>
      <c r="BP136" s="39"/>
      <c r="BQ136" s="39"/>
      <c r="BR136" s="39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39"/>
      <c r="CF136" s="39"/>
      <c r="CG136" s="39"/>
      <c r="CH136" s="39"/>
      <c r="DC136" s="4"/>
      <c r="DD136" s="4"/>
      <c r="DE136" s="49"/>
      <c r="DF136" s="49"/>
      <c r="DG136" s="49"/>
      <c r="DH136" s="49"/>
      <c r="DI136" s="49"/>
      <c r="DJ136" s="49"/>
      <c r="DK136" s="49"/>
      <c r="DL136" s="49"/>
      <c r="DM136" s="49"/>
      <c r="DN136" s="49"/>
      <c r="DO136" s="49"/>
      <c r="DP136" s="49"/>
      <c r="DQ136" s="49"/>
      <c r="DR136" s="49"/>
      <c r="DS136" s="49"/>
      <c r="DT136" s="49"/>
      <c r="DU136" s="49"/>
      <c r="DV136" s="49"/>
      <c r="DW136" s="49"/>
      <c r="DX136" s="49"/>
      <c r="DY136" s="49"/>
      <c r="DZ136" s="49"/>
      <c r="EA136" s="49"/>
      <c r="EB136" s="49"/>
      <c r="EC136" s="49"/>
      <c r="ED136" s="49"/>
      <c r="EE136" s="49"/>
      <c r="EF136" s="49"/>
      <c r="EG136" s="49"/>
      <c r="EH136" s="49"/>
      <c r="EI136" s="49"/>
      <c r="EJ136" s="49"/>
      <c r="EK136" s="49"/>
      <c r="EL136" s="49"/>
      <c r="EM136" s="49"/>
      <c r="EN136" s="49"/>
      <c r="EO136" s="49"/>
      <c r="EP136" s="49"/>
      <c r="EQ136" s="49"/>
      <c r="ER136" s="49"/>
      <c r="ES136" s="49"/>
      <c r="ET136" s="49"/>
      <c r="EU136" s="49"/>
      <c r="EV136" s="49"/>
      <c r="EW136" s="49"/>
      <c r="EX136" s="49"/>
      <c r="EY136" s="49"/>
      <c r="EZ136" s="49"/>
      <c r="FA136" s="49"/>
      <c r="FB136" s="49"/>
      <c r="FC136" s="49"/>
      <c r="FD136" s="49"/>
      <c r="FE136" s="49"/>
      <c r="FF136" s="49"/>
      <c r="FG136" s="49"/>
      <c r="FH136" s="49"/>
      <c r="FI136" s="49"/>
      <c r="FJ136" s="49"/>
      <c r="FK136" s="49"/>
      <c r="FL136" s="49"/>
      <c r="FM136" s="49"/>
      <c r="FN136" s="49"/>
      <c r="FO136" s="49"/>
      <c r="FP136" s="49"/>
      <c r="FQ136" s="49"/>
      <c r="FR136" s="49"/>
      <c r="FS136" s="49"/>
      <c r="FT136" s="49"/>
      <c r="FU136" s="49"/>
      <c r="FV136" s="49"/>
      <c r="FW136" s="49"/>
      <c r="FX136" s="49"/>
      <c r="FY136" s="49"/>
      <c r="FZ136" s="49"/>
      <c r="GA136" s="49"/>
      <c r="GB136" s="49"/>
      <c r="GC136" s="49"/>
      <c r="GD136" s="49"/>
      <c r="GE136" s="49"/>
      <c r="GF136" s="49"/>
      <c r="GG136" s="49"/>
      <c r="GH136" s="49"/>
      <c r="GI136" s="49"/>
      <c r="GJ136" s="49"/>
      <c r="GK136" s="49"/>
      <c r="GL136" s="49"/>
      <c r="GM136" s="49"/>
      <c r="GN136" s="49"/>
      <c r="GO136" s="49"/>
      <c r="GP136" s="49"/>
      <c r="GQ136" s="49"/>
      <c r="GR136" s="49"/>
      <c r="GS136" s="49"/>
      <c r="GT136" s="49"/>
      <c r="GU136" s="49"/>
      <c r="GV136" s="49"/>
      <c r="GW136" s="49"/>
      <c r="GX136" s="49"/>
      <c r="GY136" s="49"/>
      <c r="GZ136" s="49"/>
    </row>
    <row r="137" spans="1:208" s="5" customFormat="1" ht="18.600000000000001" customHeight="1" x14ac:dyDescent="0.25">
      <c r="A137" s="58"/>
      <c r="B137" s="50" t="str">
        <f>IF($A137="","",(IF((VLOOKUP($A137,DATA!$A$1:$M$38,2,FALSE))="X","X",(IF(B136="X",1,B136+1)))))</f>
        <v/>
      </c>
      <c r="C137" s="51" t="str">
        <f>IF($A137="","",(IF((VLOOKUP($A137,DATA!$A$1:$M$38,3,FALSE))="X","X",(IF(C136="X",1,C136+1)))))</f>
        <v/>
      </c>
      <c r="D137" s="50" t="str">
        <f>IF($A137="","",(IF((VLOOKUP($A137,DATA!$A$1:$M$38,4,FALSE))="X","X",(IF(D136="X",1,D136+1)))))</f>
        <v/>
      </c>
      <c r="E137" s="51" t="str">
        <f>IF($A137="","",(IF((VLOOKUP($A137,DATA!$A$1:$M$38,5,FALSE))="X","X",(IF(E136="X",1,E136+1)))))</f>
        <v/>
      </c>
      <c r="F137" s="50" t="str">
        <f>IF($A137="","",(IF((VLOOKUP($A137,DATA!$A$1:$M$38,6,FALSE))="X","X",(IF(F136="X",1,F136+1)))))</f>
        <v/>
      </c>
      <c r="G137" s="51" t="str">
        <f>IF($A137="","",(IF((VLOOKUP($A137,DATA!$A$1:$M$38,7,FALSE))="X","X",(IF(G136="X",1,G136+1)))))</f>
        <v/>
      </c>
      <c r="H137" s="50" t="str">
        <f>IF($A137="","",(IF((VLOOKUP($A137,DATA!$A$1:$M$38,8,FALSE))="X","X",(IF(H136="X",1,H136+1)))))</f>
        <v/>
      </c>
      <c r="I137" s="50" t="str">
        <f>IF($A137="","",(IF((VLOOKUP($A137,DATA!$A$1:$M$38,9,FALSE))="X","X",(IF(I136="X",1,I136+1)))))</f>
        <v/>
      </c>
      <c r="J137" s="51" t="str">
        <f>IF($A137="","",(IF((VLOOKUP($A137,DATA!$A$1:$M$38,10,FALSE))="X","X",(IF(J136="X",1,J136+1)))))</f>
        <v/>
      </c>
      <c r="K137" s="50" t="str">
        <f>IF($A137="","",(IF((VLOOKUP($A137,DATA!$A$1:$M$38,11,FALSE))="X","X",(IF(K136="X",1,K136+1)))))</f>
        <v/>
      </c>
      <c r="L137" s="50" t="str">
        <f>IF($A137="","",(IF((VLOOKUP($A137,DATA!$A$1:$M$38,12,FALSE))="X","X",(IF(L136="X",1,L136+1)))))</f>
        <v/>
      </c>
      <c r="M137" s="50" t="str">
        <f>IF($A137="","",(IF((VLOOKUP($A137,DATA!$A$1:$M$38,13,FALSE))="X","X",(IF(M136="X",1,M136+1)))))</f>
        <v/>
      </c>
      <c r="N137" s="53" t="str">
        <f t="shared" si="4"/>
        <v/>
      </c>
      <c r="O137" s="51" t="str">
        <f t="shared" si="5"/>
        <v/>
      </c>
      <c r="P137" s="50" t="str">
        <f>IF($A137="","",(IF((VLOOKUP($A137,DATA!$S$1:$AC$38,2,FALSE))="X","X",(IF(P136="X",1,P136+1)))))</f>
        <v/>
      </c>
      <c r="Q137" s="50" t="str">
        <f>IF($A137="","",(IF((VLOOKUP($A137,DATA!$S$1:$AC$38,3,FALSE))="X","X",(IF(Q136="X",1,Q136+1)))))</f>
        <v/>
      </c>
      <c r="R137" s="50" t="str">
        <f>IF($A137="","",(IF((VLOOKUP($A137,DATA!$S$1:$AC$38,4,FALSE))="X","X",(IF(R136="X",1,R136+1)))))</f>
        <v/>
      </c>
      <c r="S137" s="50" t="str">
        <f>IF($A137="","",(IF((VLOOKUP($A137,DATA!$S$1:$AC$38,5,FALSE))="X","X",(IF(S136="X",1,S136+1)))))</f>
        <v/>
      </c>
      <c r="T137" s="50" t="str">
        <f>IF($A137="","",(IF((VLOOKUP($A137,DATA!$S$1:$AC$38,6,FALSE))="X","X",(IF(T136="X",1,T136+1)))))</f>
        <v/>
      </c>
      <c r="U137" s="50" t="str">
        <f>IF($A137="","",(IF((VLOOKUP($A137,DATA!$S$1:$AC$38,7,FALSE))="X","X",(IF(U136="X",1,U136+1)))))</f>
        <v/>
      </c>
      <c r="V137" s="51" t="str">
        <f>IF($A137="","",(IF((VLOOKUP($A137,DATA!$S$1:$AC$38,8,FALSE))="X","X",(IF(V136="X",1,V136+1)))))</f>
        <v/>
      </c>
      <c r="W137" s="50" t="str">
        <f>IF($A137="","",(IF((VLOOKUP($A137,DATA!$S$1:$AC$38,9,FALSE))="X","X",(IF(W136="X",1,W136+1)))))</f>
        <v/>
      </c>
      <c r="X137" s="50" t="str">
        <f>IF($A137="","",(IF((VLOOKUP($A137,DATA!$S$1:$AC$38,10,FALSE))="X","X",(IF(X136="X",1,X136+1)))))</f>
        <v/>
      </c>
      <c r="Y137" s="51" t="str">
        <f>IF($A137="","",(IF((VLOOKUP($A137,DATA!$S$1:$AC$38,11,FALSE))="X","X",(IF(Y136="X",1,Y136+1)))))</f>
        <v/>
      </c>
      <c r="Z137" s="52"/>
      <c r="AA137" s="52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39"/>
      <c r="BN137" s="39"/>
      <c r="BO137" s="39"/>
      <c r="BP137" s="39"/>
      <c r="BQ137" s="39"/>
      <c r="BR137" s="39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39"/>
      <c r="CF137" s="39"/>
      <c r="CG137" s="39"/>
      <c r="CH137" s="39"/>
      <c r="DC137" s="4"/>
      <c r="DD137" s="4"/>
      <c r="DE137" s="49"/>
      <c r="DF137" s="49"/>
      <c r="DG137" s="49"/>
      <c r="DH137" s="49"/>
      <c r="DI137" s="49"/>
      <c r="DJ137" s="49"/>
      <c r="DK137" s="49"/>
      <c r="DL137" s="49"/>
      <c r="DM137" s="49"/>
      <c r="DN137" s="49"/>
      <c r="DO137" s="49"/>
      <c r="DP137" s="49"/>
      <c r="DQ137" s="49"/>
      <c r="DR137" s="49"/>
      <c r="DS137" s="49"/>
      <c r="DT137" s="49"/>
      <c r="DU137" s="49"/>
      <c r="DV137" s="49"/>
      <c r="DW137" s="49"/>
      <c r="DX137" s="49"/>
      <c r="DY137" s="49"/>
      <c r="DZ137" s="49"/>
      <c r="EA137" s="49"/>
      <c r="EB137" s="49"/>
      <c r="EC137" s="49"/>
      <c r="ED137" s="49"/>
      <c r="EE137" s="49"/>
      <c r="EF137" s="49"/>
      <c r="EG137" s="49"/>
      <c r="EH137" s="49"/>
      <c r="EI137" s="49"/>
      <c r="EJ137" s="49"/>
      <c r="EK137" s="49"/>
      <c r="EL137" s="49"/>
      <c r="EM137" s="49"/>
      <c r="EN137" s="49"/>
      <c r="EO137" s="49"/>
      <c r="EP137" s="49"/>
      <c r="EQ137" s="49"/>
      <c r="ER137" s="49"/>
      <c r="ES137" s="49"/>
      <c r="ET137" s="49"/>
      <c r="EU137" s="49"/>
      <c r="EV137" s="49"/>
      <c r="EW137" s="49"/>
      <c r="EX137" s="49"/>
      <c r="EY137" s="49"/>
      <c r="EZ137" s="49"/>
      <c r="FA137" s="49"/>
      <c r="FB137" s="49"/>
      <c r="FC137" s="49"/>
      <c r="FD137" s="49"/>
      <c r="FE137" s="49"/>
      <c r="FF137" s="49"/>
      <c r="FG137" s="49"/>
      <c r="FH137" s="49"/>
      <c r="FI137" s="49"/>
      <c r="FJ137" s="49"/>
      <c r="FK137" s="49"/>
      <c r="FL137" s="49"/>
      <c r="FM137" s="49"/>
      <c r="FN137" s="49"/>
      <c r="FO137" s="49"/>
      <c r="FP137" s="49"/>
      <c r="FQ137" s="49"/>
      <c r="FR137" s="49"/>
      <c r="FS137" s="49"/>
      <c r="FT137" s="49"/>
      <c r="FU137" s="49"/>
      <c r="FV137" s="49"/>
      <c r="FW137" s="49"/>
      <c r="FX137" s="49"/>
      <c r="FY137" s="49"/>
      <c r="FZ137" s="49"/>
      <c r="GA137" s="49"/>
      <c r="GB137" s="49"/>
      <c r="GC137" s="49"/>
      <c r="GD137" s="49"/>
      <c r="GE137" s="49"/>
      <c r="GF137" s="49"/>
      <c r="GG137" s="49"/>
      <c r="GH137" s="49"/>
      <c r="GI137" s="49"/>
      <c r="GJ137" s="49"/>
      <c r="GK137" s="49"/>
      <c r="GL137" s="49"/>
      <c r="GM137" s="49"/>
      <c r="GN137" s="49"/>
      <c r="GO137" s="49"/>
      <c r="GP137" s="49"/>
      <c r="GQ137" s="49"/>
      <c r="GR137" s="49"/>
      <c r="GS137" s="49"/>
      <c r="GT137" s="49"/>
      <c r="GU137" s="49"/>
      <c r="GV137" s="49"/>
      <c r="GW137" s="49"/>
      <c r="GX137" s="49"/>
      <c r="GY137" s="49"/>
      <c r="GZ137" s="49"/>
    </row>
    <row r="138" spans="1:208" s="5" customFormat="1" ht="18.600000000000001" customHeight="1" x14ac:dyDescent="0.25">
      <c r="A138" s="58"/>
      <c r="B138" s="50" t="str">
        <f>IF($A138="","",(IF((VLOOKUP($A138,DATA!$A$1:$M$38,2,FALSE))="X","X",(IF(B137="X",1,B137+1)))))</f>
        <v/>
      </c>
      <c r="C138" s="51" t="str">
        <f>IF($A138="","",(IF((VLOOKUP($A138,DATA!$A$1:$M$38,3,FALSE))="X","X",(IF(C137="X",1,C137+1)))))</f>
        <v/>
      </c>
      <c r="D138" s="50" t="str">
        <f>IF($A138="","",(IF((VLOOKUP($A138,DATA!$A$1:$M$38,4,FALSE))="X","X",(IF(D137="X",1,D137+1)))))</f>
        <v/>
      </c>
      <c r="E138" s="51" t="str">
        <f>IF($A138="","",(IF((VLOOKUP($A138,DATA!$A$1:$M$38,5,FALSE))="X","X",(IF(E137="X",1,E137+1)))))</f>
        <v/>
      </c>
      <c r="F138" s="50" t="str">
        <f>IF($A138="","",(IF((VLOOKUP($A138,DATA!$A$1:$M$38,6,FALSE))="X","X",(IF(F137="X",1,F137+1)))))</f>
        <v/>
      </c>
      <c r="G138" s="51" t="str">
        <f>IF($A138="","",(IF((VLOOKUP($A138,DATA!$A$1:$M$38,7,FALSE))="X","X",(IF(G137="X",1,G137+1)))))</f>
        <v/>
      </c>
      <c r="H138" s="50" t="str">
        <f>IF($A138="","",(IF((VLOOKUP($A138,DATA!$A$1:$M$38,8,FALSE))="X","X",(IF(H137="X",1,H137+1)))))</f>
        <v/>
      </c>
      <c r="I138" s="50" t="str">
        <f>IF($A138="","",(IF((VLOOKUP($A138,DATA!$A$1:$M$38,9,FALSE))="X","X",(IF(I137="X",1,I137+1)))))</f>
        <v/>
      </c>
      <c r="J138" s="51" t="str">
        <f>IF($A138="","",(IF((VLOOKUP($A138,DATA!$A$1:$M$38,10,FALSE))="X","X",(IF(J137="X",1,J137+1)))))</f>
        <v/>
      </c>
      <c r="K138" s="50" t="str">
        <f>IF($A138="","",(IF((VLOOKUP($A138,DATA!$A$1:$M$38,11,FALSE))="X","X",(IF(K137="X",1,K137+1)))))</f>
        <v/>
      </c>
      <c r="L138" s="50" t="str">
        <f>IF($A138="","",(IF((VLOOKUP($A138,DATA!$A$1:$M$38,12,FALSE))="X","X",(IF(L137="X",1,L137+1)))))</f>
        <v/>
      </c>
      <c r="M138" s="50" t="str">
        <f>IF($A138="","",(IF((VLOOKUP($A138,DATA!$A$1:$M$38,13,FALSE))="X","X",(IF(M137="X",1,M137+1)))))</f>
        <v/>
      </c>
      <c r="N138" s="53" t="str">
        <f t="shared" si="4"/>
        <v/>
      </c>
      <c r="O138" s="51" t="str">
        <f t="shared" si="5"/>
        <v/>
      </c>
      <c r="P138" s="50" t="str">
        <f>IF($A138="","",(IF((VLOOKUP($A138,DATA!$S$1:$AC$38,2,FALSE))="X","X",(IF(P137="X",1,P137+1)))))</f>
        <v/>
      </c>
      <c r="Q138" s="50" t="str">
        <f>IF($A138="","",(IF((VLOOKUP($A138,DATA!$S$1:$AC$38,3,FALSE))="X","X",(IF(Q137="X",1,Q137+1)))))</f>
        <v/>
      </c>
      <c r="R138" s="50" t="str">
        <f>IF($A138="","",(IF((VLOOKUP($A138,DATA!$S$1:$AC$38,4,FALSE))="X","X",(IF(R137="X",1,R137+1)))))</f>
        <v/>
      </c>
      <c r="S138" s="50" t="str">
        <f>IF($A138="","",(IF((VLOOKUP($A138,DATA!$S$1:$AC$38,5,FALSE))="X","X",(IF(S137="X",1,S137+1)))))</f>
        <v/>
      </c>
      <c r="T138" s="50" t="str">
        <f>IF($A138="","",(IF((VLOOKUP($A138,DATA!$S$1:$AC$38,6,FALSE))="X","X",(IF(T137="X",1,T137+1)))))</f>
        <v/>
      </c>
      <c r="U138" s="50" t="str">
        <f>IF($A138="","",(IF((VLOOKUP($A138,DATA!$S$1:$AC$38,7,FALSE))="X","X",(IF(U137="X",1,U137+1)))))</f>
        <v/>
      </c>
      <c r="V138" s="51" t="str">
        <f>IF($A138="","",(IF((VLOOKUP($A138,DATA!$S$1:$AC$38,8,FALSE))="X","X",(IF(V137="X",1,V137+1)))))</f>
        <v/>
      </c>
      <c r="W138" s="50" t="str">
        <f>IF($A138="","",(IF((VLOOKUP($A138,DATA!$S$1:$AC$38,9,FALSE))="X","X",(IF(W137="X",1,W137+1)))))</f>
        <v/>
      </c>
      <c r="X138" s="50" t="str">
        <f>IF($A138="","",(IF((VLOOKUP($A138,DATA!$S$1:$AC$38,10,FALSE))="X","X",(IF(X137="X",1,X137+1)))))</f>
        <v/>
      </c>
      <c r="Y138" s="51" t="str">
        <f>IF($A138="","",(IF((VLOOKUP($A138,DATA!$S$1:$AC$38,11,FALSE))="X","X",(IF(Y137="X",1,Y137+1)))))</f>
        <v/>
      </c>
      <c r="Z138" s="52"/>
      <c r="AA138" s="52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39"/>
      <c r="BN138" s="39"/>
      <c r="BO138" s="39"/>
      <c r="BP138" s="39"/>
      <c r="BQ138" s="39"/>
      <c r="BR138" s="39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39"/>
      <c r="CF138" s="39"/>
      <c r="CG138" s="39"/>
      <c r="CH138" s="39"/>
      <c r="DC138" s="4"/>
      <c r="DD138" s="4"/>
      <c r="DE138" s="49"/>
      <c r="DF138" s="49"/>
      <c r="DG138" s="49"/>
      <c r="DH138" s="49"/>
      <c r="DI138" s="49"/>
      <c r="DJ138" s="49"/>
      <c r="DK138" s="49"/>
      <c r="DL138" s="49"/>
      <c r="DM138" s="49"/>
      <c r="DN138" s="49"/>
      <c r="DO138" s="49"/>
      <c r="DP138" s="49"/>
      <c r="DQ138" s="49"/>
      <c r="DR138" s="49"/>
      <c r="DS138" s="49"/>
      <c r="DT138" s="49"/>
      <c r="DU138" s="49"/>
      <c r="DV138" s="49"/>
      <c r="DW138" s="49"/>
      <c r="DX138" s="49"/>
      <c r="DY138" s="49"/>
      <c r="DZ138" s="49"/>
      <c r="EA138" s="49"/>
      <c r="EB138" s="49"/>
      <c r="EC138" s="49"/>
      <c r="ED138" s="49"/>
      <c r="EE138" s="49"/>
      <c r="EF138" s="49"/>
      <c r="EG138" s="49"/>
      <c r="EH138" s="49"/>
      <c r="EI138" s="49"/>
      <c r="EJ138" s="49"/>
      <c r="EK138" s="49"/>
      <c r="EL138" s="49"/>
      <c r="EM138" s="49"/>
      <c r="EN138" s="49"/>
      <c r="EO138" s="49"/>
      <c r="EP138" s="49"/>
      <c r="EQ138" s="49"/>
      <c r="ER138" s="49"/>
      <c r="ES138" s="49"/>
      <c r="ET138" s="49"/>
      <c r="EU138" s="49"/>
      <c r="EV138" s="49"/>
      <c r="EW138" s="49"/>
      <c r="EX138" s="49"/>
      <c r="EY138" s="49"/>
      <c r="EZ138" s="49"/>
      <c r="FA138" s="49"/>
      <c r="FB138" s="49"/>
      <c r="FC138" s="49"/>
      <c r="FD138" s="49"/>
      <c r="FE138" s="49"/>
      <c r="FF138" s="49"/>
      <c r="FG138" s="49"/>
      <c r="FH138" s="49"/>
      <c r="FI138" s="49"/>
      <c r="FJ138" s="49"/>
      <c r="FK138" s="49"/>
      <c r="FL138" s="49"/>
      <c r="FM138" s="49"/>
      <c r="FN138" s="49"/>
      <c r="FO138" s="49"/>
      <c r="FP138" s="49"/>
      <c r="FQ138" s="49"/>
      <c r="FR138" s="49"/>
      <c r="FS138" s="49"/>
      <c r="FT138" s="49"/>
      <c r="FU138" s="49"/>
      <c r="FV138" s="49"/>
      <c r="FW138" s="49"/>
      <c r="FX138" s="49"/>
      <c r="FY138" s="49"/>
      <c r="FZ138" s="49"/>
      <c r="GA138" s="49"/>
      <c r="GB138" s="49"/>
      <c r="GC138" s="49"/>
      <c r="GD138" s="49"/>
      <c r="GE138" s="49"/>
      <c r="GF138" s="49"/>
      <c r="GG138" s="49"/>
      <c r="GH138" s="49"/>
      <c r="GI138" s="49"/>
      <c r="GJ138" s="49"/>
      <c r="GK138" s="49"/>
      <c r="GL138" s="49"/>
      <c r="GM138" s="49"/>
      <c r="GN138" s="49"/>
      <c r="GO138" s="49"/>
      <c r="GP138" s="49"/>
      <c r="GQ138" s="49"/>
      <c r="GR138" s="49"/>
      <c r="GS138" s="49"/>
      <c r="GT138" s="49"/>
      <c r="GU138" s="49"/>
      <c r="GV138" s="49"/>
      <c r="GW138" s="49"/>
      <c r="GX138" s="49"/>
      <c r="GY138" s="49"/>
      <c r="GZ138" s="49"/>
    </row>
    <row r="139" spans="1:208" s="5" customFormat="1" ht="18.600000000000001" customHeight="1" x14ac:dyDescent="0.25">
      <c r="A139" s="58"/>
      <c r="B139" s="50" t="str">
        <f>IF($A139="","",(IF((VLOOKUP($A139,DATA!$A$1:$M$38,2,FALSE))="X","X",(IF(B138="X",1,B138+1)))))</f>
        <v/>
      </c>
      <c r="C139" s="51" t="str">
        <f>IF($A139="","",(IF((VLOOKUP($A139,DATA!$A$1:$M$38,3,FALSE))="X","X",(IF(C138="X",1,C138+1)))))</f>
        <v/>
      </c>
      <c r="D139" s="50" t="str">
        <f>IF($A139="","",(IF((VLOOKUP($A139,DATA!$A$1:$M$38,4,FALSE))="X","X",(IF(D138="X",1,D138+1)))))</f>
        <v/>
      </c>
      <c r="E139" s="51" t="str">
        <f>IF($A139="","",(IF((VLOOKUP($A139,DATA!$A$1:$M$38,5,FALSE))="X","X",(IF(E138="X",1,E138+1)))))</f>
        <v/>
      </c>
      <c r="F139" s="50" t="str">
        <f>IF($A139="","",(IF((VLOOKUP($A139,DATA!$A$1:$M$38,6,FALSE))="X","X",(IF(F138="X",1,F138+1)))))</f>
        <v/>
      </c>
      <c r="G139" s="51" t="str">
        <f>IF($A139="","",(IF((VLOOKUP($A139,DATA!$A$1:$M$38,7,FALSE))="X","X",(IF(G138="X",1,G138+1)))))</f>
        <v/>
      </c>
      <c r="H139" s="50" t="str">
        <f>IF($A139="","",(IF((VLOOKUP($A139,DATA!$A$1:$M$38,8,FALSE))="X","X",(IF(H138="X",1,H138+1)))))</f>
        <v/>
      </c>
      <c r="I139" s="50" t="str">
        <f>IF($A139="","",(IF((VLOOKUP($A139,DATA!$A$1:$M$38,9,FALSE))="X","X",(IF(I138="X",1,I138+1)))))</f>
        <v/>
      </c>
      <c r="J139" s="51" t="str">
        <f>IF($A139="","",(IF((VLOOKUP($A139,DATA!$A$1:$M$38,10,FALSE))="X","X",(IF(J138="X",1,J138+1)))))</f>
        <v/>
      </c>
      <c r="K139" s="50" t="str">
        <f>IF($A139="","",(IF((VLOOKUP($A139,DATA!$A$1:$M$38,11,FALSE))="X","X",(IF(K138="X",1,K138+1)))))</f>
        <v/>
      </c>
      <c r="L139" s="50" t="str">
        <f>IF($A139="","",(IF((VLOOKUP($A139,DATA!$A$1:$M$38,12,FALSE))="X","X",(IF(L138="X",1,L138+1)))))</f>
        <v/>
      </c>
      <c r="M139" s="50" t="str">
        <f>IF($A139="","",(IF((VLOOKUP($A139,DATA!$A$1:$M$38,13,FALSE))="X","X",(IF(M138="X",1,M138+1)))))</f>
        <v/>
      </c>
      <c r="N139" s="53" t="str">
        <f t="shared" si="4"/>
        <v/>
      </c>
      <c r="O139" s="51" t="str">
        <f t="shared" si="5"/>
        <v/>
      </c>
      <c r="P139" s="50" t="str">
        <f>IF($A139="","",(IF((VLOOKUP($A139,DATA!$S$1:$AC$38,2,FALSE))="X","X",(IF(P138="X",1,P138+1)))))</f>
        <v/>
      </c>
      <c r="Q139" s="50" t="str">
        <f>IF($A139="","",(IF((VLOOKUP($A139,DATA!$S$1:$AC$38,3,FALSE))="X","X",(IF(Q138="X",1,Q138+1)))))</f>
        <v/>
      </c>
      <c r="R139" s="50" t="str">
        <f>IF($A139="","",(IF((VLOOKUP($A139,DATA!$S$1:$AC$38,4,FALSE))="X","X",(IF(R138="X",1,R138+1)))))</f>
        <v/>
      </c>
      <c r="S139" s="50" t="str">
        <f>IF($A139="","",(IF((VLOOKUP($A139,DATA!$S$1:$AC$38,5,FALSE))="X","X",(IF(S138="X",1,S138+1)))))</f>
        <v/>
      </c>
      <c r="T139" s="50" t="str">
        <f>IF($A139="","",(IF((VLOOKUP($A139,DATA!$S$1:$AC$38,6,FALSE))="X","X",(IF(T138="X",1,T138+1)))))</f>
        <v/>
      </c>
      <c r="U139" s="50" t="str">
        <f>IF($A139="","",(IF((VLOOKUP($A139,DATA!$S$1:$AC$38,7,FALSE))="X","X",(IF(U138="X",1,U138+1)))))</f>
        <v/>
      </c>
      <c r="V139" s="51" t="str">
        <f>IF($A139="","",(IF((VLOOKUP($A139,DATA!$S$1:$AC$38,8,FALSE))="X","X",(IF(V138="X",1,V138+1)))))</f>
        <v/>
      </c>
      <c r="W139" s="50" t="str">
        <f>IF($A139="","",(IF((VLOOKUP($A139,DATA!$S$1:$AC$38,9,FALSE))="X","X",(IF(W138="X",1,W138+1)))))</f>
        <v/>
      </c>
      <c r="X139" s="50" t="str">
        <f>IF($A139="","",(IF((VLOOKUP($A139,DATA!$S$1:$AC$38,10,FALSE))="X","X",(IF(X138="X",1,X138+1)))))</f>
        <v/>
      </c>
      <c r="Y139" s="51" t="str">
        <f>IF($A139="","",(IF((VLOOKUP($A139,DATA!$S$1:$AC$38,11,FALSE))="X","X",(IF(Y138="X",1,Y138+1)))))</f>
        <v/>
      </c>
      <c r="Z139" s="52"/>
      <c r="AA139" s="52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39"/>
      <c r="BN139" s="39"/>
      <c r="BO139" s="39"/>
      <c r="BP139" s="39"/>
      <c r="BQ139" s="39"/>
      <c r="BR139" s="39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39"/>
      <c r="CF139" s="39"/>
      <c r="CG139" s="39"/>
      <c r="CH139" s="39"/>
      <c r="DC139" s="4"/>
      <c r="DD139" s="4"/>
      <c r="DE139" s="49"/>
      <c r="DF139" s="49"/>
      <c r="DG139" s="49"/>
      <c r="DH139" s="49"/>
      <c r="DI139" s="49"/>
      <c r="DJ139" s="49"/>
      <c r="DK139" s="49"/>
      <c r="DL139" s="49"/>
      <c r="DM139" s="49"/>
      <c r="DN139" s="49"/>
      <c r="DO139" s="49"/>
      <c r="DP139" s="49"/>
      <c r="DQ139" s="49"/>
      <c r="DR139" s="49"/>
      <c r="DS139" s="49"/>
      <c r="DT139" s="49"/>
      <c r="DU139" s="49"/>
      <c r="DV139" s="49"/>
      <c r="DW139" s="49"/>
      <c r="DX139" s="49"/>
      <c r="DY139" s="49"/>
      <c r="DZ139" s="49"/>
      <c r="EA139" s="49"/>
      <c r="EB139" s="49"/>
      <c r="EC139" s="49"/>
      <c r="ED139" s="49"/>
      <c r="EE139" s="49"/>
      <c r="EF139" s="49"/>
      <c r="EG139" s="49"/>
      <c r="EH139" s="49"/>
      <c r="EI139" s="49"/>
      <c r="EJ139" s="49"/>
      <c r="EK139" s="49"/>
      <c r="EL139" s="49"/>
      <c r="EM139" s="49"/>
      <c r="EN139" s="49"/>
      <c r="EO139" s="49"/>
      <c r="EP139" s="49"/>
      <c r="EQ139" s="49"/>
      <c r="ER139" s="49"/>
      <c r="ES139" s="49"/>
      <c r="ET139" s="49"/>
      <c r="EU139" s="49"/>
      <c r="EV139" s="49"/>
      <c r="EW139" s="49"/>
      <c r="EX139" s="49"/>
      <c r="EY139" s="49"/>
      <c r="EZ139" s="49"/>
      <c r="FA139" s="49"/>
      <c r="FB139" s="49"/>
      <c r="FC139" s="49"/>
      <c r="FD139" s="49"/>
      <c r="FE139" s="49"/>
      <c r="FF139" s="49"/>
      <c r="FG139" s="49"/>
      <c r="FH139" s="49"/>
      <c r="FI139" s="49"/>
      <c r="FJ139" s="49"/>
      <c r="FK139" s="49"/>
      <c r="FL139" s="49"/>
      <c r="FM139" s="49"/>
      <c r="FN139" s="49"/>
      <c r="FO139" s="49"/>
      <c r="FP139" s="49"/>
      <c r="FQ139" s="49"/>
      <c r="FR139" s="49"/>
      <c r="FS139" s="49"/>
      <c r="FT139" s="49"/>
      <c r="FU139" s="49"/>
      <c r="FV139" s="49"/>
      <c r="FW139" s="49"/>
      <c r="FX139" s="49"/>
      <c r="FY139" s="49"/>
      <c r="FZ139" s="49"/>
      <c r="GA139" s="49"/>
      <c r="GB139" s="49"/>
      <c r="GC139" s="49"/>
      <c r="GD139" s="49"/>
      <c r="GE139" s="49"/>
      <c r="GF139" s="49"/>
      <c r="GG139" s="49"/>
      <c r="GH139" s="49"/>
      <c r="GI139" s="49"/>
      <c r="GJ139" s="49"/>
      <c r="GK139" s="49"/>
      <c r="GL139" s="49"/>
      <c r="GM139" s="49"/>
      <c r="GN139" s="49"/>
      <c r="GO139" s="49"/>
      <c r="GP139" s="49"/>
      <c r="GQ139" s="49"/>
      <c r="GR139" s="49"/>
      <c r="GS139" s="49"/>
      <c r="GT139" s="49"/>
      <c r="GU139" s="49"/>
      <c r="GV139" s="49"/>
      <c r="GW139" s="49"/>
      <c r="GX139" s="49"/>
      <c r="GY139" s="49"/>
      <c r="GZ139" s="49"/>
    </row>
    <row r="140" spans="1:208" s="5" customFormat="1" ht="18.600000000000001" customHeight="1" x14ac:dyDescent="0.25">
      <c r="A140" s="58"/>
      <c r="B140" s="50" t="str">
        <f>IF($A140="","",(IF((VLOOKUP($A140,DATA!$A$1:$M$38,2,FALSE))="X","X",(IF(B139="X",1,B139+1)))))</f>
        <v/>
      </c>
      <c r="C140" s="51" t="str">
        <f>IF($A140="","",(IF((VLOOKUP($A140,DATA!$A$1:$M$38,3,FALSE))="X","X",(IF(C139="X",1,C139+1)))))</f>
        <v/>
      </c>
      <c r="D140" s="50" t="str">
        <f>IF($A140="","",(IF((VLOOKUP($A140,DATA!$A$1:$M$38,4,FALSE))="X","X",(IF(D139="X",1,D139+1)))))</f>
        <v/>
      </c>
      <c r="E140" s="51" t="str">
        <f>IF($A140="","",(IF((VLOOKUP($A140,DATA!$A$1:$M$38,5,FALSE))="X","X",(IF(E139="X",1,E139+1)))))</f>
        <v/>
      </c>
      <c r="F140" s="50" t="str">
        <f>IF($A140="","",(IF((VLOOKUP($A140,DATA!$A$1:$M$38,6,FALSE))="X","X",(IF(F139="X",1,F139+1)))))</f>
        <v/>
      </c>
      <c r="G140" s="51" t="str">
        <f>IF($A140="","",(IF((VLOOKUP($A140,DATA!$A$1:$M$38,7,FALSE))="X","X",(IF(G139="X",1,G139+1)))))</f>
        <v/>
      </c>
      <c r="H140" s="50" t="str">
        <f>IF($A140="","",(IF((VLOOKUP($A140,DATA!$A$1:$M$38,8,FALSE))="X","X",(IF(H139="X",1,H139+1)))))</f>
        <v/>
      </c>
      <c r="I140" s="50" t="str">
        <f>IF($A140="","",(IF((VLOOKUP($A140,DATA!$A$1:$M$38,9,FALSE))="X","X",(IF(I139="X",1,I139+1)))))</f>
        <v/>
      </c>
      <c r="J140" s="51" t="str">
        <f>IF($A140="","",(IF((VLOOKUP($A140,DATA!$A$1:$M$38,10,FALSE))="X","X",(IF(J139="X",1,J139+1)))))</f>
        <v/>
      </c>
      <c r="K140" s="50" t="str">
        <f>IF($A140="","",(IF((VLOOKUP($A140,DATA!$A$1:$M$38,11,FALSE))="X","X",(IF(K139="X",1,K139+1)))))</f>
        <v/>
      </c>
      <c r="L140" s="50" t="str">
        <f>IF($A140="","",(IF((VLOOKUP($A140,DATA!$A$1:$M$38,12,FALSE))="X","X",(IF(L139="X",1,L139+1)))))</f>
        <v/>
      </c>
      <c r="M140" s="50" t="str">
        <f>IF($A140="","",(IF((VLOOKUP($A140,DATA!$A$1:$M$38,13,FALSE))="X","X",(IF(M139="X",1,M139+1)))))</f>
        <v/>
      </c>
      <c r="N140" s="53" t="str">
        <f t="shared" si="4"/>
        <v/>
      </c>
      <c r="O140" s="51" t="str">
        <f t="shared" si="5"/>
        <v/>
      </c>
      <c r="P140" s="50" t="str">
        <f>IF($A140="","",(IF((VLOOKUP($A140,DATA!$S$1:$AC$38,2,FALSE))="X","X",(IF(P139="X",1,P139+1)))))</f>
        <v/>
      </c>
      <c r="Q140" s="50" t="str">
        <f>IF($A140="","",(IF((VLOOKUP($A140,DATA!$S$1:$AC$38,3,FALSE))="X","X",(IF(Q139="X",1,Q139+1)))))</f>
        <v/>
      </c>
      <c r="R140" s="50" t="str">
        <f>IF($A140="","",(IF((VLOOKUP($A140,DATA!$S$1:$AC$38,4,FALSE))="X","X",(IF(R139="X",1,R139+1)))))</f>
        <v/>
      </c>
      <c r="S140" s="50" t="str">
        <f>IF($A140="","",(IF((VLOOKUP($A140,DATA!$S$1:$AC$38,5,FALSE))="X","X",(IF(S139="X",1,S139+1)))))</f>
        <v/>
      </c>
      <c r="T140" s="50" t="str">
        <f>IF($A140="","",(IF((VLOOKUP($A140,DATA!$S$1:$AC$38,6,FALSE))="X","X",(IF(T139="X",1,T139+1)))))</f>
        <v/>
      </c>
      <c r="U140" s="50" t="str">
        <f>IF($A140="","",(IF((VLOOKUP($A140,DATA!$S$1:$AC$38,7,FALSE))="X","X",(IF(U139="X",1,U139+1)))))</f>
        <v/>
      </c>
      <c r="V140" s="51" t="str">
        <f>IF($A140="","",(IF((VLOOKUP($A140,DATA!$S$1:$AC$38,8,FALSE))="X","X",(IF(V139="X",1,V139+1)))))</f>
        <v/>
      </c>
      <c r="W140" s="50" t="str">
        <f>IF($A140="","",(IF((VLOOKUP($A140,DATA!$S$1:$AC$38,9,FALSE))="X","X",(IF(W139="X",1,W139+1)))))</f>
        <v/>
      </c>
      <c r="X140" s="50" t="str">
        <f>IF($A140="","",(IF((VLOOKUP($A140,DATA!$S$1:$AC$38,10,FALSE))="X","X",(IF(X139="X",1,X139+1)))))</f>
        <v/>
      </c>
      <c r="Y140" s="51" t="str">
        <f>IF($A140="","",(IF((VLOOKUP($A140,DATA!$S$1:$AC$38,11,FALSE))="X","X",(IF(Y139="X",1,Y139+1)))))</f>
        <v/>
      </c>
      <c r="Z140" s="52"/>
      <c r="AA140" s="52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39"/>
      <c r="BN140" s="39"/>
      <c r="BO140" s="39"/>
      <c r="BP140" s="39"/>
      <c r="BQ140" s="39"/>
      <c r="BR140" s="39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39"/>
      <c r="CF140" s="39"/>
      <c r="CG140" s="39"/>
      <c r="CH140" s="39"/>
      <c r="DC140" s="4"/>
      <c r="DD140" s="4"/>
      <c r="DE140" s="49"/>
      <c r="DF140" s="49"/>
      <c r="DG140" s="49"/>
      <c r="DH140" s="49"/>
      <c r="DI140" s="49"/>
      <c r="DJ140" s="49"/>
      <c r="DK140" s="49"/>
      <c r="DL140" s="49"/>
      <c r="DM140" s="49"/>
      <c r="DN140" s="49"/>
      <c r="DO140" s="49"/>
      <c r="DP140" s="49"/>
      <c r="DQ140" s="49"/>
      <c r="DR140" s="49"/>
      <c r="DS140" s="49"/>
      <c r="DT140" s="49"/>
      <c r="DU140" s="49"/>
      <c r="DV140" s="49"/>
      <c r="DW140" s="49"/>
      <c r="DX140" s="49"/>
      <c r="DY140" s="49"/>
      <c r="DZ140" s="49"/>
      <c r="EA140" s="49"/>
      <c r="EB140" s="49"/>
      <c r="EC140" s="49"/>
      <c r="ED140" s="49"/>
      <c r="EE140" s="49"/>
      <c r="EF140" s="49"/>
      <c r="EG140" s="49"/>
      <c r="EH140" s="49"/>
      <c r="EI140" s="49"/>
      <c r="EJ140" s="49"/>
      <c r="EK140" s="49"/>
      <c r="EL140" s="49"/>
      <c r="EM140" s="49"/>
      <c r="EN140" s="49"/>
      <c r="EO140" s="49"/>
      <c r="EP140" s="49"/>
      <c r="EQ140" s="49"/>
      <c r="ER140" s="49"/>
      <c r="ES140" s="49"/>
      <c r="ET140" s="49"/>
      <c r="EU140" s="49"/>
      <c r="EV140" s="49"/>
      <c r="EW140" s="49"/>
      <c r="EX140" s="49"/>
      <c r="EY140" s="49"/>
      <c r="EZ140" s="49"/>
      <c r="FA140" s="49"/>
      <c r="FB140" s="49"/>
      <c r="FC140" s="49"/>
      <c r="FD140" s="49"/>
      <c r="FE140" s="49"/>
      <c r="FF140" s="49"/>
      <c r="FG140" s="49"/>
      <c r="FH140" s="49"/>
      <c r="FI140" s="49"/>
      <c r="FJ140" s="49"/>
      <c r="FK140" s="49"/>
      <c r="FL140" s="49"/>
      <c r="FM140" s="49"/>
      <c r="FN140" s="49"/>
      <c r="FO140" s="49"/>
      <c r="FP140" s="49"/>
      <c r="FQ140" s="49"/>
      <c r="FR140" s="49"/>
      <c r="FS140" s="49"/>
      <c r="FT140" s="49"/>
      <c r="FU140" s="49"/>
      <c r="FV140" s="49"/>
      <c r="FW140" s="49"/>
      <c r="FX140" s="49"/>
      <c r="FY140" s="49"/>
      <c r="FZ140" s="49"/>
      <c r="GA140" s="49"/>
      <c r="GB140" s="49"/>
      <c r="GC140" s="49"/>
      <c r="GD140" s="49"/>
      <c r="GE140" s="49"/>
      <c r="GF140" s="49"/>
      <c r="GG140" s="49"/>
      <c r="GH140" s="49"/>
      <c r="GI140" s="49"/>
      <c r="GJ140" s="49"/>
      <c r="GK140" s="49"/>
      <c r="GL140" s="49"/>
      <c r="GM140" s="49"/>
      <c r="GN140" s="49"/>
      <c r="GO140" s="49"/>
      <c r="GP140" s="49"/>
      <c r="GQ140" s="49"/>
      <c r="GR140" s="49"/>
      <c r="GS140" s="49"/>
      <c r="GT140" s="49"/>
      <c r="GU140" s="49"/>
      <c r="GV140" s="49"/>
      <c r="GW140" s="49"/>
      <c r="GX140" s="49"/>
      <c r="GY140" s="49"/>
      <c r="GZ140" s="49"/>
    </row>
    <row r="141" spans="1:208" s="5" customFormat="1" ht="18.600000000000001" customHeight="1" x14ac:dyDescent="0.25">
      <c r="A141" s="58"/>
      <c r="B141" s="50" t="str">
        <f>IF($A141="","",(IF((VLOOKUP($A141,DATA!$A$1:$M$38,2,FALSE))="X","X",(IF(B140="X",1,B140+1)))))</f>
        <v/>
      </c>
      <c r="C141" s="51" t="str">
        <f>IF($A141="","",(IF((VLOOKUP($A141,DATA!$A$1:$M$38,3,FALSE))="X","X",(IF(C140="X",1,C140+1)))))</f>
        <v/>
      </c>
      <c r="D141" s="50" t="str">
        <f>IF($A141="","",(IF((VLOOKUP($A141,DATA!$A$1:$M$38,4,FALSE))="X","X",(IF(D140="X",1,D140+1)))))</f>
        <v/>
      </c>
      <c r="E141" s="51" t="str">
        <f>IF($A141="","",(IF((VLOOKUP($A141,DATA!$A$1:$M$38,5,FALSE))="X","X",(IF(E140="X",1,E140+1)))))</f>
        <v/>
      </c>
      <c r="F141" s="50" t="str">
        <f>IF($A141="","",(IF((VLOOKUP($A141,DATA!$A$1:$M$38,6,FALSE))="X","X",(IF(F140="X",1,F140+1)))))</f>
        <v/>
      </c>
      <c r="G141" s="51" t="str">
        <f>IF($A141="","",(IF((VLOOKUP($A141,DATA!$A$1:$M$38,7,FALSE))="X","X",(IF(G140="X",1,G140+1)))))</f>
        <v/>
      </c>
      <c r="H141" s="50" t="str">
        <f>IF($A141="","",(IF((VLOOKUP($A141,DATA!$A$1:$M$38,8,FALSE))="X","X",(IF(H140="X",1,H140+1)))))</f>
        <v/>
      </c>
      <c r="I141" s="50" t="str">
        <f>IF($A141="","",(IF((VLOOKUP($A141,DATA!$A$1:$M$38,9,FALSE))="X","X",(IF(I140="X",1,I140+1)))))</f>
        <v/>
      </c>
      <c r="J141" s="51" t="str">
        <f>IF($A141="","",(IF((VLOOKUP($A141,DATA!$A$1:$M$38,10,FALSE))="X","X",(IF(J140="X",1,J140+1)))))</f>
        <v/>
      </c>
      <c r="K141" s="50" t="str">
        <f>IF($A141="","",(IF((VLOOKUP($A141,DATA!$A$1:$M$38,11,FALSE))="X","X",(IF(K140="X",1,K140+1)))))</f>
        <v/>
      </c>
      <c r="L141" s="50" t="str">
        <f>IF($A141="","",(IF((VLOOKUP($A141,DATA!$A$1:$M$38,12,FALSE))="X","X",(IF(L140="X",1,L140+1)))))</f>
        <v/>
      </c>
      <c r="M141" s="50" t="str">
        <f>IF($A141="","",(IF((VLOOKUP($A141,DATA!$A$1:$M$38,13,FALSE))="X","X",(IF(M140="X",1,M140+1)))))</f>
        <v/>
      </c>
      <c r="N141" s="53" t="str">
        <f t="shared" si="4"/>
        <v/>
      </c>
      <c r="O141" s="51" t="str">
        <f t="shared" si="5"/>
        <v/>
      </c>
      <c r="P141" s="50" t="str">
        <f>IF($A141="","",(IF((VLOOKUP($A141,DATA!$S$1:$AC$38,2,FALSE))="X","X",(IF(P140="X",1,P140+1)))))</f>
        <v/>
      </c>
      <c r="Q141" s="50" t="str">
        <f>IF($A141="","",(IF((VLOOKUP($A141,DATA!$S$1:$AC$38,3,FALSE))="X","X",(IF(Q140="X",1,Q140+1)))))</f>
        <v/>
      </c>
      <c r="R141" s="50" t="str">
        <f>IF($A141="","",(IF((VLOOKUP($A141,DATA!$S$1:$AC$38,4,FALSE))="X","X",(IF(R140="X",1,R140+1)))))</f>
        <v/>
      </c>
      <c r="S141" s="50" t="str">
        <f>IF($A141="","",(IF((VLOOKUP($A141,DATA!$S$1:$AC$38,5,FALSE))="X","X",(IF(S140="X",1,S140+1)))))</f>
        <v/>
      </c>
      <c r="T141" s="50" t="str">
        <f>IF($A141="","",(IF((VLOOKUP($A141,DATA!$S$1:$AC$38,6,FALSE))="X","X",(IF(T140="X",1,T140+1)))))</f>
        <v/>
      </c>
      <c r="U141" s="50" t="str">
        <f>IF($A141="","",(IF((VLOOKUP($A141,DATA!$S$1:$AC$38,7,FALSE))="X","X",(IF(U140="X",1,U140+1)))))</f>
        <v/>
      </c>
      <c r="V141" s="51" t="str">
        <f>IF($A141="","",(IF((VLOOKUP($A141,DATA!$S$1:$AC$38,8,FALSE))="X","X",(IF(V140="X",1,V140+1)))))</f>
        <v/>
      </c>
      <c r="W141" s="50" t="str">
        <f>IF($A141="","",(IF((VLOOKUP($A141,DATA!$S$1:$AC$38,9,FALSE))="X","X",(IF(W140="X",1,W140+1)))))</f>
        <v/>
      </c>
      <c r="X141" s="50" t="str">
        <f>IF($A141="","",(IF((VLOOKUP($A141,DATA!$S$1:$AC$38,10,FALSE))="X","X",(IF(X140="X",1,X140+1)))))</f>
        <v/>
      </c>
      <c r="Y141" s="51" t="str">
        <f>IF($A141="","",(IF((VLOOKUP($A141,DATA!$S$1:$AC$38,11,FALSE))="X","X",(IF(Y140="X",1,Y140+1)))))</f>
        <v/>
      </c>
      <c r="Z141" s="52"/>
      <c r="AA141" s="52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39"/>
      <c r="BN141" s="39"/>
      <c r="BO141" s="39"/>
      <c r="BP141" s="39"/>
      <c r="BQ141" s="39"/>
      <c r="BR141" s="39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39"/>
      <c r="CF141" s="39"/>
      <c r="CG141" s="39"/>
      <c r="CH141" s="39"/>
      <c r="DC141" s="4"/>
      <c r="DD141" s="4"/>
      <c r="DE141" s="49"/>
      <c r="DF141" s="49"/>
      <c r="DG141" s="49"/>
      <c r="DH141" s="49"/>
      <c r="DI141" s="49"/>
      <c r="DJ141" s="49"/>
      <c r="DK141" s="49"/>
      <c r="DL141" s="49"/>
      <c r="DM141" s="49"/>
      <c r="DN141" s="49"/>
      <c r="DO141" s="49"/>
      <c r="DP141" s="49"/>
      <c r="DQ141" s="49"/>
      <c r="DR141" s="49"/>
      <c r="DS141" s="49"/>
      <c r="DT141" s="49"/>
      <c r="DU141" s="49"/>
      <c r="DV141" s="49"/>
      <c r="DW141" s="49"/>
      <c r="DX141" s="49"/>
      <c r="DY141" s="49"/>
      <c r="DZ141" s="49"/>
      <c r="EA141" s="49"/>
      <c r="EB141" s="49"/>
      <c r="EC141" s="49"/>
      <c r="ED141" s="49"/>
      <c r="EE141" s="49"/>
      <c r="EF141" s="49"/>
      <c r="EG141" s="49"/>
      <c r="EH141" s="49"/>
      <c r="EI141" s="49"/>
      <c r="EJ141" s="49"/>
      <c r="EK141" s="49"/>
      <c r="EL141" s="49"/>
      <c r="EM141" s="49"/>
      <c r="EN141" s="49"/>
      <c r="EO141" s="49"/>
      <c r="EP141" s="49"/>
      <c r="EQ141" s="49"/>
      <c r="ER141" s="49"/>
      <c r="ES141" s="49"/>
      <c r="ET141" s="49"/>
      <c r="EU141" s="49"/>
      <c r="EV141" s="49"/>
      <c r="EW141" s="49"/>
      <c r="EX141" s="49"/>
      <c r="EY141" s="49"/>
      <c r="EZ141" s="49"/>
      <c r="FA141" s="49"/>
      <c r="FB141" s="49"/>
      <c r="FC141" s="49"/>
      <c r="FD141" s="49"/>
      <c r="FE141" s="49"/>
      <c r="FF141" s="49"/>
      <c r="FG141" s="49"/>
      <c r="FH141" s="49"/>
      <c r="FI141" s="49"/>
      <c r="FJ141" s="49"/>
      <c r="FK141" s="49"/>
      <c r="FL141" s="49"/>
      <c r="FM141" s="49"/>
      <c r="FN141" s="49"/>
      <c r="FO141" s="49"/>
      <c r="FP141" s="49"/>
      <c r="FQ141" s="49"/>
      <c r="FR141" s="49"/>
      <c r="FS141" s="49"/>
      <c r="FT141" s="49"/>
      <c r="FU141" s="49"/>
      <c r="FV141" s="49"/>
      <c r="FW141" s="49"/>
      <c r="FX141" s="49"/>
      <c r="FY141" s="49"/>
      <c r="FZ141" s="49"/>
      <c r="GA141" s="49"/>
      <c r="GB141" s="49"/>
      <c r="GC141" s="49"/>
      <c r="GD141" s="49"/>
      <c r="GE141" s="49"/>
      <c r="GF141" s="49"/>
      <c r="GG141" s="49"/>
      <c r="GH141" s="49"/>
      <c r="GI141" s="49"/>
      <c r="GJ141" s="49"/>
      <c r="GK141" s="49"/>
      <c r="GL141" s="49"/>
      <c r="GM141" s="49"/>
      <c r="GN141" s="49"/>
      <c r="GO141" s="49"/>
      <c r="GP141" s="49"/>
      <c r="GQ141" s="49"/>
      <c r="GR141" s="49"/>
      <c r="GS141" s="49"/>
      <c r="GT141" s="49"/>
      <c r="GU141" s="49"/>
      <c r="GV141" s="49"/>
      <c r="GW141" s="49"/>
      <c r="GX141" s="49"/>
      <c r="GY141" s="49"/>
      <c r="GZ141" s="49"/>
    </row>
    <row r="142" spans="1:208" s="5" customFormat="1" ht="18.600000000000001" customHeight="1" x14ac:dyDescent="0.25">
      <c r="A142" s="58"/>
      <c r="B142" s="50" t="str">
        <f>IF($A142="","",(IF((VLOOKUP($A142,DATA!$A$1:$M$38,2,FALSE))="X","X",(IF(B141="X",1,B141+1)))))</f>
        <v/>
      </c>
      <c r="C142" s="51" t="str">
        <f>IF($A142="","",(IF((VLOOKUP($A142,DATA!$A$1:$M$38,3,FALSE))="X","X",(IF(C141="X",1,C141+1)))))</f>
        <v/>
      </c>
      <c r="D142" s="50" t="str">
        <f>IF($A142="","",(IF((VLOOKUP($A142,DATA!$A$1:$M$38,4,FALSE))="X","X",(IF(D141="X",1,D141+1)))))</f>
        <v/>
      </c>
      <c r="E142" s="51" t="str">
        <f>IF($A142="","",(IF((VLOOKUP($A142,DATA!$A$1:$M$38,5,FALSE))="X","X",(IF(E141="X",1,E141+1)))))</f>
        <v/>
      </c>
      <c r="F142" s="50" t="str">
        <f>IF($A142="","",(IF((VLOOKUP($A142,DATA!$A$1:$M$38,6,FALSE))="X","X",(IF(F141="X",1,F141+1)))))</f>
        <v/>
      </c>
      <c r="G142" s="51" t="str">
        <f>IF($A142="","",(IF((VLOOKUP($A142,DATA!$A$1:$M$38,7,FALSE))="X","X",(IF(G141="X",1,G141+1)))))</f>
        <v/>
      </c>
      <c r="H142" s="50" t="str">
        <f>IF($A142="","",(IF((VLOOKUP($A142,DATA!$A$1:$M$38,8,FALSE))="X","X",(IF(H141="X",1,H141+1)))))</f>
        <v/>
      </c>
      <c r="I142" s="50" t="str">
        <f>IF($A142="","",(IF((VLOOKUP($A142,DATA!$A$1:$M$38,9,FALSE))="X","X",(IF(I141="X",1,I141+1)))))</f>
        <v/>
      </c>
      <c r="J142" s="51" t="str">
        <f>IF($A142="","",(IF((VLOOKUP($A142,DATA!$A$1:$M$38,10,FALSE))="X","X",(IF(J141="X",1,J141+1)))))</f>
        <v/>
      </c>
      <c r="K142" s="50" t="str">
        <f>IF($A142="","",(IF((VLOOKUP($A142,DATA!$A$1:$M$38,11,FALSE))="X","X",(IF(K141="X",1,K141+1)))))</f>
        <v/>
      </c>
      <c r="L142" s="50" t="str">
        <f>IF($A142="","",(IF((VLOOKUP($A142,DATA!$A$1:$M$38,12,FALSE))="X","X",(IF(L141="X",1,L141+1)))))</f>
        <v/>
      </c>
      <c r="M142" s="50" t="str">
        <f>IF($A142="","",(IF((VLOOKUP($A142,DATA!$A$1:$M$38,13,FALSE))="X","X",(IF(M141="X",1,M141+1)))))</f>
        <v/>
      </c>
      <c r="N142" s="53" t="str">
        <f t="shared" si="4"/>
        <v/>
      </c>
      <c r="O142" s="51" t="str">
        <f t="shared" si="5"/>
        <v/>
      </c>
      <c r="P142" s="50" t="str">
        <f>IF($A142="","",(IF((VLOOKUP($A142,DATA!$S$1:$AC$38,2,FALSE))="X","X",(IF(P141="X",1,P141+1)))))</f>
        <v/>
      </c>
      <c r="Q142" s="50" t="str">
        <f>IF($A142="","",(IF((VLOOKUP($A142,DATA!$S$1:$AC$38,3,FALSE))="X","X",(IF(Q141="X",1,Q141+1)))))</f>
        <v/>
      </c>
      <c r="R142" s="50" t="str">
        <f>IF($A142="","",(IF((VLOOKUP($A142,DATA!$S$1:$AC$38,4,FALSE))="X","X",(IF(R141="X",1,R141+1)))))</f>
        <v/>
      </c>
      <c r="S142" s="50" t="str">
        <f>IF($A142="","",(IF((VLOOKUP($A142,DATA!$S$1:$AC$38,5,FALSE))="X","X",(IF(S141="X",1,S141+1)))))</f>
        <v/>
      </c>
      <c r="T142" s="50" t="str">
        <f>IF($A142="","",(IF((VLOOKUP($A142,DATA!$S$1:$AC$38,6,FALSE))="X","X",(IF(T141="X",1,T141+1)))))</f>
        <v/>
      </c>
      <c r="U142" s="50" t="str">
        <f>IF($A142="","",(IF((VLOOKUP($A142,DATA!$S$1:$AC$38,7,FALSE))="X","X",(IF(U141="X",1,U141+1)))))</f>
        <v/>
      </c>
      <c r="V142" s="51" t="str">
        <f>IF($A142="","",(IF((VLOOKUP($A142,DATA!$S$1:$AC$38,8,FALSE))="X","X",(IF(V141="X",1,V141+1)))))</f>
        <v/>
      </c>
      <c r="W142" s="50" t="str">
        <f>IF($A142="","",(IF((VLOOKUP($A142,DATA!$S$1:$AC$38,9,FALSE))="X","X",(IF(W141="X",1,W141+1)))))</f>
        <v/>
      </c>
      <c r="X142" s="50" t="str">
        <f>IF($A142="","",(IF((VLOOKUP($A142,DATA!$S$1:$AC$38,10,FALSE))="X","X",(IF(X141="X",1,X141+1)))))</f>
        <v/>
      </c>
      <c r="Y142" s="51" t="str">
        <f>IF($A142="","",(IF((VLOOKUP($A142,DATA!$S$1:$AC$38,11,FALSE))="X","X",(IF(Y141="X",1,Y141+1)))))</f>
        <v/>
      </c>
      <c r="Z142" s="52"/>
      <c r="AA142" s="52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39"/>
      <c r="BN142" s="39"/>
      <c r="BO142" s="39"/>
      <c r="BP142" s="39"/>
      <c r="BQ142" s="39"/>
      <c r="BR142" s="39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39"/>
      <c r="CF142" s="39"/>
      <c r="CG142" s="39"/>
      <c r="CH142" s="39"/>
      <c r="DC142" s="4"/>
      <c r="DD142" s="4"/>
      <c r="DE142" s="49"/>
      <c r="DF142" s="49"/>
      <c r="DG142" s="49"/>
      <c r="DH142" s="49"/>
      <c r="DI142" s="49"/>
      <c r="DJ142" s="49"/>
      <c r="DK142" s="49"/>
      <c r="DL142" s="49"/>
      <c r="DM142" s="49"/>
      <c r="DN142" s="49"/>
      <c r="DO142" s="49"/>
      <c r="DP142" s="49"/>
      <c r="DQ142" s="49"/>
      <c r="DR142" s="49"/>
      <c r="DS142" s="49"/>
      <c r="DT142" s="49"/>
      <c r="DU142" s="49"/>
      <c r="DV142" s="49"/>
      <c r="DW142" s="49"/>
      <c r="DX142" s="49"/>
      <c r="DY142" s="49"/>
      <c r="DZ142" s="49"/>
      <c r="EA142" s="49"/>
      <c r="EB142" s="49"/>
      <c r="EC142" s="49"/>
      <c r="ED142" s="49"/>
      <c r="EE142" s="49"/>
      <c r="EF142" s="49"/>
      <c r="EG142" s="49"/>
      <c r="EH142" s="49"/>
      <c r="EI142" s="49"/>
      <c r="EJ142" s="49"/>
      <c r="EK142" s="49"/>
      <c r="EL142" s="49"/>
      <c r="EM142" s="49"/>
      <c r="EN142" s="49"/>
      <c r="EO142" s="49"/>
      <c r="EP142" s="49"/>
      <c r="EQ142" s="49"/>
      <c r="ER142" s="49"/>
      <c r="ES142" s="49"/>
      <c r="ET142" s="49"/>
      <c r="EU142" s="49"/>
      <c r="EV142" s="49"/>
      <c r="EW142" s="49"/>
      <c r="EX142" s="49"/>
      <c r="EY142" s="49"/>
      <c r="EZ142" s="49"/>
      <c r="FA142" s="49"/>
      <c r="FB142" s="49"/>
      <c r="FC142" s="49"/>
      <c r="FD142" s="49"/>
      <c r="FE142" s="49"/>
      <c r="FF142" s="49"/>
      <c r="FG142" s="49"/>
      <c r="FH142" s="49"/>
      <c r="FI142" s="49"/>
      <c r="FJ142" s="49"/>
      <c r="FK142" s="49"/>
      <c r="FL142" s="49"/>
      <c r="FM142" s="49"/>
      <c r="FN142" s="49"/>
      <c r="FO142" s="49"/>
      <c r="FP142" s="49"/>
      <c r="FQ142" s="49"/>
      <c r="FR142" s="49"/>
      <c r="FS142" s="49"/>
      <c r="FT142" s="49"/>
      <c r="FU142" s="49"/>
      <c r="FV142" s="49"/>
      <c r="FW142" s="49"/>
      <c r="FX142" s="49"/>
      <c r="FY142" s="49"/>
      <c r="FZ142" s="49"/>
      <c r="GA142" s="49"/>
      <c r="GB142" s="49"/>
      <c r="GC142" s="49"/>
      <c r="GD142" s="49"/>
      <c r="GE142" s="49"/>
      <c r="GF142" s="49"/>
      <c r="GG142" s="49"/>
      <c r="GH142" s="49"/>
      <c r="GI142" s="49"/>
      <c r="GJ142" s="49"/>
      <c r="GK142" s="49"/>
      <c r="GL142" s="49"/>
      <c r="GM142" s="49"/>
      <c r="GN142" s="49"/>
      <c r="GO142" s="49"/>
      <c r="GP142" s="49"/>
      <c r="GQ142" s="49"/>
      <c r="GR142" s="49"/>
      <c r="GS142" s="49"/>
      <c r="GT142" s="49"/>
      <c r="GU142" s="49"/>
      <c r="GV142" s="49"/>
      <c r="GW142" s="49"/>
      <c r="GX142" s="49"/>
      <c r="GY142" s="49"/>
      <c r="GZ142" s="49"/>
    </row>
    <row r="143" spans="1:208" s="5" customFormat="1" ht="18.600000000000001" customHeight="1" x14ac:dyDescent="0.25">
      <c r="A143" s="58"/>
      <c r="B143" s="50" t="str">
        <f>IF($A143="","",(IF((VLOOKUP($A143,DATA!$A$1:$M$38,2,FALSE))="X","X",(IF(B142="X",1,B142+1)))))</f>
        <v/>
      </c>
      <c r="C143" s="51" t="str">
        <f>IF($A143="","",(IF((VLOOKUP($A143,DATA!$A$1:$M$38,3,FALSE))="X","X",(IF(C142="X",1,C142+1)))))</f>
        <v/>
      </c>
      <c r="D143" s="50" t="str">
        <f>IF($A143="","",(IF((VLOOKUP($A143,DATA!$A$1:$M$38,4,FALSE))="X","X",(IF(D142="X",1,D142+1)))))</f>
        <v/>
      </c>
      <c r="E143" s="51" t="str">
        <f>IF($A143="","",(IF((VLOOKUP($A143,DATA!$A$1:$M$38,5,FALSE))="X","X",(IF(E142="X",1,E142+1)))))</f>
        <v/>
      </c>
      <c r="F143" s="50" t="str">
        <f>IF($A143="","",(IF((VLOOKUP($A143,DATA!$A$1:$M$38,6,FALSE))="X","X",(IF(F142="X",1,F142+1)))))</f>
        <v/>
      </c>
      <c r="G143" s="51" t="str">
        <f>IF($A143="","",(IF((VLOOKUP($A143,DATA!$A$1:$M$38,7,FALSE))="X","X",(IF(G142="X",1,G142+1)))))</f>
        <v/>
      </c>
      <c r="H143" s="50" t="str">
        <f>IF($A143="","",(IF((VLOOKUP($A143,DATA!$A$1:$M$38,8,FALSE))="X","X",(IF(H142="X",1,H142+1)))))</f>
        <v/>
      </c>
      <c r="I143" s="50" t="str">
        <f>IF($A143="","",(IF((VLOOKUP($A143,DATA!$A$1:$M$38,9,FALSE))="X","X",(IF(I142="X",1,I142+1)))))</f>
        <v/>
      </c>
      <c r="J143" s="51" t="str">
        <f>IF($A143="","",(IF((VLOOKUP($A143,DATA!$A$1:$M$38,10,FALSE))="X","X",(IF(J142="X",1,J142+1)))))</f>
        <v/>
      </c>
      <c r="K143" s="50" t="str">
        <f>IF($A143="","",(IF((VLOOKUP($A143,DATA!$A$1:$M$38,11,FALSE))="X","X",(IF(K142="X",1,K142+1)))))</f>
        <v/>
      </c>
      <c r="L143" s="50" t="str">
        <f>IF($A143="","",(IF((VLOOKUP($A143,DATA!$A$1:$M$38,12,FALSE))="X","X",(IF(L142="X",1,L142+1)))))</f>
        <v/>
      </c>
      <c r="M143" s="50" t="str">
        <f>IF($A143="","",(IF((VLOOKUP($A143,DATA!$A$1:$M$38,13,FALSE))="X","X",(IF(M142="X",1,M142+1)))))</f>
        <v/>
      </c>
      <c r="N143" s="53" t="str">
        <f t="shared" si="4"/>
        <v/>
      </c>
      <c r="O143" s="51" t="str">
        <f t="shared" si="5"/>
        <v/>
      </c>
      <c r="P143" s="50" t="str">
        <f>IF($A143="","",(IF((VLOOKUP($A143,DATA!$S$1:$AC$38,2,FALSE))="X","X",(IF(P142="X",1,P142+1)))))</f>
        <v/>
      </c>
      <c r="Q143" s="50" t="str">
        <f>IF($A143="","",(IF((VLOOKUP($A143,DATA!$S$1:$AC$38,3,FALSE))="X","X",(IF(Q142="X",1,Q142+1)))))</f>
        <v/>
      </c>
      <c r="R143" s="50" t="str">
        <f>IF($A143="","",(IF((VLOOKUP($A143,DATA!$S$1:$AC$38,4,FALSE))="X","X",(IF(R142="X",1,R142+1)))))</f>
        <v/>
      </c>
      <c r="S143" s="50" t="str">
        <f>IF($A143="","",(IF((VLOOKUP($A143,DATA!$S$1:$AC$38,5,FALSE))="X","X",(IF(S142="X",1,S142+1)))))</f>
        <v/>
      </c>
      <c r="T143" s="50" t="str">
        <f>IF($A143="","",(IF((VLOOKUP($A143,DATA!$S$1:$AC$38,6,FALSE))="X","X",(IF(T142="X",1,T142+1)))))</f>
        <v/>
      </c>
      <c r="U143" s="50" t="str">
        <f>IF($A143="","",(IF((VLOOKUP($A143,DATA!$S$1:$AC$38,7,FALSE))="X","X",(IF(U142="X",1,U142+1)))))</f>
        <v/>
      </c>
      <c r="V143" s="51" t="str">
        <f>IF($A143="","",(IF((VLOOKUP($A143,DATA!$S$1:$AC$38,8,FALSE))="X","X",(IF(V142="X",1,V142+1)))))</f>
        <v/>
      </c>
      <c r="W143" s="50" t="str">
        <f>IF($A143="","",(IF((VLOOKUP($A143,DATA!$S$1:$AC$38,9,FALSE))="X","X",(IF(W142="X",1,W142+1)))))</f>
        <v/>
      </c>
      <c r="X143" s="50" t="str">
        <f>IF($A143="","",(IF((VLOOKUP($A143,DATA!$S$1:$AC$38,10,FALSE))="X","X",(IF(X142="X",1,X142+1)))))</f>
        <v/>
      </c>
      <c r="Y143" s="51" t="str">
        <f>IF($A143="","",(IF((VLOOKUP($A143,DATA!$S$1:$AC$38,11,FALSE))="X","X",(IF(Y142="X",1,Y142+1)))))</f>
        <v/>
      </c>
      <c r="Z143" s="52"/>
      <c r="AA143" s="52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39"/>
      <c r="BN143" s="39"/>
      <c r="BO143" s="39"/>
      <c r="BP143" s="39"/>
      <c r="BQ143" s="39"/>
      <c r="BR143" s="39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39"/>
      <c r="CF143" s="39"/>
      <c r="CG143" s="39"/>
      <c r="CH143" s="39"/>
      <c r="DC143" s="4"/>
      <c r="DD143" s="4"/>
      <c r="DE143" s="49"/>
      <c r="DF143" s="49"/>
      <c r="DG143" s="49"/>
      <c r="DH143" s="49"/>
      <c r="DI143" s="49"/>
      <c r="DJ143" s="49"/>
      <c r="DK143" s="49"/>
      <c r="DL143" s="49"/>
      <c r="DM143" s="49"/>
      <c r="DN143" s="49"/>
      <c r="DO143" s="49"/>
      <c r="DP143" s="49"/>
      <c r="DQ143" s="49"/>
      <c r="DR143" s="49"/>
      <c r="DS143" s="49"/>
      <c r="DT143" s="49"/>
      <c r="DU143" s="49"/>
      <c r="DV143" s="49"/>
      <c r="DW143" s="49"/>
      <c r="DX143" s="49"/>
      <c r="DY143" s="49"/>
      <c r="DZ143" s="49"/>
      <c r="EA143" s="49"/>
      <c r="EB143" s="49"/>
      <c r="EC143" s="49"/>
      <c r="ED143" s="49"/>
      <c r="EE143" s="49"/>
      <c r="EF143" s="49"/>
      <c r="EG143" s="49"/>
      <c r="EH143" s="49"/>
      <c r="EI143" s="49"/>
      <c r="EJ143" s="49"/>
      <c r="EK143" s="49"/>
      <c r="EL143" s="49"/>
      <c r="EM143" s="49"/>
      <c r="EN143" s="49"/>
      <c r="EO143" s="49"/>
      <c r="EP143" s="49"/>
      <c r="EQ143" s="49"/>
      <c r="ER143" s="49"/>
      <c r="ES143" s="49"/>
      <c r="ET143" s="49"/>
      <c r="EU143" s="49"/>
      <c r="EV143" s="49"/>
      <c r="EW143" s="49"/>
      <c r="EX143" s="49"/>
      <c r="EY143" s="49"/>
      <c r="EZ143" s="49"/>
      <c r="FA143" s="49"/>
      <c r="FB143" s="49"/>
      <c r="FC143" s="49"/>
      <c r="FD143" s="49"/>
      <c r="FE143" s="49"/>
      <c r="FF143" s="49"/>
      <c r="FG143" s="49"/>
      <c r="FH143" s="49"/>
      <c r="FI143" s="49"/>
      <c r="FJ143" s="49"/>
      <c r="FK143" s="49"/>
      <c r="FL143" s="49"/>
      <c r="FM143" s="49"/>
      <c r="FN143" s="49"/>
      <c r="FO143" s="49"/>
      <c r="FP143" s="49"/>
      <c r="FQ143" s="49"/>
      <c r="FR143" s="49"/>
      <c r="FS143" s="49"/>
      <c r="FT143" s="49"/>
      <c r="FU143" s="49"/>
      <c r="FV143" s="49"/>
      <c r="FW143" s="49"/>
      <c r="FX143" s="49"/>
      <c r="FY143" s="49"/>
      <c r="FZ143" s="49"/>
      <c r="GA143" s="49"/>
      <c r="GB143" s="49"/>
      <c r="GC143" s="49"/>
      <c r="GD143" s="49"/>
      <c r="GE143" s="49"/>
      <c r="GF143" s="49"/>
      <c r="GG143" s="49"/>
      <c r="GH143" s="49"/>
      <c r="GI143" s="49"/>
      <c r="GJ143" s="49"/>
      <c r="GK143" s="49"/>
      <c r="GL143" s="49"/>
      <c r="GM143" s="49"/>
      <c r="GN143" s="49"/>
      <c r="GO143" s="49"/>
      <c r="GP143" s="49"/>
      <c r="GQ143" s="49"/>
      <c r="GR143" s="49"/>
      <c r="GS143" s="49"/>
      <c r="GT143" s="49"/>
      <c r="GU143" s="49"/>
      <c r="GV143" s="49"/>
      <c r="GW143" s="49"/>
      <c r="GX143" s="49"/>
      <c r="GY143" s="49"/>
      <c r="GZ143" s="49"/>
    </row>
    <row r="144" spans="1:208" s="5" customFormat="1" ht="18.600000000000001" customHeight="1" x14ac:dyDescent="0.25">
      <c r="A144" s="58"/>
      <c r="B144" s="50" t="str">
        <f>IF($A144="","",(IF((VLOOKUP($A144,DATA!$A$1:$M$38,2,FALSE))="X","X",(IF(B143="X",1,B143+1)))))</f>
        <v/>
      </c>
      <c r="C144" s="51" t="str">
        <f>IF($A144="","",(IF((VLOOKUP($A144,DATA!$A$1:$M$38,3,FALSE))="X","X",(IF(C143="X",1,C143+1)))))</f>
        <v/>
      </c>
      <c r="D144" s="50" t="str">
        <f>IF($A144="","",(IF((VLOOKUP($A144,DATA!$A$1:$M$38,4,FALSE))="X","X",(IF(D143="X",1,D143+1)))))</f>
        <v/>
      </c>
      <c r="E144" s="51" t="str">
        <f>IF($A144="","",(IF((VLOOKUP($A144,DATA!$A$1:$M$38,5,FALSE))="X","X",(IF(E143="X",1,E143+1)))))</f>
        <v/>
      </c>
      <c r="F144" s="50" t="str">
        <f>IF($A144="","",(IF((VLOOKUP($A144,DATA!$A$1:$M$38,6,FALSE))="X","X",(IF(F143="X",1,F143+1)))))</f>
        <v/>
      </c>
      <c r="G144" s="51" t="str">
        <f>IF($A144="","",(IF((VLOOKUP($A144,DATA!$A$1:$M$38,7,FALSE))="X","X",(IF(G143="X",1,G143+1)))))</f>
        <v/>
      </c>
      <c r="H144" s="50" t="str">
        <f>IF($A144="","",(IF((VLOOKUP($A144,DATA!$A$1:$M$38,8,FALSE))="X","X",(IF(H143="X",1,H143+1)))))</f>
        <v/>
      </c>
      <c r="I144" s="50" t="str">
        <f>IF($A144="","",(IF((VLOOKUP($A144,DATA!$A$1:$M$38,9,FALSE))="X","X",(IF(I143="X",1,I143+1)))))</f>
        <v/>
      </c>
      <c r="J144" s="51" t="str">
        <f>IF($A144="","",(IF((VLOOKUP($A144,DATA!$A$1:$M$38,10,FALSE))="X","X",(IF(J143="X",1,J143+1)))))</f>
        <v/>
      </c>
      <c r="K144" s="50" t="str">
        <f>IF($A144="","",(IF((VLOOKUP($A144,DATA!$A$1:$M$38,11,FALSE))="X","X",(IF(K143="X",1,K143+1)))))</f>
        <v/>
      </c>
      <c r="L144" s="50" t="str">
        <f>IF($A144="","",(IF((VLOOKUP($A144,DATA!$A$1:$M$38,12,FALSE))="X","X",(IF(L143="X",1,L143+1)))))</f>
        <v/>
      </c>
      <c r="M144" s="50" t="str">
        <f>IF($A144="","",(IF((VLOOKUP($A144,DATA!$A$1:$M$38,13,FALSE))="X","X",(IF(M143="X",1,M143+1)))))</f>
        <v/>
      </c>
      <c r="N144" s="53" t="str">
        <f t="shared" si="4"/>
        <v/>
      </c>
      <c r="O144" s="51" t="str">
        <f t="shared" si="5"/>
        <v/>
      </c>
      <c r="P144" s="50" t="str">
        <f>IF($A144="","",(IF((VLOOKUP($A144,DATA!$S$1:$AC$38,2,FALSE))="X","X",(IF(P143="X",1,P143+1)))))</f>
        <v/>
      </c>
      <c r="Q144" s="50" t="str">
        <f>IF($A144="","",(IF((VLOOKUP($A144,DATA!$S$1:$AC$38,3,FALSE))="X","X",(IF(Q143="X",1,Q143+1)))))</f>
        <v/>
      </c>
      <c r="R144" s="50" t="str">
        <f>IF($A144="","",(IF((VLOOKUP($A144,DATA!$S$1:$AC$38,4,FALSE))="X","X",(IF(R143="X",1,R143+1)))))</f>
        <v/>
      </c>
      <c r="S144" s="50" t="str">
        <f>IF($A144="","",(IF((VLOOKUP($A144,DATA!$S$1:$AC$38,5,FALSE))="X","X",(IF(S143="X",1,S143+1)))))</f>
        <v/>
      </c>
      <c r="T144" s="50" t="str">
        <f>IF($A144="","",(IF((VLOOKUP($A144,DATA!$S$1:$AC$38,6,FALSE))="X","X",(IF(T143="X",1,T143+1)))))</f>
        <v/>
      </c>
      <c r="U144" s="50" t="str">
        <f>IF($A144="","",(IF((VLOOKUP($A144,DATA!$S$1:$AC$38,7,FALSE))="X","X",(IF(U143="X",1,U143+1)))))</f>
        <v/>
      </c>
      <c r="V144" s="51" t="str">
        <f>IF($A144="","",(IF((VLOOKUP($A144,DATA!$S$1:$AC$38,8,FALSE))="X","X",(IF(V143="X",1,V143+1)))))</f>
        <v/>
      </c>
      <c r="W144" s="50" t="str">
        <f>IF($A144="","",(IF((VLOOKUP($A144,DATA!$S$1:$AC$38,9,FALSE))="X","X",(IF(W143="X",1,W143+1)))))</f>
        <v/>
      </c>
      <c r="X144" s="50" t="str">
        <f>IF($A144="","",(IF((VLOOKUP($A144,DATA!$S$1:$AC$38,10,FALSE))="X","X",(IF(X143="X",1,X143+1)))))</f>
        <v/>
      </c>
      <c r="Y144" s="51" t="str">
        <f>IF($A144="","",(IF((VLOOKUP($A144,DATA!$S$1:$AC$38,11,FALSE))="X","X",(IF(Y143="X",1,Y143+1)))))</f>
        <v/>
      </c>
      <c r="Z144" s="52"/>
      <c r="AA144" s="52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39"/>
      <c r="BN144" s="39"/>
      <c r="BO144" s="39"/>
      <c r="BP144" s="39"/>
      <c r="BQ144" s="39"/>
      <c r="BR144" s="39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39"/>
      <c r="CF144" s="39"/>
      <c r="CG144" s="39"/>
      <c r="CH144" s="39"/>
      <c r="DC144" s="4"/>
      <c r="DD144" s="4"/>
      <c r="DE144" s="49"/>
      <c r="DF144" s="49"/>
      <c r="DG144" s="49"/>
      <c r="DH144" s="49"/>
      <c r="DI144" s="49"/>
      <c r="DJ144" s="49"/>
      <c r="DK144" s="49"/>
      <c r="DL144" s="49"/>
      <c r="DM144" s="49"/>
      <c r="DN144" s="49"/>
      <c r="DO144" s="49"/>
      <c r="DP144" s="49"/>
      <c r="DQ144" s="49"/>
      <c r="DR144" s="49"/>
      <c r="DS144" s="49"/>
      <c r="DT144" s="49"/>
      <c r="DU144" s="49"/>
      <c r="DV144" s="49"/>
      <c r="DW144" s="49"/>
      <c r="DX144" s="49"/>
      <c r="DY144" s="49"/>
      <c r="DZ144" s="49"/>
      <c r="EA144" s="49"/>
      <c r="EB144" s="49"/>
      <c r="EC144" s="49"/>
      <c r="ED144" s="49"/>
      <c r="EE144" s="49"/>
      <c r="EF144" s="49"/>
      <c r="EG144" s="49"/>
      <c r="EH144" s="49"/>
      <c r="EI144" s="49"/>
      <c r="EJ144" s="49"/>
      <c r="EK144" s="49"/>
      <c r="EL144" s="49"/>
      <c r="EM144" s="49"/>
      <c r="EN144" s="49"/>
      <c r="EO144" s="49"/>
      <c r="EP144" s="49"/>
      <c r="EQ144" s="49"/>
      <c r="ER144" s="49"/>
      <c r="ES144" s="49"/>
      <c r="ET144" s="49"/>
      <c r="EU144" s="49"/>
      <c r="EV144" s="49"/>
      <c r="EW144" s="49"/>
      <c r="EX144" s="49"/>
      <c r="EY144" s="49"/>
      <c r="EZ144" s="49"/>
      <c r="FA144" s="49"/>
      <c r="FB144" s="49"/>
      <c r="FC144" s="49"/>
      <c r="FD144" s="49"/>
      <c r="FE144" s="49"/>
      <c r="FF144" s="49"/>
      <c r="FG144" s="49"/>
      <c r="FH144" s="49"/>
      <c r="FI144" s="49"/>
      <c r="FJ144" s="49"/>
      <c r="FK144" s="49"/>
      <c r="FL144" s="49"/>
      <c r="FM144" s="49"/>
      <c r="FN144" s="49"/>
      <c r="FO144" s="49"/>
      <c r="FP144" s="49"/>
      <c r="FQ144" s="49"/>
      <c r="FR144" s="49"/>
      <c r="FS144" s="49"/>
      <c r="FT144" s="49"/>
      <c r="FU144" s="49"/>
      <c r="FV144" s="49"/>
      <c r="FW144" s="49"/>
      <c r="FX144" s="49"/>
      <c r="FY144" s="49"/>
      <c r="FZ144" s="49"/>
      <c r="GA144" s="49"/>
      <c r="GB144" s="49"/>
      <c r="GC144" s="49"/>
      <c r="GD144" s="49"/>
      <c r="GE144" s="49"/>
      <c r="GF144" s="49"/>
      <c r="GG144" s="49"/>
      <c r="GH144" s="49"/>
      <c r="GI144" s="49"/>
      <c r="GJ144" s="49"/>
      <c r="GK144" s="49"/>
      <c r="GL144" s="49"/>
      <c r="GM144" s="49"/>
      <c r="GN144" s="49"/>
      <c r="GO144" s="49"/>
      <c r="GP144" s="49"/>
      <c r="GQ144" s="49"/>
      <c r="GR144" s="49"/>
      <c r="GS144" s="49"/>
      <c r="GT144" s="49"/>
      <c r="GU144" s="49"/>
      <c r="GV144" s="49"/>
      <c r="GW144" s="49"/>
      <c r="GX144" s="49"/>
      <c r="GY144" s="49"/>
      <c r="GZ144" s="49"/>
    </row>
    <row r="145" spans="1:208" s="5" customFormat="1" ht="18.600000000000001" customHeight="1" x14ac:dyDescent="0.25">
      <c r="A145" s="58"/>
      <c r="B145" s="50" t="str">
        <f>IF($A145="","",(IF((VLOOKUP($A145,DATA!$A$1:$M$38,2,FALSE))="X","X",(IF(B144="X",1,B144+1)))))</f>
        <v/>
      </c>
      <c r="C145" s="51" t="str">
        <f>IF($A145="","",(IF((VLOOKUP($A145,DATA!$A$1:$M$38,3,FALSE))="X","X",(IF(C144="X",1,C144+1)))))</f>
        <v/>
      </c>
      <c r="D145" s="50" t="str">
        <f>IF($A145="","",(IF((VLOOKUP($A145,DATA!$A$1:$M$38,4,FALSE))="X","X",(IF(D144="X",1,D144+1)))))</f>
        <v/>
      </c>
      <c r="E145" s="51" t="str">
        <f>IF($A145="","",(IF((VLOOKUP($A145,DATA!$A$1:$M$38,5,FALSE))="X","X",(IF(E144="X",1,E144+1)))))</f>
        <v/>
      </c>
      <c r="F145" s="50" t="str">
        <f>IF($A145="","",(IF((VLOOKUP($A145,DATA!$A$1:$M$38,6,FALSE))="X","X",(IF(F144="X",1,F144+1)))))</f>
        <v/>
      </c>
      <c r="G145" s="51" t="str">
        <f>IF($A145="","",(IF((VLOOKUP($A145,DATA!$A$1:$M$38,7,FALSE))="X","X",(IF(G144="X",1,G144+1)))))</f>
        <v/>
      </c>
      <c r="H145" s="50" t="str">
        <f>IF($A145="","",(IF((VLOOKUP($A145,DATA!$A$1:$M$38,8,FALSE))="X","X",(IF(H144="X",1,H144+1)))))</f>
        <v/>
      </c>
      <c r="I145" s="50" t="str">
        <f>IF($A145="","",(IF((VLOOKUP($A145,DATA!$A$1:$M$38,9,FALSE))="X","X",(IF(I144="X",1,I144+1)))))</f>
        <v/>
      </c>
      <c r="J145" s="51" t="str">
        <f>IF($A145="","",(IF((VLOOKUP($A145,DATA!$A$1:$M$38,10,FALSE))="X","X",(IF(J144="X",1,J144+1)))))</f>
        <v/>
      </c>
      <c r="K145" s="50" t="str">
        <f>IF($A145="","",(IF((VLOOKUP($A145,DATA!$A$1:$M$38,11,FALSE))="X","X",(IF(K144="X",1,K144+1)))))</f>
        <v/>
      </c>
      <c r="L145" s="50" t="str">
        <f>IF($A145="","",(IF((VLOOKUP($A145,DATA!$A$1:$M$38,12,FALSE))="X","X",(IF(L144="X",1,L144+1)))))</f>
        <v/>
      </c>
      <c r="M145" s="50" t="str">
        <f>IF($A145="","",(IF((VLOOKUP($A145,DATA!$A$1:$M$38,13,FALSE))="X","X",(IF(M144="X",1,M144+1)))))</f>
        <v/>
      </c>
      <c r="N145" s="53" t="str">
        <f t="shared" si="4"/>
        <v/>
      </c>
      <c r="O145" s="51" t="str">
        <f t="shared" si="5"/>
        <v/>
      </c>
      <c r="P145" s="50" t="str">
        <f>IF($A145="","",(IF((VLOOKUP($A145,DATA!$S$1:$AC$38,2,FALSE))="X","X",(IF(P144="X",1,P144+1)))))</f>
        <v/>
      </c>
      <c r="Q145" s="50" t="str">
        <f>IF($A145="","",(IF((VLOOKUP($A145,DATA!$S$1:$AC$38,3,FALSE))="X","X",(IF(Q144="X",1,Q144+1)))))</f>
        <v/>
      </c>
      <c r="R145" s="50" t="str">
        <f>IF($A145="","",(IF((VLOOKUP($A145,DATA!$S$1:$AC$38,4,FALSE))="X","X",(IF(R144="X",1,R144+1)))))</f>
        <v/>
      </c>
      <c r="S145" s="50" t="str">
        <f>IF($A145="","",(IF((VLOOKUP($A145,DATA!$S$1:$AC$38,5,FALSE))="X","X",(IF(S144="X",1,S144+1)))))</f>
        <v/>
      </c>
      <c r="T145" s="50" t="str">
        <f>IF($A145="","",(IF((VLOOKUP($A145,DATA!$S$1:$AC$38,6,FALSE))="X","X",(IF(T144="X",1,T144+1)))))</f>
        <v/>
      </c>
      <c r="U145" s="50" t="str">
        <f>IF($A145="","",(IF((VLOOKUP($A145,DATA!$S$1:$AC$38,7,FALSE))="X","X",(IF(U144="X",1,U144+1)))))</f>
        <v/>
      </c>
      <c r="V145" s="51" t="str">
        <f>IF($A145="","",(IF((VLOOKUP($A145,DATA!$S$1:$AC$38,8,FALSE))="X","X",(IF(V144="X",1,V144+1)))))</f>
        <v/>
      </c>
      <c r="W145" s="50" t="str">
        <f>IF($A145="","",(IF((VLOOKUP($A145,DATA!$S$1:$AC$38,9,FALSE))="X","X",(IF(W144="X",1,W144+1)))))</f>
        <v/>
      </c>
      <c r="X145" s="50" t="str">
        <f>IF($A145="","",(IF((VLOOKUP($A145,DATA!$S$1:$AC$38,10,FALSE))="X","X",(IF(X144="X",1,X144+1)))))</f>
        <v/>
      </c>
      <c r="Y145" s="51" t="str">
        <f>IF($A145="","",(IF((VLOOKUP($A145,DATA!$S$1:$AC$38,11,FALSE))="X","X",(IF(Y144="X",1,Y144+1)))))</f>
        <v/>
      </c>
      <c r="Z145" s="52"/>
      <c r="AA145" s="52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39"/>
      <c r="BN145" s="39"/>
      <c r="BO145" s="39"/>
      <c r="BP145" s="39"/>
      <c r="BQ145" s="39"/>
      <c r="BR145" s="39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39"/>
      <c r="CF145" s="39"/>
      <c r="CG145" s="39"/>
      <c r="CH145" s="39"/>
      <c r="DC145" s="4"/>
      <c r="DD145" s="4"/>
      <c r="DE145" s="49"/>
      <c r="DF145" s="49"/>
      <c r="DG145" s="49"/>
      <c r="DH145" s="49"/>
      <c r="DI145" s="49"/>
      <c r="DJ145" s="49"/>
      <c r="DK145" s="49"/>
      <c r="DL145" s="49"/>
      <c r="DM145" s="49"/>
      <c r="DN145" s="49"/>
      <c r="DO145" s="49"/>
      <c r="DP145" s="49"/>
      <c r="DQ145" s="49"/>
      <c r="DR145" s="49"/>
      <c r="DS145" s="49"/>
      <c r="DT145" s="49"/>
      <c r="DU145" s="49"/>
      <c r="DV145" s="49"/>
      <c r="DW145" s="49"/>
      <c r="DX145" s="49"/>
      <c r="DY145" s="49"/>
      <c r="DZ145" s="49"/>
      <c r="EA145" s="49"/>
      <c r="EB145" s="49"/>
      <c r="EC145" s="49"/>
      <c r="ED145" s="49"/>
      <c r="EE145" s="49"/>
      <c r="EF145" s="49"/>
      <c r="EG145" s="49"/>
      <c r="EH145" s="49"/>
      <c r="EI145" s="49"/>
      <c r="EJ145" s="49"/>
      <c r="EK145" s="49"/>
      <c r="EL145" s="49"/>
      <c r="EM145" s="49"/>
      <c r="EN145" s="49"/>
      <c r="EO145" s="49"/>
      <c r="EP145" s="49"/>
      <c r="EQ145" s="49"/>
      <c r="ER145" s="49"/>
      <c r="ES145" s="49"/>
      <c r="ET145" s="49"/>
      <c r="EU145" s="49"/>
      <c r="EV145" s="49"/>
      <c r="EW145" s="49"/>
      <c r="EX145" s="49"/>
      <c r="EY145" s="49"/>
      <c r="EZ145" s="49"/>
      <c r="FA145" s="49"/>
      <c r="FB145" s="49"/>
      <c r="FC145" s="49"/>
      <c r="FD145" s="49"/>
      <c r="FE145" s="49"/>
      <c r="FF145" s="49"/>
      <c r="FG145" s="49"/>
      <c r="FH145" s="49"/>
      <c r="FI145" s="49"/>
      <c r="FJ145" s="49"/>
      <c r="FK145" s="49"/>
      <c r="FL145" s="49"/>
      <c r="FM145" s="49"/>
      <c r="FN145" s="49"/>
      <c r="FO145" s="49"/>
      <c r="FP145" s="49"/>
      <c r="FQ145" s="49"/>
      <c r="FR145" s="49"/>
      <c r="FS145" s="49"/>
      <c r="FT145" s="49"/>
      <c r="FU145" s="49"/>
      <c r="FV145" s="49"/>
      <c r="FW145" s="49"/>
      <c r="FX145" s="49"/>
      <c r="FY145" s="49"/>
      <c r="FZ145" s="49"/>
      <c r="GA145" s="49"/>
      <c r="GB145" s="49"/>
      <c r="GC145" s="49"/>
      <c r="GD145" s="49"/>
      <c r="GE145" s="49"/>
      <c r="GF145" s="49"/>
      <c r="GG145" s="49"/>
      <c r="GH145" s="49"/>
      <c r="GI145" s="49"/>
      <c r="GJ145" s="49"/>
      <c r="GK145" s="49"/>
      <c r="GL145" s="49"/>
      <c r="GM145" s="49"/>
      <c r="GN145" s="49"/>
      <c r="GO145" s="49"/>
      <c r="GP145" s="49"/>
      <c r="GQ145" s="49"/>
      <c r="GR145" s="49"/>
      <c r="GS145" s="49"/>
      <c r="GT145" s="49"/>
      <c r="GU145" s="49"/>
      <c r="GV145" s="49"/>
      <c r="GW145" s="49"/>
      <c r="GX145" s="49"/>
      <c r="GY145" s="49"/>
      <c r="GZ145" s="49"/>
    </row>
    <row r="146" spans="1:208" s="5" customFormat="1" ht="18.600000000000001" customHeight="1" x14ac:dyDescent="0.25">
      <c r="A146" s="58"/>
      <c r="B146" s="50" t="str">
        <f>IF($A146="","",(IF((VLOOKUP($A146,DATA!$A$1:$M$38,2,FALSE))="X","X",(IF(B145="X",1,B145+1)))))</f>
        <v/>
      </c>
      <c r="C146" s="51" t="str">
        <f>IF($A146="","",(IF((VLOOKUP($A146,DATA!$A$1:$M$38,3,FALSE))="X","X",(IF(C145="X",1,C145+1)))))</f>
        <v/>
      </c>
      <c r="D146" s="50" t="str">
        <f>IF($A146="","",(IF((VLOOKUP($A146,DATA!$A$1:$M$38,4,FALSE))="X","X",(IF(D145="X",1,D145+1)))))</f>
        <v/>
      </c>
      <c r="E146" s="51" t="str">
        <f>IF($A146="","",(IF((VLOOKUP($A146,DATA!$A$1:$M$38,5,FALSE))="X","X",(IF(E145="X",1,E145+1)))))</f>
        <v/>
      </c>
      <c r="F146" s="50" t="str">
        <f>IF($A146="","",(IF((VLOOKUP($A146,DATA!$A$1:$M$38,6,FALSE))="X","X",(IF(F145="X",1,F145+1)))))</f>
        <v/>
      </c>
      <c r="G146" s="51" t="str">
        <f>IF($A146="","",(IF((VLOOKUP($A146,DATA!$A$1:$M$38,7,FALSE))="X","X",(IF(G145="X",1,G145+1)))))</f>
        <v/>
      </c>
      <c r="H146" s="50" t="str">
        <f>IF($A146="","",(IF((VLOOKUP($A146,DATA!$A$1:$M$38,8,FALSE))="X","X",(IF(H145="X",1,H145+1)))))</f>
        <v/>
      </c>
      <c r="I146" s="50" t="str">
        <f>IF($A146="","",(IF((VLOOKUP($A146,DATA!$A$1:$M$38,9,FALSE))="X","X",(IF(I145="X",1,I145+1)))))</f>
        <v/>
      </c>
      <c r="J146" s="51" t="str">
        <f>IF($A146="","",(IF((VLOOKUP($A146,DATA!$A$1:$M$38,10,FALSE))="X","X",(IF(J145="X",1,J145+1)))))</f>
        <v/>
      </c>
      <c r="K146" s="50" t="str">
        <f>IF($A146="","",(IF((VLOOKUP($A146,DATA!$A$1:$M$38,11,FALSE))="X","X",(IF(K145="X",1,K145+1)))))</f>
        <v/>
      </c>
      <c r="L146" s="50" t="str">
        <f>IF($A146="","",(IF((VLOOKUP($A146,DATA!$A$1:$M$38,12,FALSE))="X","X",(IF(L145="X",1,L145+1)))))</f>
        <v/>
      </c>
      <c r="M146" s="50" t="str">
        <f>IF($A146="","",(IF((VLOOKUP($A146,DATA!$A$1:$M$38,13,FALSE))="X","X",(IF(M145="X",1,M145+1)))))</f>
        <v/>
      </c>
      <c r="N146" s="53" t="str">
        <f t="shared" si="4"/>
        <v/>
      </c>
      <c r="O146" s="51" t="str">
        <f t="shared" si="5"/>
        <v/>
      </c>
      <c r="P146" s="50" t="str">
        <f>IF($A146="","",(IF((VLOOKUP($A146,DATA!$S$1:$AC$38,2,FALSE))="X","X",(IF(P145="X",1,P145+1)))))</f>
        <v/>
      </c>
      <c r="Q146" s="50" t="str">
        <f>IF($A146="","",(IF((VLOOKUP($A146,DATA!$S$1:$AC$38,3,FALSE))="X","X",(IF(Q145="X",1,Q145+1)))))</f>
        <v/>
      </c>
      <c r="R146" s="50" t="str">
        <f>IF($A146="","",(IF((VLOOKUP($A146,DATA!$S$1:$AC$38,4,FALSE))="X","X",(IF(R145="X",1,R145+1)))))</f>
        <v/>
      </c>
      <c r="S146" s="50" t="str">
        <f>IF($A146="","",(IF((VLOOKUP($A146,DATA!$S$1:$AC$38,5,FALSE))="X","X",(IF(S145="X",1,S145+1)))))</f>
        <v/>
      </c>
      <c r="T146" s="50" t="str">
        <f>IF($A146="","",(IF((VLOOKUP($A146,DATA!$S$1:$AC$38,6,FALSE))="X","X",(IF(T145="X",1,T145+1)))))</f>
        <v/>
      </c>
      <c r="U146" s="50" t="str">
        <f>IF($A146="","",(IF((VLOOKUP($A146,DATA!$S$1:$AC$38,7,FALSE))="X","X",(IF(U145="X",1,U145+1)))))</f>
        <v/>
      </c>
      <c r="V146" s="51" t="str">
        <f>IF($A146="","",(IF((VLOOKUP($A146,DATA!$S$1:$AC$38,8,FALSE))="X","X",(IF(V145="X",1,V145+1)))))</f>
        <v/>
      </c>
      <c r="W146" s="50" t="str">
        <f>IF($A146="","",(IF((VLOOKUP($A146,DATA!$S$1:$AC$38,9,FALSE))="X","X",(IF(W145="X",1,W145+1)))))</f>
        <v/>
      </c>
      <c r="X146" s="50" t="str">
        <f>IF($A146="","",(IF((VLOOKUP($A146,DATA!$S$1:$AC$38,10,FALSE))="X","X",(IF(X145="X",1,X145+1)))))</f>
        <v/>
      </c>
      <c r="Y146" s="51" t="str">
        <f>IF($A146="","",(IF((VLOOKUP($A146,DATA!$S$1:$AC$38,11,FALSE))="X","X",(IF(Y145="X",1,Y145+1)))))</f>
        <v/>
      </c>
      <c r="Z146" s="52"/>
      <c r="AA146" s="52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39"/>
      <c r="BN146" s="39"/>
      <c r="BO146" s="39"/>
      <c r="BP146" s="39"/>
      <c r="BQ146" s="39"/>
      <c r="BR146" s="39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39"/>
      <c r="CF146" s="39"/>
      <c r="CG146" s="39"/>
      <c r="CH146" s="39"/>
      <c r="DC146" s="4"/>
      <c r="DD146" s="4"/>
      <c r="DE146" s="49"/>
      <c r="DF146" s="49"/>
      <c r="DG146" s="49"/>
      <c r="DH146" s="49"/>
      <c r="DI146" s="49"/>
      <c r="DJ146" s="49"/>
      <c r="DK146" s="49"/>
      <c r="DL146" s="49"/>
      <c r="DM146" s="49"/>
      <c r="DN146" s="49"/>
      <c r="DO146" s="49"/>
      <c r="DP146" s="49"/>
      <c r="DQ146" s="49"/>
      <c r="DR146" s="49"/>
      <c r="DS146" s="49"/>
      <c r="DT146" s="49"/>
      <c r="DU146" s="49"/>
      <c r="DV146" s="49"/>
      <c r="DW146" s="49"/>
      <c r="DX146" s="49"/>
      <c r="DY146" s="49"/>
      <c r="DZ146" s="49"/>
      <c r="EA146" s="49"/>
      <c r="EB146" s="49"/>
      <c r="EC146" s="49"/>
      <c r="ED146" s="49"/>
      <c r="EE146" s="49"/>
      <c r="EF146" s="49"/>
      <c r="EG146" s="49"/>
      <c r="EH146" s="49"/>
      <c r="EI146" s="49"/>
      <c r="EJ146" s="49"/>
      <c r="EK146" s="49"/>
      <c r="EL146" s="49"/>
      <c r="EM146" s="49"/>
      <c r="EN146" s="49"/>
      <c r="EO146" s="49"/>
      <c r="EP146" s="49"/>
      <c r="EQ146" s="49"/>
      <c r="ER146" s="49"/>
      <c r="ES146" s="49"/>
      <c r="ET146" s="49"/>
      <c r="EU146" s="49"/>
      <c r="EV146" s="49"/>
      <c r="EW146" s="49"/>
      <c r="EX146" s="49"/>
      <c r="EY146" s="49"/>
      <c r="EZ146" s="49"/>
      <c r="FA146" s="49"/>
      <c r="FB146" s="49"/>
      <c r="FC146" s="49"/>
      <c r="FD146" s="49"/>
      <c r="FE146" s="49"/>
      <c r="FF146" s="49"/>
      <c r="FG146" s="49"/>
      <c r="FH146" s="49"/>
      <c r="FI146" s="49"/>
      <c r="FJ146" s="49"/>
      <c r="FK146" s="49"/>
      <c r="FL146" s="49"/>
      <c r="FM146" s="49"/>
      <c r="FN146" s="49"/>
      <c r="FO146" s="49"/>
      <c r="FP146" s="49"/>
      <c r="FQ146" s="49"/>
      <c r="FR146" s="49"/>
      <c r="FS146" s="49"/>
      <c r="FT146" s="49"/>
      <c r="FU146" s="49"/>
      <c r="FV146" s="49"/>
      <c r="FW146" s="49"/>
      <c r="FX146" s="49"/>
      <c r="FY146" s="49"/>
      <c r="FZ146" s="49"/>
      <c r="GA146" s="49"/>
      <c r="GB146" s="49"/>
      <c r="GC146" s="49"/>
      <c r="GD146" s="49"/>
      <c r="GE146" s="49"/>
      <c r="GF146" s="49"/>
      <c r="GG146" s="49"/>
      <c r="GH146" s="49"/>
      <c r="GI146" s="49"/>
      <c r="GJ146" s="49"/>
      <c r="GK146" s="49"/>
      <c r="GL146" s="49"/>
      <c r="GM146" s="49"/>
      <c r="GN146" s="49"/>
      <c r="GO146" s="49"/>
      <c r="GP146" s="49"/>
      <c r="GQ146" s="49"/>
      <c r="GR146" s="49"/>
      <c r="GS146" s="49"/>
      <c r="GT146" s="49"/>
      <c r="GU146" s="49"/>
      <c r="GV146" s="49"/>
      <c r="GW146" s="49"/>
      <c r="GX146" s="49"/>
      <c r="GY146" s="49"/>
      <c r="GZ146" s="49"/>
    </row>
    <row r="147" spans="1:208" s="5" customFormat="1" ht="18.600000000000001" customHeight="1" x14ac:dyDescent="0.25">
      <c r="A147" s="58"/>
      <c r="B147" s="50" t="str">
        <f>IF($A147="","",(IF((VLOOKUP($A147,DATA!$A$1:$M$38,2,FALSE))="X","X",(IF(B146="X",1,B146+1)))))</f>
        <v/>
      </c>
      <c r="C147" s="51" t="str">
        <f>IF($A147="","",(IF((VLOOKUP($A147,DATA!$A$1:$M$38,3,FALSE))="X","X",(IF(C146="X",1,C146+1)))))</f>
        <v/>
      </c>
      <c r="D147" s="50" t="str">
        <f>IF($A147="","",(IF((VLOOKUP($A147,DATA!$A$1:$M$38,4,FALSE))="X","X",(IF(D146="X",1,D146+1)))))</f>
        <v/>
      </c>
      <c r="E147" s="51" t="str">
        <f>IF($A147="","",(IF((VLOOKUP($A147,DATA!$A$1:$M$38,5,FALSE))="X","X",(IF(E146="X",1,E146+1)))))</f>
        <v/>
      </c>
      <c r="F147" s="50" t="str">
        <f>IF($A147="","",(IF((VLOOKUP($A147,DATA!$A$1:$M$38,6,FALSE))="X","X",(IF(F146="X",1,F146+1)))))</f>
        <v/>
      </c>
      <c r="G147" s="51" t="str">
        <f>IF($A147="","",(IF((VLOOKUP($A147,DATA!$A$1:$M$38,7,FALSE))="X","X",(IF(G146="X",1,G146+1)))))</f>
        <v/>
      </c>
      <c r="H147" s="50" t="str">
        <f>IF($A147="","",(IF((VLOOKUP($A147,DATA!$A$1:$M$38,8,FALSE))="X","X",(IF(H146="X",1,H146+1)))))</f>
        <v/>
      </c>
      <c r="I147" s="50" t="str">
        <f>IF($A147="","",(IF((VLOOKUP($A147,DATA!$A$1:$M$38,9,FALSE))="X","X",(IF(I146="X",1,I146+1)))))</f>
        <v/>
      </c>
      <c r="J147" s="51" t="str">
        <f>IF($A147="","",(IF((VLOOKUP($A147,DATA!$A$1:$M$38,10,FALSE))="X","X",(IF(J146="X",1,J146+1)))))</f>
        <v/>
      </c>
      <c r="K147" s="50" t="str">
        <f>IF($A147="","",(IF((VLOOKUP($A147,DATA!$A$1:$M$38,11,FALSE))="X","X",(IF(K146="X",1,K146+1)))))</f>
        <v/>
      </c>
      <c r="L147" s="50" t="str">
        <f>IF($A147="","",(IF((VLOOKUP($A147,DATA!$A$1:$M$38,12,FALSE))="X","X",(IF(L146="X",1,L146+1)))))</f>
        <v/>
      </c>
      <c r="M147" s="50" t="str">
        <f>IF($A147="","",(IF((VLOOKUP($A147,DATA!$A$1:$M$38,13,FALSE))="X","X",(IF(M146="X",1,M146+1)))))</f>
        <v/>
      </c>
      <c r="N147" s="53" t="str">
        <f t="shared" si="4"/>
        <v/>
      </c>
      <c r="O147" s="51" t="str">
        <f t="shared" si="5"/>
        <v/>
      </c>
      <c r="P147" s="50" t="str">
        <f>IF($A147="","",(IF((VLOOKUP($A147,DATA!$S$1:$AC$38,2,FALSE))="X","X",(IF(P146="X",1,P146+1)))))</f>
        <v/>
      </c>
      <c r="Q147" s="50" t="str">
        <f>IF($A147="","",(IF((VLOOKUP($A147,DATA!$S$1:$AC$38,3,FALSE))="X","X",(IF(Q146="X",1,Q146+1)))))</f>
        <v/>
      </c>
      <c r="R147" s="50" t="str">
        <f>IF($A147="","",(IF((VLOOKUP($A147,DATA!$S$1:$AC$38,4,FALSE))="X","X",(IF(R146="X",1,R146+1)))))</f>
        <v/>
      </c>
      <c r="S147" s="50" t="str">
        <f>IF($A147="","",(IF((VLOOKUP($A147,DATA!$S$1:$AC$38,5,FALSE))="X","X",(IF(S146="X",1,S146+1)))))</f>
        <v/>
      </c>
      <c r="T147" s="50" t="str">
        <f>IF($A147="","",(IF((VLOOKUP($A147,DATA!$S$1:$AC$38,6,FALSE))="X","X",(IF(T146="X",1,T146+1)))))</f>
        <v/>
      </c>
      <c r="U147" s="50" t="str">
        <f>IF($A147="","",(IF((VLOOKUP($A147,DATA!$S$1:$AC$38,7,FALSE))="X","X",(IF(U146="X",1,U146+1)))))</f>
        <v/>
      </c>
      <c r="V147" s="51" t="str">
        <f>IF($A147="","",(IF((VLOOKUP($A147,DATA!$S$1:$AC$38,8,FALSE))="X","X",(IF(V146="X",1,V146+1)))))</f>
        <v/>
      </c>
      <c r="W147" s="50" t="str">
        <f>IF($A147="","",(IF((VLOOKUP($A147,DATA!$S$1:$AC$38,9,FALSE))="X","X",(IF(W146="X",1,W146+1)))))</f>
        <v/>
      </c>
      <c r="X147" s="50" t="str">
        <f>IF($A147="","",(IF((VLOOKUP($A147,DATA!$S$1:$AC$38,10,FALSE))="X","X",(IF(X146="X",1,X146+1)))))</f>
        <v/>
      </c>
      <c r="Y147" s="51" t="str">
        <f>IF($A147="","",(IF((VLOOKUP($A147,DATA!$S$1:$AC$38,11,FALSE))="X","X",(IF(Y146="X",1,Y146+1)))))</f>
        <v/>
      </c>
      <c r="Z147" s="52"/>
      <c r="AA147" s="52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39"/>
      <c r="BN147" s="39"/>
      <c r="BO147" s="39"/>
      <c r="BP147" s="39"/>
      <c r="BQ147" s="39"/>
      <c r="BR147" s="39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39"/>
      <c r="CF147" s="39"/>
      <c r="CG147" s="39"/>
      <c r="CH147" s="39"/>
      <c r="DC147" s="4"/>
      <c r="DD147" s="4"/>
      <c r="DE147" s="49"/>
      <c r="DF147" s="49"/>
      <c r="DG147" s="49"/>
      <c r="DH147" s="49"/>
      <c r="DI147" s="49"/>
      <c r="DJ147" s="49"/>
      <c r="DK147" s="49"/>
      <c r="DL147" s="49"/>
      <c r="DM147" s="49"/>
      <c r="DN147" s="49"/>
      <c r="DO147" s="49"/>
      <c r="DP147" s="49"/>
      <c r="DQ147" s="49"/>
      <c r="DR147" s="49"/>
      <c r="DS147" s="49"/>
      <c r="DT147" s="49"/>
      <c r="DU147" s="49"/>
      <c r="DV147" s="49"/>
      <c r="DW147" s="49"/>
      <c r="DX147" s="49"/>
      <c r="DY147" s="49"/>
      <c r="DZ147" s="49"/>
      <c r="EA147" s="49"/>
      <c r="EB147" s="49"/>
      <c r="EC147" s="49"/>
      <c r="ED147" s="49"/>
      <c r="EE147" s="49"/>
      <c r="EF147" s="49"/>
      <c r="EG147" s="49"/>
      <c r="EH147" s="49"/>
      <c r="EI147" s="49"/>
      <c r="EJ147" s="49"/>
      <c r="EK147" s="49"/>
      <c r="EL147" s="49"/>
      <c r="EM147" s="49"/>
      <c r="EN147" s="49"/>
      <c r="EO147" s="49"/>
      <c r="EP147" s="49"/>
      <c r="EQ147" s="49"/>
      <c r="ER147" s="49"/>
      <c r="ES147" s="49"/>
      <c r="ET147" s="49"/>
      <c r="EU147" s="49"/>
      <c r="EV147" s="49"/>
      <c r="EW147" s="49"/>
      <c r="EX147" s="49"/>
      <c r="EY147" s="49"/>
      <c r="EZ147" s="49"/>
      <c r="FA147" s="49"/>
      <c r="FB147" s="49"/>
      <c r="FC147" s="49"/>
      <c r="FD147" s="49"/>
      <c r="FE147" s="49"/>
      <c r="FF147" s="49"/>
      <c r="FG147" s="49"/>
      <c r="FH147" s="49"/>
      <c r="FI147" s="49"/>
      <c r="FJ147" s="49"/>
      <c r="FK147" s="49"/>
      <c r="FL147" s="49"/>
      <c r="FM147" s="49"/>
      <c r="FN147" s="49"/>
      <c r="FO147" s="49"/>
      <c r="FP147" s="49"/>
      <c r="FQ147" s="49"/>
      <c r="FR147" s="49"/>
      <c r="FS147" s="49"/>
      <c r="FT147" s="49"/>
      <c r="FU147" s="49"/>
      <c r="FV147" s="49"/>
      <c r="FW147" s="49"/>
      <c r="FX147" s="49"/>
      <c r="FY147" s="49"/>
      <c r="FZ147" s="49"/>
      <c r="GA147" s="49"/>
      <c r="GB147" s="49"/>
      <c r="GC147" s="49"/>
      <c r="GD147" s="49"/>
      <c r="GE147" s="49"/>
      <c r="GF147" s="49"/>
      <c r="GG147" s="49"/>
      <c r="GH147" s="49"/>
      <c r="GI147" s="49"/>
      <c r="GJ147" s="49"/>
      <c r="GK147" s="49"/>
      <c r="GL147" s="49"/>
      <c r="GM147" s="49"/>
      <c r="GN147" s="49"/>
      <c r="GO147" s="49"/>
      <c r="GP147" s="49"/>
      <c r="GQ147" s="49"/>
      <c r="GR147" s="49"/>
      <c r="GS147" s="49"/>
      <c r="GT147" s="49"/>
      <c r="GU147" s="49"/>
      <c r="GV147" s="49"/>
      <c r="GW147" s="49"/>
      <c r="GX147" s="49"/>
      <c r="GY147" s="49"/>
      <c r="GZ147" s="49"/>
    </row>
    <row r="148" spans="1:208" s="5" customFormat="1" ht="18.600000000000001" customHeight="1" x14ac:dyDescent="0.25">
      <c r="A148" s="58"/>
      <c r="B148" s="50" t="str">
        <f>IF($A148="","",(IF((VLOOKUP($A148,DATA!$A$1:$M$38,2,FALSE))="X","X",(IF(B147="X",1,B147+1)))))</f>
        <v/>
      </c>
      <c r="C148" s="51" t="str">
        <f>IF($A148="","",(IF((VLOOKUP($A148,DATA!$A$1:$M$38,3,FALSE))="X","X",(IF(C147="X",1,C147+1)))))</f>
        <v/>
      </c>
      <c r="D148" s="50" t="str">
        <f>IF($A148="","",(IF((VLOOKUP($A148,DATA!$A$1:$M$38,4,FALSE))="X","X",(IF(D147="X",1,D147+1)))))</f>
        <v/>
      </c>
      <c r="E148" s="51" t="str">
        <f>IF($A148="","",(IF((VLOOKUP($A148,DATA!$A$1:$M$38,5,FALSE))="X","X",(IF(E147="X",1,E147+1)))))</f>
        <v/>
      </c>
      <c r="F148" s="50" t="str">
        <f>IF($A148="","",(IF((VLOOKUP($A148,DATA!$A$1:$M$38,6,FALSE))="X","X",(IF(F147="X",1,F147+1)))))</f>
        <v/>
      </c>
      <c r="G148" s="51" t="str">
        <f>IF($A148="","",(IF((VLOOKUP($A148,DATA!$A$1:$M$38,7,FALSE))="X","X",(IF(G147="X",1,G147+1)))))</f>
        <v/>
      </c>
      <c r="H148" s="50" t="str">
        <f>IF($A148="","",(IF((VLOOKUP($A148,DATA!$A$1:$M$38,8,FALSE))="X","X",(IF(H147="X",1,H147+1)))))</f>
        <v/>
      </c>
      <c r="I148" s="50" t="str">
        <f>IF($A148="","",(IF((VLOOKUP($A148,DATA!$A$1:$M$38,9,FALSE))="X","X",(IF(I147="X",1,I147+1)))))</f>
        <v/>
      </c>
      <c r="J148" s="51" t="str">
        <f>IF($A148="","",(IF((VLOOKUP($A148,DATA!$A$1:$M$38,10,FALSE))="X","X",(IF(J147="X",1,J147+1)))))</f>
        <v/>
      </c>
      <c r="K148" s="50" t="str">
        <f>IF($A148="","",(IF((VLOOKUP($A148,DATA!$A$1:$M$38,11,FALSE))="X","X",(IF(K147="X",1,K147+1)))))</f>
        <v/>
      </c>
      <c r="L148" s="50" t="str">
        <f>IF($A148="","",(IF((VLOOKUP($A148,DATA!$A$1:$M$38,12,FALSE))="X","X",(IF(L147="X",1,L147+1)))))</f>
        <v/>
      </c>
      <c r="M148" s="50" t="str">
        <f>IF($A148="","",(IF((VLOOKUP($A148,DATA!$A$1:$M$38,13,FALSE))="X","X",(IF(M147="X",1,M147+1)))))</f>
        <v/>
      </c>
      <c r="N148" s="53" t="str">
        <f t="shared" si="4"/>
        <v/>
      </c>
      <c r="O148" s="51" t="str">
        <f t="shared" si="5"/>
        <v/>
      </c>
      <c r="P148" s="50" t="str">
        <f>IF($A148="","",(IF((VLOOKUP($A148,DATA!$S$1:$AC$38,2,FALSE))="X","X",(IF(P147="X",1,P147+1)))))</f>
        <v/>
      </c>
      <c r="Q148" s="50" t="str">
        <f>IF($A148="","",(IF((VLOOKUP($A148,DATA!$S$1:$AC$38,3,FALSE))="X","X",(IF(Q147="X",1,Q147+1)))))</f>
        <v/>
      </c>
      <c r="R148" s="50" t="str">
        <f>IF($A148="","",(IF((VLOOKUP($A148,DATA!$S$1:$AC$38,4,FALSE))="X","X",(IF(R147="X",1,R147+1)))))</f>
        <v/>
      </c>
      <c r="S148" s="50" t="str">
        <f>IF($A148="","",(IF((VLOOKUP($A148,DATA!$S$1:$AC$38,5,FALSE))="X","X",(IF(S147="X",1,S147+1)))))</f>
        <v/>
      </c>
      <c r="T148" s="50" t="str">
        <f>IF($A148="","",(IF((VLOOKUP($A148,DATA!$S$1:$AC$38,6,FALSE))="X","X",(IF(T147="X",1,T147+1)))))</f>
        <v/>
      </c>
      <c r="U148" s="50" t="str">
        <f>IF($A148="","",(IF((VLOOKUP($A148,DATA!$S$1:$AC$38,7,FALSE))="X","X",(IF(U147="X",1,U147+1)))))</f>
        <v/>
      </c>
      <c r="V148" s="51" t="str">
        <f>IF($A148="","",(IF((VLOOKUP($A148,DATA!$S$1:$AC$38,8,FALSE))="X","X",(IF(V147="X",1,V147+1)))))</f>
        <v/>
      </c>
      <c r="W148" s="50" t="str">
        <f>IF($A148="","",(IF((VLOOKUP($A148,DATA!$S$1:$AC$38,9,FALSE))="X","X",(IF(W147="X",1,W147+1)))))</f>
        <v/>
      </c>
      <c r="X148" s="50" t="str">
        <f>IF($A148="","",(IF((VLOOKUP($A148,DATA!$S$1:$AC$38,10,FALSE))="X","X",(IF(X147="X",1,X147+1)))))</f>
        <v/>
      </c>
      <c r="Y148" s="51" t="str">
        <f>IF($A148="","",(IF((VLOOKUP($A148,DATA!$S$1:$AC$38,11,FALSE))="X","X",(IF(Y147="X",1,Y147+1)))))</f>
        <v/>
      </c>
      <c r="Z148" s="52"/>
      <c r="AA148" s="52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39"/>
      <c r="BN148" s="39"/>
      <c r="BO148" s="39"/>
      <c r="BP148" s="39"/>
      <c r="BQ148" s="39"/>
      <c r="BR148" s="39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39"/>
      <c r="CF148" s="39"/>
      <c r="CG148" s="39"/>
      <c r="CH148" s="39"/>
      <c r="DC148" s="4"/>
      <c r="DD148" s="4"/>
      <c r="DE148" s="49"/>
      <c r="DF148" s="49"/>
      <c r="DG148" s="49"/>
      <c r="DH148" s="49"/>
      <c r="DI148" s="49"/>
      <c r="DJ148" s="49"/>
      <c r="DK148" s="49"/>
      <c r="DL148" s="49"/>
      <c r="DM148" s="49"/>
      <c r="DN148" s="49"/>
      <c r="DO148" s="49"/>
      <c r="DP148" s="49"/>
      <c r="DQ148" s="49"/>
      <c r="DR148" s="49"/>
      <c r="DS148" s="49"/>
      <c r="DT148" s="49"/>
      <c r="DU148" s="49"/>
      <c r="DV148" s="49"/>
      <c r="DW148" s="49"/>
      <c r="DX148" s="49"/>
      <c r="DY148" s="49"/>
      <c r="DZ148" s="49"/>
      <c r="EA148" s="49"/>
      <c r="EB148" s="49"/>
      <c r="EC148" s="49"/>
      <c r="ED148" s="49"/>
      <c r="EE148" s="49"/>
      <c r="EF148" s="49"/>
      <c r="EG148" s="49"/>
      <c r="EH148" s="49"/>
      <c r="EI148" s="49"/>
      <c r="EJ148" s="49"/>
      <c r="EK148" s="49"/>
      <c r="EL148" s="49"/>
      <c r="EM148" s="49"/>
      <c r="EN148" s="49"/>
      <c r="EO148" s="49"/>
      <c r="EP148" s="49"/>
      <c r="EQ148" s="49"/>
      <c r="ER148" s="49"/>
      <c r="ES148" s="49"/>
      <c r="ET148" s="49"/>
      <c r="EU148" s="49"/>
      <c r="EV148" s="49"/>
      <c r="EW148" s="49"/>
      <c r="EX148" s="49"/>
      <c r="EY148" s="49"/>
      <c r="EZ148" s="49"/>
      <c r="FA148" s="49"/>
      <c r="FB148" s="49"/>
      <c r="FC148" s="49"/>
      <c r="FD148" s="49"/>
      <c r="FE148" s="49"/>
      <c r="FF148" s="49"/>
      <c r="FG148" s="49"/>
      <c r="FH148" s="49"/>
      <c r="FI148" s="49"/>
      <c r="FJ148" s="49"/>
      <c r="FK148" s="49"/>
      <c r="FL148" s="49"/>
      <c r="FM148" s="49"/>
      <c r="FN148" s="49"/>
      <c r="FO148" s="49"/>
      <c r="FP148" s="49"/>
      <c r="FQ148" s="49"/>
      <c r="FR148" s="49"/>
      <c r="FS148" s="49"/>
      <c r="FT148" s="49"/>
      <c r="FU148" s="49"/>
      <c r="FV148" s="49"/>
      <c r="FW148" s="49"/>
      <c r="FX148" s="49"/>
      <c r="FY148" s="49"/>
      <c r="FZ148" s="49"/>
      <c r="GA148" s="49"/>
      <c r="GB148" s="49"/>
      <c r="GC148" s="49"/>
      <c r="GD148" s="49"/>
      <c r="GE148" s="49"/>
      <c r="GF148" s="49"/>
      <c r="GG148" s="49"/>
      <c r="GH148" s="49"/>
      <c r="GI148" s="49"/>
      <c r="GJ148" s="49"/>
      <c r="GK148" s="49"/>
      <c r="GL148" s="49"/>
      <c r="GM148" s="49"/>
      <c r="GN148" s="49"/>
      <c r="GO148" s="49"/>
      <c r="GP148" s="49"/>
      <c r="GQ148" s="49"/>
      <c r="GR148" s="49"/>
      <c r="GS148" s="49"/>
      <c r="GT148" s="49"/>
      <c r="GU148" s="49"/>
      <c r="GV148" s="49"/>
      <c r="GW148" s="49"/>
      <c r="GX148" s="49"/>
      <c r="GY148" s="49"/>
      <c r="GZ148" s="49"/>
    </row>
    <row r="149" spans="1:208" s="5" customFormat="1" ht="18.600000000000001" customHeight="1" x14ac:dyDescent="0.25">
      <c r="A149" s="58"/>
      <c r="B149" s="50" t="str">
        <f>IF($A149="","",(IF((VLOOKUP($A149,DATA!$A$1:$M$38,2,FALSE))="X","X",(IF(B148="X",1,B148+1)))))</f>
        <v/>
      </c>
      <c r="C149" s="51" t="str">
        <f>IF($A149="","",(IF((VLOOKUP($A149,DATA!$A$1:$M$38,3,FALSE))="X","X",(IF(C148="X",1,C148+1)))))</f>
        <v/>
      </c>
      <c r="D149" s="50" t="str">
        <f>IF($A149="","",(IF((VLOOKUP($A149,DATA!$A$1:$M$38,4,FALSE))="X","X",(IF(D148="X",1,D148+1)))))</f>
        <v/>
      </c>
      <c r="E149" s="51" t="str">
        <f>IF($A149="","",(IF((VLOOKUP($A149,DATA!$A$1:$M$38,5,FALSE))="X","X",(IF(E148="X",1,E148+1)))))</f>
        <v/>
      </c>
      <c r="F149" s="50" t="str">
        <f>IF($A149="","",(IF((VLOOKUP($A149,DATA!$A$1:$M$38,6,FALSE))="X","X",(IF(F148="X",1,F148+1)))))</f>
        <v/>
      </c>
      <c r="G149" s="51" t="str">
        <f>IF($A149="","",(IF((VLOOKUP($A149,DATA!$A$1:$M$38,7,FALSE))="X","X",(IF(G148="X",1,G148+1)))))</f>
        <v/>
      </c>
      <c r="H149" s="50" t="str">
        <f>IF($A149="","",(IF((VLOOKUP($A149,DATA!$A$1:$M$38,8,FALSE))="X","X",(IF(H148="X",1,H148+1)))))</f>
        <v/>
      </c>
      <c r="I149" s="50" t="str">
        <f>IF($A149="","",(IF((VLOOKUP($A149,DATA!$A$1:$M$38,9,FALSE))="X","X",(IF(I148="X",1,I148+1)))))</f>
        <v/>
      </c>
      <c r="J149" s="51" t="str">
        <f>IF($A149="","",(IF((VLOOKUP($A149,DATA!$A$1:$M$38,10,FALSE))="X","X",(IF(J148="X",1,J148+1)))))</f>
        <v/>
      </c>
      <c r="K149" s="50" t="str">
        <f>IF($A149="","",(IF((VLOOKUP($A149,DATA!$A$1:$M$38,11,FALSE))="X","X",(IF(K148="X",1,K148+1)))))</f>
        <v/>
      </c>
      <c r="L149" s="50" t="str">
        <f>IF($A149="","",(IF((VLOOKUP($A149,DATA!$A$1:$M$38,12,FALSE))="X","X",(IF(L148="X",1,L148+1)))))</f>
        <v/>
      </c>
      <c r="M149" s="50" t="str">
        <f>IF($A149="","",(IF((VLOOKUP($A149,DATA!$A$1:$M$38,13,FALSE))="X","X",(IF(M148="X",1,M148+1)))))</f>
        <v/>
      </c>
      <c r="N149" s="53" t="str">
        <f t="shared" si="4"/>
        <v/>
      </c>
      <c r="O149" s="51" t="str">
        <f t="shared" si="5"/>
        <v/>
      </c>
      <c r="P149" s="50" t="str">
        <f>IF($A149="","",(IF((VLOOKUP($A149,DATA!$S$1:$AC$38,2,FALSE))="X","X",(IF(P148="X",1,P148+1)))))</f>
        <v/>
      </c>
      <c r="Q149" s="50" t="str">
        <f>IF($A149="","",(IF((VLOOKUP($A149,DATA!$S$1:$AC$38,3,FALSE))="X","X",(IF(Q148="X",1,Q148+1)))))</f>
        <v/>
      </c>
      <c r="R149" s="50" t="str">
        <f>IF($A149="","",(IF((VLOOKUP($A149,DATA!$S$1:$AC$38,4,FALSE))="X","X",(IF(R148="X",1,R148+1)))))</f>
        <v/>
      </c>
      <c r="S149" s="50" t="str">
        <f>IF($A149="","",(IF((VLOOKUP($A149,DATA!$S$1:$AC$38,5,FALSE))="X","X",(IF(S148="X",1,S148+1)))))</f>
        <v/>
      </c>
      <c r="T149" s="50" t="str">
        <f>IF($A149="","",(IF((VLOOKUP($A149,DATA!$S$1:$AC$38,6,FALSE))="X","X",(IF(T148="X",1,T148+1)))))</f>
        <v/>
      </c>
      <c r="U149" s="50" t="str">
        <f>IF($A149="","",(IF((VLOOKUP($A149,DATA!$S$1:$AC$38,7,FALSE))="X","X",(IF(U148="X",1,U148+1)))))</f>
        <v/>
      </c>
      <c r="V149" s="51" t="str">
        <f>IF($A149="","",(IF((VLOOKUP($A149,DATA!$S$1:$AC$38,8,FALSE))="X","X",(IF(V148="X",1,V148+1)))))</f>
        <v/>
      </c>
      <c r="W149" s="50" t="str">
        <f>IF($A149="","",(IF((VLOOKUP($A149,DATA!$S$1:$AC$38,9,FALSE))="X","X",(IF(W148="X",1,W148+1)))))</f>
        <v/>
      </c>
      <c r="X149" s="50" t="str">
        <f>IF($A149="","",(IF((VLOOKUP($A149,DATA!$S$1:$AC$38,10,FALSE))="X","X",(IF(X148="X",1,X148+1)))))</f>
        <v/>
      </c>
      <c r="Y149" s="51" t="str">
        <f>IF($A149="","",(IF((VLOOKUP($A149,DATA!$S$1:$AC$38,11,FALSE))="X","X",(IF(Y148="X",1,Y148+1)))))</f>
        <v/>
      </c>
      <c r="Z149" s="52"/>
      <c r="AA149" s="52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39"/>
      <c r="BN149" s="39"/>
      <c r="BO149" s="39"/>
      <c r="BP149" s="39"/>
      <c r="BQ149" s="39"/>
      <c r="BR149" s="39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39"/>
      <c r="CF149" s="39"/>
      <c r="CG149" s="39"/>
      <c r="CH149" s="39"/>
      <c r="DC149" s="4"/>
      <c r="DD149" s="4"/>
      <c r="DE149" s="49"/>
      <c r="DF149" s="49"/>
      <c r="DG149" s="49"/>
      <c r="DH149" s="49"/>
      <c r="DI149" s="49"/>
      <c r="DJ149" s="49"/>
      <c r="DK149" s="49"/>
      <c r="DL149" s="49"/>
      <c r="DM149" s="49"/>
      <c r="DN149" s="49"/>
      <c r="DO149" s="49"/>
      <c r="DP149" s="49"/>
      <c r="DQ149" s="49"/>
      <c r="DR149" s="49"/>
      <c r="DS149" s="49"/>
      <c r="DT149" s="49"/>
      <c r="DU149" s="49"/>
      <c r="DV149" s="49"/>
      <c r="DW149" s="49"/>
      <c r="DX149" s="49"/>
      <c r="DY149" s="49"/>
      <c r="DZ149" s="49"/>
      <c r="EA149" s="49"/>
      <c r="EB149" s="49"/>
      <c r="EC149" s="49"/>
      <c r="ED149" s="49"/>
      <c r="EE149" s="49"/>
      <c r="EF149" s="49"/>
      <c r="EG149" s="49"/>
      <c r="EH149" s="49"/>
      <c r="EI149" s="49"/>
      <c r="EJ149" s="49"/>
      <c r="EK149" s="49"/>
      <c r="EL149" s="49"/>
      <c r="EM149" s="49"/>
      <c r="EN149" s="49"/>
      <c r="EO149" s="49"/>
      <c r="EP149" s="49"/>
      <c r="EQ149" s="49"/>
      <c r="ER149" s="49"/>
      <c r="ES149" s="49"/>
      <c r="ET149" s="49"/>
      <c r="EU149" s="49"/>
      <c r="EV149" s="49"/>
      <c r="EW149" s="49"/>
      <c r="EX149" s="49"/>
      <c r="EY149" s="49"/>
      <c r="EZ149" s="49"/>
      <c r="FA149" s="49"/>
      <c r="FB149" s="49"/>
      <c r="FC149" s="49"/>
      <c r="FD149" s="49"/>
      <c r="FE149" s="49"/>
      <c r="FF149" s="49"/>
      <c r="FG149" s="49"/>
      <c r="FH149" s="49"/>
      <c r="FI149" s="49"/>
      <c r="FJ149" s="49"/>
      <c r="FK149" s="49"/>
      <c r="FL149" s="49"/>
      <c r="FM149" s="49"/>
      <c r="FN149" s="49"/>
      <c r="FO149" s="49"/>
      <c r="FP149" s="49"/>
      <c r="FQ149" s="49"/>
      <c r="FR149" s="49"/>
      <c r="FS149" s="49"/>
      <c r="FT149" s="49"/>
      <c r="FU149" s="49"/>
      <c r="FV149" s="49"/>
      <c r="FW149" s="49"/>
      <c r="FX149" s="49"/>
      <c r="FY149" s="49"/>
      <c r="FZ149" s="49"/>
      <c r="GA149" s="49"/>
      <c r="GB149" s="49"/>
      <c r="GC149" s="49"/>
      <c r="GD149" s="49"/>
      <c r="GE149" s="49"/>
      <c r="GF149" s="49"/>
      <c r="GG149" s="49"/>
      <c r="GH149" s="49"/>
      <c r="GI149" s="49"/>
      <c r="GJ149" s="49"/>
      <c r="GK149" s="49"/>
      <c r="GL149" s="49"/>
      <c r="GM149" s="49"/>
      <c r="GN149" s="49"/>
      <c r="GO149" s="49"/>
      <c r="GP149" s="49"/>
      <c r="GQ149" s="49"/>
      <c r="GR149" s="49"/>
      <c r="GS149" s="49"/>
      <c r="GT149" s="49"/>
      <c r="GU149" s="49"/>
      <c r="GV149" s="49"/>
      <c r="GW149" s="49"/>
      <c r="GX149" s="49"/>
      <c r="GY149" s="49"/>
      <c r="GZ149" s="49"/>
    </row>
    <row r="150" spans="1:208" s="5" customFormat="1" ht="18.600000000000001" customHeight="1" x14ac:dyDescent="0.25">
      <c r="A150" s="58"/>
      <c r="B150" s="50" t="str">
        <f>IF($A150="","",(IF((VLOOKUP($A150,DATA!$A$1:$M$38,2,FALSE))="X","X",(IF(B149="X",1,B149+1)))))</f>
        <v/>
      </c>
      <c r="C150" s="51" t="str">
        <f>IF($A150="","",(IF((VLOOKUP($A150,DATA!$A$1:$M$38,3,FALSE))="X","X",(IF(C149="X",1,C149+1)))))</f>
        <v/>
      </c>
      <c r="D150" s="50" t="str">
        <f>IF($A150="","",(IF((VLOOKUP($A150,DATA!$A$1:$M$38,4,FALSE))="X","X",(IF(D149="X",1,D149+1)))))</f>
        <v/>
      </c>
      <c r="E150" s="51" t="str">
        <f>IF($A150="","",(IF((VLOOKUP($A150,DATA!$A$1:$M$38,5,FALSE))="X","X",(IF(E149="X",1,E149+1)))))</f>
        <v/>
      </c>
      <c r="F150" s="50" t="str">
        <f>IF($A150="","",(IF((VLOOKUP($A150,DATA!$A$1:$M$38,6,FALSE))="X","X",(IF(F149="X",1,F149+1)))))</f>
        <v/>
      </c>
      <c r="G150" s="51" t="str">
        <f>IF($A150="","",(IF((VLOOKUP($A150,DATA!$A$1:$M$38,7,FALSE))="X","X",(IF(G149="X",1,G149+1)))))</f>
        <v/>
      </c>
      <c r="H150" s="50" t="str">
        <f>IF($A150="","",(IF((VLOOKUP($A150,DATA!$A$1:$M$38,8,FALSE))="X","X",(IF(H149="X",1,H149+1)))))</f>
        <v/>
      </c>
      <c r="I150" s="50" t="str">
        <f>IF($A150="","",(IF((VLOOKUP($A150,DATA!$A$1:$M$38,9,FALSE))="X","X",(IF(I149="X",1,I149+1)))))</f>
        <v/>
      </c>
      <c r="J150" s="51" t="str">
        <f>IF($A150="","",(IF((VLOOKUP($A150,DATA!$A$1:$M$38,10,FALSE))="X","X",(IF(J149="X",1,J149+1)))))</f>
        <v/>
      </c>
      <c r="K150" s="50" t="str">
        <f>IF($A150="","",(IF((VLOOKUP($A150,DATA!$A$1:$M$38,11,FALSE))="X","X",(IF(K149="X",1,K149+1)))))</f>
        <v/>
      </c>
      <c r="L150" s="50" t="str">
        <f>IF($A150="","",(IF((VLOOKUP($A150,DATA!$A$1:$M$38,12,FALSE))="X","X",(IF(L149="X",1,L149+1)))))</f>
        <v/>
      </c>
      <c r="M150" s="50" t="str">
        <f>IF($A150="","",(IF((VLOOKUP($A150,DATA!$A$1:$M$38,13,FALSE))="X","X",(IF(M149="X",1,M149+1)))))</f>
        <v/>
      </c>
      <c r="N150" s="53" t="str">
        <f t="shared" si="4"/>
        <v/>
      </c>
      <c r="O150" s="51" t="str">
        <f t="shared" si="5"/>
        <v/>
      </c>
      <c r="P150" s="50" t="str">
        <f>IF($A150="","",(IF((VLOOKUP($A150,DATA!$S$1:$AC$38,2,FALSE))="X","X",(IF(P149="X",1,P149+1)))))</f>
        <v/>
      </c>
      <c r="Q150" s="50" t="str">
        <f>IF($A150="","",(IF((VLOOKUP($A150,DATA!$S$1:$AC$38,3,FALSE))="X","X",(IF(Q149="X",1,Q149+1)))))</f>
        <v/>
      </c>
      <c r="R150" s="50" t="str">
        <f>IF($A150="","",(IF((VLOOKUP($A150,DATA!$S$1:$AC$38,4,FALSE))="X","X",(IF(R149="X",1,R149+1)))))</f>
        <v/>
      </c>
      <c r="S150" s="50" t="str">
        <f>IF($A150="","",(IF((VLOOKUP($A150,DATA!$S$1:$AC$38,5,FALSE))="X","X",(IF(S149="X",1,S149+1)))))</f>
        <v/>
      </c>
      <c r="T150" s="50" t="str">
        <f>IF($A150="","",(IF((VLOOKUP($A150,DATA!$S$1:$AC$38,6,FALSE))="X","X",(IF(T149="X",1,T149+1)))))</f>
        <v/>
      </c>
      <c r="U150" s="50" t="str">
        <f>IF($A150="","",(IF((VLOOKUP($A150,DATA!$S$1:$AC$38,7,FALSE))="X","X",(IF(U149="X",1,U149+1)))))</f>
        <v/>
      </c>
      <c r="V150" s="51" t="str">
        <f>IF($A150="","",(IF((VLOOKUP($A150,DATA!$S$1:$AC$38,8,FALSE))="X","X",(IF(V149="X",1,V149+1)))))</f>
        <v/>
      </c>
      <c r="W150" s="50" t="str">
        <f>IF($A150="","",(IF((VLOOKUP($A150,DATA!$S$1:$AC$38,9,FALSE))="X","X",(IF(W149="X",1,W149+1)))))</f>
        <v/>
      </c>
      <c r="X150" s="50" t="str">
        <f>IF($A150="","",(IF((VLOOKUP($A150,DATA!$S$1:$AC$38,10,FALSE))="X","X",(IF(X149="X",1,X149+1)))))</f>
        <v/>
      </c>
      <c r="Y150" s="51" t="str">
        <f>IF($A150="","",(IF((VLOOKUP($A150,DATA!$S$1:$AC$38,11,FALSE))="X","X",(IF(Y149="X",1,Y149+1)))))</f>
        <v/>
      </c>
      <c r="Z150" s="52"/>
      <c r="AA150" s="52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39"/>
      <c r="BN150" s="39"/>
      <c r="BO150" s="39"/>
      <c r="BP150" s="39"/>
      <c r="BQ150" s="39"/>
      <c r="BR150" s="39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39"/>
      <c r="CF150" s="39"/>
      <c r="CG150" s="39"/>
      <c r="CH150" s="39"/>
      <c r="DC150" s="4"/>
      <c r="DD150" s="4"/>
      <c r="DE150" s="49"/>
      <c r="DF150" s="49"/>
      <c r="DG150" s="49"/>
      <c r="DH150" s="49"/>
      <c r="DI150" s="49"/>
      <c r="DJ150" s="49"/>
      <c r="DK150" s="49"/>
      <c r="DL150" s="49"/>
      <c r="DM150" s="49"/>
      <c r="DN150" s="49"/>
      <c r="DO150" s="49"/>
      <c r="DP150" s="49"/>
      <c r="DQ150" s="49"/>
      <c r="DR150" s="49"/>
      <c r="DS150" s="49"/>
      <c r="DT150" s="49"/>
      <c r="DU150" s="49"/>
      <c r="DV150" s="49"/>
      <c r="DW150" s="49"/>
      <c r="DX150" s="49"/>
      <c r="DY150" s="49"/>
      <c r="DZ150" s="49"/>
      <c r="EA150" s="49"/>
      <c r="EB150" s="49"/>
      <c r="EC150" s="49"/>
      <c r="ED150" s="49"/>
      <c r="EE150" s="49"/>
      <c r="EF150" s="49"/>
      <c r="EG150" s="49"/>
      <c r="EH150" s="49"/>
      <c r="EI150" s="49"/>
      <c r="EJ150" s="49"/>
      <c r="EK150" s="49"/>
      <c r="EL150" s="49"/>
      <c r="EM150" s="49"/>
      <c r="EN150" s="49"/>
      <c r="EO150" s="49"/>
      <c r="EP150" s="49"/>
      <c r="EQ150" s="49"/>
      <c r="ER150" s="49"/>
      <c r="ES150" s="49"/>
      <c r="ET150" s="49"/>
      <c r="EU150" s="49"/>
      <c r="EV150" s="49"/>
      <c r="EW150" s="49"/>
      <c r="EX150" s="49"/>
      <c r="EY150" s="49"/>
      <c r="EZ150" s="49"/>
      <c r="FA150" s="49"/>
      <c r="FB150" s="49"/>
      <c r="FC150" s="49"/>
      <c r="FD150" s="49"/>
      <c r="FE150" s="49"/>
      <c r="FF150" s="49"/>
      <c r="FG150" s="49"/>
      <c r="FH150" s="49"/>
      <c r="FI150" s="49"/>
      <c r="FJ150" s="49"/>
      <c r="FK150" s="49"/>
      <c r="FL150" s="49"/>
      <c r="FM150" s="49"/>
      <c r="FN150" s="49"/>
      <c r="FO150" s="49"/>
      <c r="FP150" s="49"/>
      <c r="FQ150" s="49"/>
      <c r="FR150" s="49"/>
      <c r="FS150" s="49"/>
      <c r="FT150" s="49"/>
      <c r="FU150" s="49"/>
      <c r="FV150" s="49"/>
      <c r="FW150" s="49"/>
      <c r="FX150" s="49"/>
      <c r="FY150" s="49"/>
      <c r="FZ150" s="49"/>
      <c r="GA150" s="49"/>
      <c r="GB150" s="49"/>
      <c r="GC150" s="49"/>
      <c r="GD150" s="49"/>
      <c r="GE150" s="49"/>
      <c r="GF150" s="49"/>
      <c r="GG150" s="49"/>
      <c r="GH150" s="49"/>
      <c r="GI150" s="49"/>
      <c r="GJ150" s="49"/>
      <c r="GK150" s="49"/>
      <c r="GL150" s="49"/>
      <c r="GM150" s="49"/>
      <c r="GN150" s="49"/>
      <c r="GO150" s="49"/>
      <c r="GP150" s="49"/>
      <c r="GQ150" s="49"/>
      <c r="GR150" s="49"/>
      <c r="GS150" s="49"/>
      <c r="GT150" s="49"/>
      <c r="GU150" s="49"/>
      <c r="GV150" s="49"/>
      <c r="GW150" s="49"/>
      <c r="GX150" s="49"/>
      <c r="GY150" s="49"/>
      <c r="GZ150" s="49"/>
    </row>
    <row r="151" spans="1:208" s="5" customFormat="1" ht="18.600000000000001" customHeight="1" x14ac:dyDescent="0.25">
      <c r="A151" s="58"/>
      <c r="B151" s="50" t="str">
        <f>IF($A151="","",(IF((VLOOKUP($A151,DATA!$A$1:$M$38,2,FALSE))="X","X",(IF(B150="X",1,B150+1)))))</f>
        <v/>
      </c>
      <c r="C151" s="51" t="str">
        <f>IF($A151="","",(IF((VLOOKUP($A151,DATA!$A$1:$M$38,3,FALSE))="X","X",(IF(C150="X",1,C150+1)))))</f>
        <v/>
      </c>
      <c r="D151" s="50" t="str">
        <f>IF($A151="","",(IF((VLOOKUP($A151,DATA!$A$1:$M$38,4,FALSE))="X","X",(IF(D150="X",1,D150+1)))))</f>
        <v/>
      </c>
      <c r="E151" s="51" t="str">
        <f>IF($A151="","",(IF((VLOOKUP($A151,DATA!$A$1:$M$38,5,FALSE))="X","X",(IF(E150="X",1,E150+1)))))</f>
        <v/>
      </c>
      <c r="F151" s="50" t="str">
        <f>IF($A151="","",(IF((VLOOKUP($A151,DATA!$A$1:$M$38,6,FALSE))="X","X",(IF(F150="X",1,F150+1)))))</f>
        <v/>
      </c>
      <c r="G151" s="51" t="str">
        <f>IF($A151="","",(IF((VLOOKUP($A151,DATA!$A$1:$M$38,7,FALSE))="X","X",(IF(G150="X",1,G150+1)))))</f>
        <v/>
      </c>
      <c r="H151" s="50" t="str">
        <f>IF($A151="","",(IF((VLOOKUP($A151,DATA!$A$1:$M$38,8,FALSE))="X","X",(IF(H150="X",1,H150+1)))))</f>
        <v/>
      </c>
      <c r="I151" s="50" t="str">
        <f>IF($A151="","",(IF((VLOOKUP($A151,DATA!$A$1:$M$38,9,FALSE))="X","X",(IF(I150="X",1,I150+1)))))</f>
        <v/>
      </c>
      <c r="J151" s="51" t="str">
        <f>IF($A151="","",(IF((VLOOKUP($A151,DATA!$A$1:$M$38,10,FALSE))="X","X",(IF(J150="X",1,J150+1)))))</f>
        <v/>
      </c>
      <c r="K151" s="50" t="str">
        <f>IF($A151="","",(IF((VLOOKUP($A151,DATA!$A$1:$M$38,11,FALSE))="X","X",(IF(K150="X",1,K150+1)))))</f>
        <v/>
      </c>
      <c r="L151" s="50" t="str">
        <f>IF($A151="","",(IF((VLOOKUP($A151,DATA!$A$1:$M$38,12,FALSE))="X","X",(IF(L150="X",1,L150+1)))))</f>
        <v/>
      </c>
      <c r="M151" s="50" t="str">
        <f>IF($A151="","",(IF((VLOOKUP($A151,DATA!$A$1:$M$38,13,FALSE))="X","X",(IF(M150="X",1,M150+1)))))</f>
        <v/>
      </c>
      <c r="N151" s="53" t="str">
        <f t="shared" si="4"/>
        <v/>
      </c>
      <c r="O151" s="51" t="str">
        <f t="shared" si="5"/>
        <v/>
      </c>
      <c r="P151" s="50" t="str">
        <f>IF($A151="","",(IF((VLOOKUP($A151,DATA!$S$1:$AC$38,2,FALSE))="X","X",(IF(P150="X",1,P150+1)))))</f>
        <v/>
      </c>
      <c r="Q151" s="50" t="str">
        <f>IF($A151="","",(IF((VLOOKUP($A151,DATA!$S$1:$AC$38,3,FALSE))="X","X",(IF(Q150="X",1,Q150+1)))))</f>
        <v/>
      </c>
      <c r="R151" s="50" t="str">
        <f>IF($A151="","",(IF((VLOOKUP($A151,DATA!$S$1:$AC$38,4,FALSE))="X","X",(IF(R150="X",1,R150+1)))))</f>
        <v/>
      </c>
      <c r="S151" s="50" t="str">
        <f>IF($A151="","",(IF((VLOOKUP($A151,DATA!$S$1:$AC$38,5,FALSE))="X","X",(IF(S150="X",1,S150+1)))))</f>
        <v/>
      </c>
      <c r="T151" s="50" t="str">
        <f>IF($A151="","",(IF((VLOOKUP($A151,DATA!$S$1:$AC$38,6,FALSE))="X","X",(IF(T150="X",1,T150+1)))))</f>
        <v/>
      </c>
      <c r="U151" s="50" t="str">
        <f>IF($A151="","",(IF((VLOOKUP($A151,DATA!$S$1:$AC$38,7,FALSE))="X","X",(IF(U150="X",1,U150+1)))))</f>
        <v/>
      </c>
      <c r="V151" s="51" t="str">
        <f>IF($A151="","",(IF((VLOOKUP($A151,DATA!$S$1:$AC$38,8,FALSE))="X","X",(IF(V150="X",1,V150+1)))))</f>
        <v/>
      </c>
      <c r="W151" s="50" t="str">
        <f>IF($A151="","",(IF((VLOOKUP($A151,DATA!$S$1:$AC$38,9,FALSE))="X","X",(IF(W150="X",1,W150+1)))))</f>
        <v/>
      </c>
      <c r="X151" s="50" t="str">
        <f>IF($A151="","",(IF((VLOOKUP($A151,DATA!$S$1:$AC$38,10,FALSE))="X","X",(IF(X150="X",1,X150+1)))))</f>
        <v/>
      </c>
      <c r="Y151" s="51" t="str">
        <f>IF($A151="","",(IF((VLOOKUP($A151,DATA!$S$1:$AC$38,11,FALSE))="X","X",(IF(Y150="X",1,Y150+1)))))</f>
        <v/>
      </c>
      <c r="Z151" s="52"/>
      <c r="AA151" s="52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39"/>
      <c r="BN151" s="39"/>
      <c r="BO151" s="39"/>
      <c r="BP151" s="39"/>
      <c r="BQ151" s="39"/>
      <c r="BR151" s="39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39"/>
      <c r="CF151" s="39"/>
      <c r="CG151" s="39"/>
      <c r="CH151" s="39"/>
      <c r="DC151" s="4"/>
      <c r="DD151" s="4"/>
      <c r="DE151" s="49"/>
      <c r="DF151" s="49"/>
      <c r="DG151" s="49"/>
      <c r="DH151" s="49"/>
      <c r="DI151" s="49"/>
      <c r="DJ151" s="49"/>
      <c r="DK151" s="49"/>
      <c r="DL151" s="49"/>
      <c r="DM151" s="49"/>
      <c r="DN151" s="49"/>
      <c r="DO151" s="49"/>
      <c r="DP151" s="49"/>
      <c r="DQ151" s="49"/>
      <c r="DR151" s="49"/>
      <c r="DS151" s="49"/>
      <c r="DT151" s="49"/>
      <c r="DU151" s="49"/>
      <c r="DV151" s="49"/>
      <c r="DW151" s="49"/>
      <c r="DX151" s="49"/>
      <c r="DY151" s="49"/>
      <c r="DZ151" s="49"/>
      <c r="EA151" s="49"/>
      <c r="EB151" s="49"/>
      <c r="EC151" s="49"/>
      <c r="ED151" s="49"/>
      <c r="EE151" s="49"/>
      <c r="EF151" s="49"/>
      <c r="EG151" s="49"/>
      <c r="EH151" s="49"/>
      <c r="EI151" s="49"/>
      <c r="EJ151" s="49"/>
      <c r="EK151" s="49"/>
      <c r="EL151" s="49"/>
      <c r="EM151" s="49"/>
      <c r="EN151" s="49"/>
      <c r="EO151" s="49"/>
      <c r="EP151" s="49"/>
      <c r="EQ151" s="49"/>
      <c r="ER151" s="49"/>
      <c r="ES151" s="49"/>
      <c r="ET151" s="49"/>
      <c r="EU151" s="49"/>
      <c r="EV151" s="49"/>
      <c r="EW151" s="49"/>
      <c r="EX151" s="49"/>
      <c r="EY151" s="49"/>
      <c r="EZ151" s="49"/>
      <c r="FA151" s="49"/>
      <c r="FB151" s="49"/>
      <c r="FC151" s="49"/>
      <c r="FD151" s="49"/>
      <c r="FE151" s="49"/>
      <c r="FF151" s="49"/>
      <c r="FG151" s="49"/>
      <c r="FH151" s="49"/>
      <c r="FI151" s="49"/>
      <c r="FJ151" s="49"/>
      <c r="FK151" s="49"/>
      <c r="FL151" s="49"/>
      <c r="FM151" s="49"/>
      <c r="FN151" s="49"/>
      <c r="FO151" s="49"/>
      <c r="FP151" s="49"/>
      <c r="FQ151" s="49"/>
      <c r="FR151" s="49"/>
      <c r="FS151" s="49"/>
      <c r="FT151" s="49"/>
      <c r="FU151" s="49"/>
      <c r="FV151" s="49"/>
      <c r="FW151" s="49"/>
      <c r="FX151" s="49"/>
      <c r="FY151" s="49"/>
      <c r="FZ151" s="49"/>
      <c r="GA151" s="49"/>
      <c r="GB151" s="49"/>
      <c r="GC151" s="49"/>
      <c r="GD151" s="49"/>
      <c r="GE151" s="49"/>
      <c r="GF151" s="49"/>
      <c r="GG151" s="49"/>
      <c r="GH151" s="49"/>
      <c r="GI151" s="49"/>
      <c r="GJ151" s="49"/>
      <c r="GK151" s="49"/>
      <c r="GL151" s="49"/>
      <c r="GM151" s="49"/>
      <c r="GN151" s="49"/>
      <c r="GO151" s="49"/>
      <c r="GP151" s="49"/>
      <c r="GQ151" s="49"/>
      <c r="GR151" s="49"/>
      <c r="GS151" s="49"/>
      <c r="GT151" s="49"/>
      <c r="GU151" s="49"/>
      <c r="GV151" s="49"/>
      <c r="GW151" s="49"/>
      <c r="GX151" s="49"/>
      <c r="GY151" s="49"/>
      <c r="GZ151" s="49"/>
    </row>
    <row r="152" spans="1:208" s="5" customFormat="1" ht="18.600000000000001" customHeight="1" x14ac:dyDescent="0.25">
      <c r="A152" s="58"/>
      <c r="B152" s="50" t="str">
        <f>IF($A152="","",(IF((VLOOKUP($A152,DATA!$A$1:$M$38,2,FALSE))="X","X",(IF(B151="X",1,B151+1)))))</f>
        <v/>
      </c>
      <c r="C152" s="51" t="str">
        <f>IF($A152="","",(IF((VLOOKUP($A152,DATA!$A$1:$M$38,3,FALSE))="X","X",(IF(C151="X",1,C151+1)))))</f>
        <v/>
      </c>
      <c r="D152" s="50" t="str">
        <f>IF($A152="","",(IF((VLOOKUP($A152,DATA!$A$1:$M$38,4,FALSE))="X","X",(IF(D151="X",1,D151+1)))))</f>
        <v/>
      </c>
      <c r="E152" s="51" t="str">
        <f>IF($A152="","",(IF((VLOOKUP($A152,DATA!$A$1:$M$38,5,FALSE))="X","X",(IF(E151="X",1,E151+1)))))</f>
        <v/>
      </c>
      <c r="F152" s="50" t="str">
        <f>IF($A152="","",(IF((VLOOKUP($A152,DATA!$A$1:$M$38,6,FALSE))="X","X",(IF(F151="X",1,F151+1)))))</f>
        <v/>
      </c>
      <c r="G152" s="51" t="str">
        <f>IF($A152="","",(IF((VLOOKUP($A152,DATA!$A$1:$M$38,7,FALSE))="X","X",(IF(G151="X",1,G151+1)))))</f>
        <v/>
      </c>
      <c r="H152" s="50" t="str">
        <f>IF($A152="","",(IF((VLOOKUP($A152,DATA!$A$1:$M$38,8,FALSE))="X","X",(IF(H151="X",1,H151+1)))))</f>
        <v/>
      </c>
      <c r="I152" s="50" t="str">
        <f>IF($A152="","",(IF((VLOOKUP($A152,DATA!$A$1:$M$38,9,FALSE))="X","X",(IF(I151="X",1,I151+1)))))</f>
        <v/>
      </c>
      <c r="J152" s="51" t="str">
        <f>IF($A152="","",(IF((VLOOKUP($A152,DATA!$A$1:$M$38,10,FALSE))="X","X",(IF(J151="X",1,J151+1)))))</f>
        <v/>
      </c>
      <c r="K152" s="50" t="str">
        <f>IF($A152="","",(IF((VLOOKUP($A152,DATA!$A$1:$M$38,11,FALSE))="X","X",(IF(K151="X",1,K151+1)))))</f>
        <v/>
      </c>
      <c r="L152" s="50" t="str">
        <f>IF($A152="","",(IF((VLOOKUP($A152,DATA!$A$1:$M$38,12,FALSE))="X","X",(IF(L151="X",1,L151+1)))))</f>
        <v/>
      </c>
      <c r="M152" s="50" t="str">
        <f>IF($A152="","",(IF((VLOOKUP($A152,DATA!$A$1:$M$38,13,FALSE))="X","X",(IF(M151="X",1,M151+1)))))</f>
        <v/>
      </c>
      <c r="N152" s="53" t="str">
        <f t="shared" si="4"/>
        <v/>
      </c>
      <c r="O152" s="51" t="str">
        <f t="shared" si="5"/>
        <v/>
      </c>
      <c r="P152" s="50" t="str">
        <f>IF($A152="","",(IF((VLOOKUP($A152,DATA!$S$1:$AC$38,2,FALSE))="X","X",(IF(P151="X",1,P151+1)))))</f>
        <v/>
      </c>
      <c r="Q152" s="50" t="str">
        <f>IF($A152="","",(IF((VLOOKUP($A152,DATA!$S$1:$AC$38,3,FALSE))="X","X",(IF(Q151="X",1,Q151+1)))))</f>
        <v/>
      </c>
      <c r="R152" s="50" t="str">
        <f>IF($A152="","",(IF((VLOOKUP($A152,DATA!$S$1:$AC$38,4,FALSE))="X","X",(IF(R151="X",1,R151+1)))))</f>
        <v/>
      </c>
      <c r="S152" s="50" t="str">
        <f>IF($A152="","",(IF((VLOOKUP($A152,DATA!$S$1:$AC$38,5,FALSE))="X","X",(IF(S151="X",1,S151+1)))))</f>
        <v/>
      </c>
      <c r="T152" s="50" t="str">
        <f>IF($A152="","",(IF((VLOOKUP($A152,DATA!$S$1:$AC$38,6,FALSE))="X","X",(IF(T151="X",1,T151+1)))))</f>
        <v/>
      </c>
      <c r="U152" s="50" t="str">
        <f>IF($A152="","",(IF((VLOOKUP($A152,DATA!$S$1:$AC$38,7,FALSE))="X","X",(IF(U151="X",1,U151+1)))))</f>
        <v/>
      </c>
      <c r="V152" s="51" t="str">
        <f>IF($A152="","",(IF((VLOOKUP($A152,DATA!$S$1:$AC$38,8,FALSE))="X","X",(IF(V151="X",1,V151+1)))))</f>
        <v/>
      </c>
      <c r="W152" s="50" t="str">
        <f>IF($A152="","",(IF((VLOOKUP($A152,DATA!$S$1:$AC$38,9,FALSE))="X","X",(IF(W151="X",1,W151+1)))))</f>
        <v/>
      </c>
      <c r="X152" s="50" t="str">
        <f>IF($A152="","",(IF((VLOOKUP($A152,DATA!$S$1:$AC$38,10,FALSE))="X","X",(IF(X151="X",1,X151+1)))))</f>
        <v/>
      </c>
      <c r="Y152" s="51" t="str">
        <f>IF($A152="","",(IF((VLOOKUP($A152,DATA!$S$1:$AC$38,11,FALSE))="X","X",(IF(Y151="X",1,Y151+1)))))</f>
        <v/>
      </c>
      <c r="Z152" s="52"/>
      <c r="AA152" s="52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39"/>
      <c r="BN152" s="39"/>
      <c r="BO152" s="39"/>
      <c r="BP152" s="39"/>
      <c r="BQ152" s="39"/>
      <c r="BR152" s="39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39"/>
      <c r="CF152" s="39"/>
      <c r="CG152" s="39"/>
      <c r="CH152" s="39"/>
      <c r="DC152" s="4"/>
      <c r="DD152" s="4"/>
      <c r="DE152" s="49"/>
      <c r="DF152" s="49"/>
      <c r="DG152" s="49"/>
      <c r="DH152" s="49"/>
      <c r="DI152" s="49"/>
      <c r="DJ152" s="49"/>
      <c r="DK152" s="49"/>
      <c r="DL152" s="49"/>
      <c r="DM152" s="49"/>
      <c r="DN152" s="49"/>
      <c r="DO152" s="49"/>
      <c r="DP152" s="49"/>
      <c r="DQ152" s="49"/>
      <c r="DR152" s="49"/>
      <c r="DS152" s="49"/>
      <c r="DT152" s="49"/>
      <c r="DU152" s="49"/>
      <c r="DV152" s="49"/>
      <c r="DW152" s="49"/>
      <c r="DX152" s="49"/>
      <c r="DY152" s="49"/>
      <c r="DZ152" s="49"/>
      <c r="EA152" s="49"/>
      <c r="EB152" s="49"/>
      <c r="EC152" s="49"/>
      <c r="ED152" s="49"/>
      <c r="EE152" s="49"/>
      <c r="EF152" s="49"/>
      <c r="EG152" s="49"/>
      <c r="EH152" s="49"/>
      <c r="EI152" s="49"/>
      <c r="EJ152" s="49"/>
      <c r="EK152" s="49"/>
      <c r="EL152" s="49"/>
      <c r="EM152" s="49"/>
      <c r="EN152" s="49"/>
      <c r="EO152" s="49"/>
      <c r="EP152" s="49"/>
      <c r="EQ152" s="49"/>
      <c r="ER152" s="49"/>
      <c r="ES152" s="49"/>
      <c r="ET152" s="49"/>
      <c r="EU152" s="49"/>
      <c r="EV152" s="49"/>
      <c r="EW152" s="49"/>
      <c r="EX152" s="49"/>
      <c r="EY152" s="49"/>
      <c r="EZ152" s="49"/>
      <c r="FA152" s="49"/>
      <c r="FB152" s="49"/>
      <c r="FC152" s="49"/>
      <c r="FD152" s="49"/>
      <c r="FE152" s="49"/>
      <c r="FF152" s="49"/>
      <c r="FG152" s="49"/>
      <c r="FH152" s="49"/>
      <c r="FI152" s="49"/>
      <c r="FJ152" s="49"/>
      <c r="FK152" s="49"/>
      <c r="FL152" s="49"/>
      <c r="FM152" s="49"/>
      <c r="FN152" s="49"/>
      <c r="FO152" s="49"/>
      <c r="FP152" s="49"/>
      <c r="FQ152" s="49"/>
      <c r="FR152" s="49"/>
      <c r="FS152" s="49"/>
      <c r="FT152" s="49"/>
      <c r="FU152" s="49"/>
      <c r="FV152" s="49"/>
      <c r="FW152" s="49"/>
      <c r="FX152" s="49"/>
      <c r="FY152" s="49"/>
      <c r="FZ152" s="49"/>
      <c r="GA152" s="49"/>
      <c r="GB152" s="49"/>
      <c r="GC152" s="49"/>
      <c r="GD152" s="49"/>
      <c r="GE152" s="49"/>
      <c r="GF152" s="49"/>
      <c r="GG152" s="49"/>
      <c r="GH152" s="49"/>
      <c r="GI152" s="49"/>
      <c r="GJ152" s="49"/>
      <c r="GK152" s="49"/>
      <c r="GL152" s="49"/>
      <c r="GM152" s="49"/>
      <c r="GN152" s="49"/>
      <c r="GO152" s="49"/>
      <c r="GP152" s="49"/>
      <c r="GQ152" s="49"/>
      <c r="GR152" s="49"/>
      <c r="GS152" s="49"/>
      <c r="GT152" s="49"/>
      <c r="GU152" s="49"/>
      <c r="GV152" s="49"/>
      <c r="GW152" s="49"/>
      <c r="GX152" s="49"/>
      <c r="GY152" s="49"/>
      <c r="GZ152" s="49"/>
    </row>
    <row r="153" spans="1:208" s="5" customFormat="1" ht="18.600000000000001" customHeight="1" x14ac:dyDescent="0.25">
      <c r="A153" s="58"/>
      <c r="B153" s="50" t="str">
        <f>IF($A153="","",(IF((VLOOKUP($A153,DATA!$A$1:$M$38,2,FALSE))="X","X",(IF(B152="X",1,B152+1)))))</f>
        <v/>
      </c>
      <c r="C153" s="51" t="str">
        <f>IF($A153="","",(IF((VLOOKUP($A153,DATA!$A$1:$M$38,3,FALSE))="X","X",(IF(C152="X",1,C152+1)))))</f>
        <v/>
      </c>
      <c r="D153" s="50" t="str">
        <f>IF($A153="","",(IF((VLOOKUP($A153,DATA!$A$1:$M$38,4,FALSE))="X","X",(IF(D152="X",1,D152+1)))))</f>
        <v/>
      </c>
      <c r="E153" s="51" t="str">
        <f>IF($A153="","",(IF((VLOOKUP($A153,DATA!$A$1:$M$38,5,FALSE))="X","X",(IF(E152="X",1,E152+1)))))</f>
        <v/>
      </c>
      <c r="F153" s="50" t="str">
        <f>IF($A153="","",(IF((VLOOKUP($A153,DATA!$A$1:$M$38,6,FALSE))="X","X",(IF(F152="X",1,F152+1)))))</f>
        <v/>
      </c>
      <c r="G153" s="51" t="str">
        <f>IF($A153="","",(IF((VLOOKUP($A153,DATA!$A$1:$M$38,7,FALSE))="X","X",(IF(G152="X",1,G152+1)))))</f>
        <v/>
      </c>
      <c r="H153" s="50" t="str">
        <f>IF($A153="","",(IF((VLOOKUP($A153,DATA!$A$1:$M$38,8,FALSE))="X","X",(IF(H152="X",1,H152+1)))))</f>
        <v/>
      </c>
      <c r="I153" s="50" t="str">
        <f>IF($A153="","",(IF((VLOOKUP($A153,DATA!$A$1:$M$38,9,FALSE))="X","X",(IF(I152="X",1,I152+1)))))</f>
        <v/>
      </c>
      <c r="J153" s="51" t="str">
        <f>IF($A153="","",(IF((VLOOKUP($A153,DATA!$A$1:$M$38,10,FALSE))="X","X",(IF(J152="X",1,J152+1)))))</f>
        <v/>
      </c>
      <c r="K153" s="50" t="str">
        <f>IF($A153="","",(IF((VLOOKUP($A153,DATA!$A$1:$M$38,11,FALSE))="X","X",(IF(K152="X",1,K152+1)))))</f>
        <v/>
      </c>
      <c r="L153" s="50" t="str">
        <f>IF($A153="","",(IF((VLOOKUP($A153,DATA!$A$1:$M$38,12,FALSE))="X","X",(IF(L152="X",1,L152+1)))))</f>
        <v/>
      </c>
      <c r="M153" s="50" t="str">
        <f>IF($A153="","",(IF((VLOOKUP($A153,DATA!$A$1:$M$38,13,FALSE))="X","X",(IF(M152="X",1,M152+1)))))</f>
        <v/>
      </c>
      <c r="N153" s="53" t="str">
        <f t="shared" si="4"/>
        <v/>
      </c>
      <c r="O153" s="51" t="str">
        <f t="shared" si="5"/>
        <v/>
      </c>
      <c r="P153" s="50" t="str">
        <f>IF($A153="","",(IF((VLOOKUP($A153,DATA!$S$1:$AC$38,2,FALSE))="X","X",(IF(P152="X",1,P152+1)))))</f>
        <v/>
      </c>
      <c r="Q153" s="50" t="str">
        <f>IF($A153="","",(IF((VLOOKUP($A153,DATA!$S$1:$AC$38,3,FALSE))="X","X",(IF(Q152="X",1,Q152+1)))))</f>
        <v/>
      </c>
      <c r="R153" s="50" t="str">
        <f>IF($A153="","",(IF((VLOOKUP($A153,DATA!$S$1:$AC$38,4,FALSE))="X","X",(IF(R152="X",1,R152+1)))))</f>
        <v/>
      </c>
      <c r="S153" s="50" t="str">
        <f>IF($A153="","",(IF((VLOOKUP($A153,DATA!$S$1:$AC$38,5,FALSE))="X","X",(IF(S152="X",1,S152+1)))))</f>
        <v/>
      </c>
      <c r="T153" s="50" t="str">
        <f>IF($A153="","",(IF((VLOOKUP($A153,DATA!$S$1:$AC$38,6,FALSE))="X","X",(IF(T152="X",1,T152+1)))))</f>
        <v/>
      </c>
      <c r="U153" s="50" t="str">
        <f>IF($A153="","",(IF((VLOOKUP($A153,DATA!$S$1:$AC$38,7,FALSE))="X","X",(IF(U152="X",1,U152+1)))))</f>
        <v/>
      </c>
      <c r="V153" s="51" t="str">
        <f>IF($A153="","",(IF((VLOOKUP($A153,DATA!$S$1:$AC$38,8,FALSE))="X","X",(IF(V152="X",1,V152+1)))))</f>
        <v/>
      </c>
      <c r="W153" s="50" t="str">
        <f>IF($A153="","",(IF((VLOOKUP($A153,DATA!$S$1:$AC$38,9,FALSE))="X","X",(IF(W152="X",1,W152+1)))))</f>
        <v/>
      </c>
      <c r="X153" s="50" t="str">
        <f>IF($A153="","",(IF((VLOOKUP($A153,DATA!$S$1:$AC$38,10,FALSE))="X","X",(IF(X152="X",1,X152+1)))))</f>
        <v/>
      </c>
      <c r="Y153" s="51" t="str">
        <f>IF($A153="","",(IF((VLOOKUP($A153,DATA!$S$1:$AC$38,11,FALSE))="X","X",(IF(Y152="X",1,Y152+1)))))</f>
        <v/>
      </c>
      <c r="Z153" s="52"/>
      <c r="AA153" s="52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39"/>
      <c r="BN153" s="39"/>
      <c r="BO153" s="39"/>
      <c r="BP153" s="39"/>
      <c r="BQ153" s="39"/>
      <c r="BR153" s="39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39"/>
      <c r="CF153" s="39"/>
      <c r="CG153" s="39"/>
      <c r="CH153" s="39"/>
      <c r="DC153" s="4"/>
      <c r="DD153" s="4"/>
      <c r="DE153" s="49"/>
      <c r="DF153" s="49"/>
      <c r="DG153" s="49"/>
      <c r="DH153" s="49"/>
      <c r="DI153" s="49"/>
      <c r="DJ153" s="49"/>
      <c r="DK153" s="49"/>
      <c r="DL153" s="49"/>
      <c r="DM153" s="49"/>
      <c r="DN153" s="49"/>
      <c r="DO153" s="49"/>
      <c r="DP153" s="49"/>
      <c r="DQ153" s="49"/>
      <c r="DR153" s="49"/>
      <c r="DS153" s="49"/>
      <c r="DT153" s="49"/>
      <c r="DU153" s="49"/>
      <c r="DV153" s="49"/>
      <c r="DW153" s="49"/>
      <c r="DX153" s="49"/>
      <c r="DY153" s="49"/>
      <c r="DZ153" s="49"/>
      <c r="EA153" s="49"/>
      <c r="EB153" s="49"/>
      <c r="EC153" s="49"/>
      <c r="ED153" s="49"/>
      <c r="EE153" s="49"/>
      <c r="EF153" s="49"/>
      <c r="EG153" s="49"/>
      <c r="EH153" s="49"/>
      <c r="EI153" s="49"/>
      <c r="EJ153" s="49"/>
      <c r="EK153" s="49"/>
      <c r="EL153" s="49"/>
      <c r="EM153" s="49"/>
      <c r="EN153" s="49"/>
      <c r="EO153" s="49"/>
      <c r="EP153" s="49"/>
      <c r="EQ153" s="49"/>
      <c r="ER153" s="49"/>
      <c r="ES153" s="49"/>
      <c r="ET153" s="49"/>
      <c r="EU153" s="49"/>
      <c r="EV153" s="49"/>
      <c r="EW153" s="49"/>
      <c r="EX153" s="49"/>
      <c r="EY153" s="49"/>
      <c r="EZ153" s="49"/>
      <c r="FA153" s="49"/>
      <c r="FB153" s="49"/>
      <c r="FC153" s="49"/>
      <c r="FD153" s="49"/>
      <c r="FE153" s="49"/>
      <c r="FF153" s="49"/>
      <c r="FG153" s="49"/>
      <c r="FH153" s="49"/>
      <c r="FI153" s="49"/>
      <c r="FJ153" s="49"/>
      <c r="FK153" s="49"/>
      <c r="FL153" s="49"/>
      <c r="FM153" s="49"/>
      <c r="FN153" s="49"/>
      <c r="FO153" s="49"/>
      <c r="FP153" s="49"/>
      <c r="FQ153" s="49"/>
      <c r="FR153" s="49"/>
      <c r="FS153" s="49"/>
      <c r="FT153" s="49"/>
      <c r="FU153" s="49"/>
      <c r="FV153" s="49"/>
      <c r="FW153" s="49"/>
      <c r="FX153" s="49"/>
      <c r="FY153" s="49"/>
      <c r="FZ153" s="49"/>
      <c r="GA153" s="49"/>
      <c r="GB153" s="49"/>
      <c r="GC153" s="49"/>
      <c r="GD153" s="49"/>
      <c r="GE153" s="49"/>
      <c r="GF153" s="49"/>
      <c r="GG153" s="49"/>
      <c r="GH153" s="49"/>
      <c r="GI153" s="49"/>
      <c r="GJ153" s="49"/>
      <c r="GK153" s="49"/>
      <c r="GL153" s="49"/>
      <c r="GM153" s="49"/>
      <c r="GN153" s="49"/>
      <c r="GO153" s="49"/>
      <c r="GP153" s="49"/>
      <c r="GQ153" s="49"/>
      <c r="GR153" s="49"/>
      <c r="GS153" s="49"/>
      <c r="GT153" s="49"/>
      <c r="GU153" s="49"/>
      <c r="GV153" s="49"/>
      <c r="GW153" s="49"/>
      <c r="GX153" s="49"/>
      <c r="GY153" s="49"/>
      <c r="GZ153" s="49"/>
    </row>
    <row r="154" spans="1:208" s="5" customFormat="1" ht="18.600000000000001" customHeight="1" x14ac:dyDescent="0.25">
      <c r="A154" s="58"/>
      <c r="B154" s="50" t="str">
        <f>IF($A154="","",(IF((VLOOKUP($A154,DATA!$A$1:$M$38,2,FALSE))="X","X",(IF(B153="X",1,B153+1)))))</f>
        <v/>
      </c>
      <c r="C154" s="51" t="str">
        <f>IF($A154="","",(IF((VLOOKUP($A154,DATA!$A$1:$M$38,3,FALSE))="X","X",(IF(C153="X",1,C153+1)))))</f>
        <v/>
      </c>
      <c r="D154" s="50" t="str">
        <f>IF($A154="","",(IF((VLOOKUP($A154,DATA!$A$1:$M$38,4,FALSE))="X","X",(IF(D153="X",1,D153+1)))))</f>
        <v/>
      </c>
      <c r="E154" s="51" t="str">
        <f>IF($A154="","",(IF((VLOOKUP($A154,DATA!$A$1:$M$38,5,FALSE))="X","X",(IF(E153="X",1,E153+1)))))</f>
        <v/>
      </c>
      <c r="F154" s="50" t="str">
        <f>IF($A154="","",(IF((VLOOKUP($A154,DATA!$A$1:$M$38,6,FALSE))="X","X",(IF(F153="X",1,F153+1)))))</f>
        <v/>
      </c>
      <c r="G154" s="51" t="str">
        <f>IF($A154="","",(IF((VLOOKUP($A154,DATA!$A$1:$M$38,7,FALSE))="X","X",(IF(G153="X",1,G153+1)))))</f>
        <v/>
      </c>
      <c r="H154" s="50" t="str">
        <f>IF($A154="","",(IF((VLOOKUP($A154,DATA!$A$1:$M$38,8,FALSE))="X","X",(IF(H153="X",1,H153+1)))))</f>
        <v/>
      </c>
      <c r="I154" s="50" t="str">
        <f>IF($A154="","",(IF((VLOOKUP($A154,DATA!$A$1:$M$38,9,FALSE))="X","X",(IF(I153="X",1,I153+1)))))</f>
        <v/>
      </c>
      <c r="J154" s="51" t="str">
        <f>IF($A154="","",(IF((VLOOKUP($A154,DATA!$A$1:$M$38,10,FALSE))="X","X",(IF(J153="X",1,J153+1)))))</f>
        <v/>
      </c>
      <c r="K154" s="50" t="str">
        <f>IF($A154="","",(IF((VLOOKUP($A154,DATA!$A$1:$M$38,11,FALSE))="X","X",(IF(K153="X",1,K153+1)))))</f>
        <v/>
      </c>
      <c r="L154" s="50" t="str">
        <f>IF($A154="","",(IF((VLOOKUP($A154,DATA!$A$1:$M$38,12,FALSE))="X","X",(IF(L153="X",1,L153+1)))))</f>
        <v/>
      </c>
      <c r="M154" s="50" t="str">
        <f>IF($A154="","",(IF((VLOOKUP($A154,DATA!$A$1:$M$38,13,FALSE))="X","X",(IF(M153="X",1,M153+1)))))</f>
        <v/>
      </c>
      <c r="N154" s="53" t="str">
        <f t="shared" si="4"/>
        <v/>
      </c>
      <c r="O154" s="51" t="str">
        <f t="shared" si="5"/>
        <v/>
      </c>
      <c r="P154" s="50" t="str">
        <f>IF($A154="","",(IF((VLOOKUP($A154,DATA!$S$1:$AC$38,2,FALSE))="X","X",(IF(P153="X",1,P153+1)))))</f>
        <v/>
      </c>
      <c r="Q154" s="50" t="str">
        <f>IF($A154="","",(IF((VLOOKUP($A154,DATA!$S$1:$AC$38,3,FALSE))="X","X",(IF(Q153="X",1,Q153+1)))))</f>
        <v/>
      </c>
      <c r="R154" s="50" t="str">
        <f>IF($A154="","",(IF((VLOOKUP($A154,DATA!$S$1:$AC$38,4,FALSE))="X","X",(IF(R153="X",1,R153+1)))))</f>
        <v/>
      </c>
      <c r="S154" s="50" t="str">
        <f>IF($A154="","",(IF((VLOOKUP($A154,DATA!$S$1:$AC$38,5,FALSE))="X","X",(IF(S153="X",1,S153+1)))))</f>
        <v/>
      </c>
      <c r="T154" s="50" t="str">
        <f>IF($A154="","",(IF((VLOOKUP($A154,DATA!$S$1:$AC$38,6,FALSE))="X","X",(IF(T153="X",1,T153+1)))))</f>
        <v/>
      </c>
      <c r="U154" s="50" t="str">
        <f>IF($A154="","",(IF((VLOOKUP($A154,DATA!$S$1:$AC$38,7,FALSE))="X","X",(IF(U153="X",1,U153+1)))))</f>
        <v/>
      </c>
      <c r="V154" s="51" t="str">
        <f>IF($A154="","",(IF((VLOOKUP($A154,DATA!$S$1:$AC$38,8,FALSE))="X","X",(IF(V153="X",1,V153+1)))))</f>
        <v/>
      </c>
      <c r="W154" s="50" t="str">
        <f>IF($A154="","",(IF((VLOOKUP($A154,DATA!$S$1:$AC$38,9,FALSE))="X","X",(IF(W153="X",1,W153+1)))))</f>
        <v/>
      </c>
      <c r="X154" s="50" t="str">
        <f>IF($A154="","",(IF((VLOOKUP($A154,DATA!$S$1:$AC$38,10,FALSE))="X","X",(IF(X153="X",1,X153+1)))))</f>
        <v/>
      </c>
      <c r="Y154" s="51" t="str">
        <f>IF($A154="","",(IF((VLOOKUP($A154,DATA!$S$1:$AC$38,11,FALSE))="X","X",(IF(Y153="X",1,Y153+1)))))</f>
        <v/>
      </c>
      <c r="Z154" s="52"/>
      <c r="AA154" s="52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39"/>
      <c r="BN154" s="39"/>
      <c r="BO154" s="39"/>
      <c r="BP154" s="39"/>
      <c r="BQ154" s="39"/>
      <c r="BR154" s="39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39"/>
      <c r="CF154" s="39"/>
      <c r="CG154" s="39"/>
      <c r="CH154" s="39"/>
      <c r="DC154" s="4"/>
      <c r="DD154" s="4"/>
      <c r="DE154" s="49"/>
      <c r="DF154" s="49"/>
      <c r="DG154" s="49"/>
      <c r="DH154" s="49"/>
      <c r="DI154" s="49"/>
      <c r="DJ154" s="49"/>
      <c r="DK154" s="49"/>
      <c r="DL154" s="49"/>
      <c r="DM154" s="49"/>
      <c r="DN154" s="49"/>
      <c r="DO154" s="49"/>
      <c r="DP154" s="49"/>
      <c r="DQ154" s="49"/>
      <c r="DR154" s="49"/>
      <c r="DS154" s="49"/>
      <c r="DT154" s="49"/>
      <c r="DU154" s="49"/>
      <c r="DV154" s="49"/>
      <c r="DW154" s="49"/>
      <c r="DX154" s="49"/>
      <c r="DY154" s="49"/>
      <c r="DZ154" s="49"/>
      <c r="EA154" s="49"/>
      <c r="EB154" s="49"/>
      <c r="EC154" s="49"/>
      <c r="ED154" s="49"/>
      <c r="EE154" s="49"/>
      <c r="EF154" s="49"/>
      <c r="EG154" s="49"/>
      <c r="EH154" s="49"/>
      <c r="EI154" s="49"/>
      <c r="EJ154" s="49"/>
      <c r="EK154" s="49"/>
      <c r="EL154" s="49"/>
      <c r="EM154" s="49"/>
      <c r="EN154" s="49"/>
      <c r="EO154" s="49"/>
      <c r="EP154" s="49"/>
      <c r="EQ154" s="49"/>
      <c r="ER154" s="49"/>
      <c r="ES154" s="49"/>
      <c r="ET154" s="49"/>
      <c r="EU154" s="49"/>
      <c r="EV154" s="49"/>
      <c r="EW154" s="49"/>
      <c r="EX154" s="49"/>
      <c r="EY154" s="49"/>
      <c r="EZ154" s="49"/>
      <c r="FA154" s="49"/>
      <c r="FB154" s="49"/>
      <c r="FC154" s="49"/>
      <c r="FD154" s="49"/>
      <c r="FE154" s="49"/>
      <c r="FF154" s="49"/>
      <c r="FG154" s="49"/>
      <c r="FH154" s="49"/>
      <c r="FI154" s="49"/>
      <c r="FJ154" s="49"/>
      <c r="FK154" s="49"/>
      <c r="FL154" s="49"/>
      <c r="FM154" s="49"/>
      <c r="FN154" s="49"/>
      <c r="FO154" s="49"/>
      <c r="FP154" s="49"/>
      <c r="FQ154" s="49"/>
      <c r="FR154" s="49"/>
      <c r="FS154" s="49"/>
      <c r="FT154" s="49"/>
      <c r="FU154" s="49"/>
      <c r="FV154" s="49"/>
      <c r="FW154" s="49"/>
      <c r="FX154" s="49"/>
      <c r="FY154" s="49"/>
      <c r="FZ154" s="49"/>
      <c r="GA154" s="49"/>
      <c r="GB154" s="49"/>
      <c r="GC154" s="49"/>
      <c r="GD154" s="49"/>
      <c r="GE154" s="49"/>
      <c r="GF154" s="49"/>
      <c r="GG154" s="49"/>
      <c r="GH154" s="49"/>
      <c r="GI154" s="49"/>
      <c r="GJ154" s="49"/>
      <c r="GK154" s="49"/>
      <c r="GL154" s="49"/>
      <c r="GM154" s="49"/>
      <c r="GN154" s="49"/>
      <c r="GO154" s="49"/>
      <c r="GP154" s="49"/>
      <c r="GQ154" s="49"/>
      <c r="GR154" s="49"/>
      <c r="GS154" s="49"/>
      <c r="GT154" s="49"/>
      <c r="GU154" s="49"/>
      <c r="GV154" s="49"/>
      <c r="GW154" s="49"/>
      <c r="GX154" s="49"/>
      <c r="GY154" s="49"/>
      <c r="GZ154" s="49"/>
    </row>
    <row r="155" spans="1:208" s="5" customFormat="1" ht="18.600000000000001" customHeight="1" x14ac:dyDescent="0.25">
      <c r="A155" s="58"/>
      <c r="B155" s="50" t="str">
        <f>IF($A155="","",(IF((VLOOKUP($A155,DATA!$A$1:$M$38,2,FALSE))="X","X",(IF(B154="X",1,B154+1)))))</f>
        <v/>
      </c>
      <c r="C155" s="51" t="str">
        <f>IF($A155="","",(IF((VLOOKUP($A155,DATA!$A$1:$M$38,3,FALSE))="X","X",(IF(C154="X",1,C154+1)))))</f>
        <v/>
      </c>
      <c r="D155" s="50" t="str">
        <f>IF($A155="","",(IF((VLOOKUP($A155,DATA!$A$1:$M$38,4,FALSE))="X","X",(IF(D154="X",1,D154+1)))))</f>
        <v/>
      </c>
      <c r="E155" s="51" t="str">
        <f>IF($A155="","",(IF((VLOOKUP($A155,DATA!$A$1:$M$38,5,FALSE))="X","X",(IF(E154="X",1,E154+1)))))</f>
        <v/>
      </c>
      <c r="F155" s="50" t="str">
        <f>IF($A155="","",(IF((VLOOKUP($A155,DATA!$A$1:$M$38,6,FALSE))="X","X",(IF(F154="X",1,F154+1)))))</f>
        <v/>
      </c>
      <c r="G155" s="51" t="str">
        <f>IF($A155="","",(IF((VLOOKUP($A155,DATA!$A$1:$M$38,7,FALSE))="X","X",(IF(G154="X",1,G154+1)))))</f>
        <v/>
      </c>
      <c r="H155" s="50" t="str">
        <f>IF($A155="","",(IF((VLOOKUP($A155,DATA!$A$1:$M$38,8,FALSE))="X","X",(IF(H154="X",1,H154+1)))))</f>
        <v/>
      </c>
      <c r="I155" s="50" t="str">
        <f>IF($A155="","",(IF((VLOOKUP($A155,DATA!$A$1:$M$38,9,FALSE))="X","X",(IF(I154="X",1,I154+1)))))</f>
        <v/>
      </c>
      <c r="J155" s="51" t="str">
        <f>IF($A155="","",(IF((VLOOKUP($A155,DATA!$A$1:$M$38,10,FALSE))="X","X",(IF(J154="X",1,J154+1)))))</f>
        <v/>
      </c>
      <c r="K155" s="50" t="str">
        <f>IF($A155="","",(IF((VLOOKUP($A155,DATA!$A$1:$M$38,11,FALSE))="X","X",(IF(K154="X",1,K154+1)))))</f>
        <v/>
      </c>
      <c r="L155" s="50" t="str">
        <f>IF($A155="","",(IF((VLOOKUP($A155,DATA!$A$1:$M$38,12,FALSE))="X","X",(IF(L154="X",1,L154+1)))))</f>
        <v/>
      </c>
      <c r="M155" s="50" t="str">
        <f>IF($A155="","",(IF((VLOOKUP($A155,DATA!$A$1:$M$38,13,FALSE))="X","X",(IF(M154="X",1,M154+1)))))</f>
        <v/>
      </c>
      <c r="N155" s="53" t="str">
        <f t="shared" si="4"/>
        <v/>
      </c>
      <c r="O155" s="51" t="str">
        <f t="shared" si="5"/>
        <v/>
      </c>
      <c r="P155" s="50" t="str">
        <f>IF($A155="","",(IF((VLOOKUP($A155,DATA!$S$1:$AC$38,2,FALSE))="X","X",(IF(P154="X",1,P154+1)))))</f>
        <v/>
      </c>
      <c r="Q155" s="50" t="str">
        <f>IF($A155="","",(IF((VLOOKUP($A155,DATA!$S$1:$AC$38,3,FALSE))="X","X",(IF(Q154="X",1,Q154+1)))))</f>
        <v/>
      </c>
      <c r="R155" s="50" t="str">
        <f>IF($A155="","",(IF((VLOOKUP($A155,DATA!$S$1:$AC$38,4,FALSE))="X","X",(IF(R154="X",1,R154+1)))))</f>
        <v/>
      </c>
      <c r="S155" s="50" t="str">
        <f>IF($A155="","",(IF((VLOOKUP($A155,DATA!$S$1:$AC$38,5,FALSE))="X","X",(IF(S154="X",1,S154+1)))))</f>
        <v/>
      </c>
      <c r="T155" s="50" t="str">
        <f>IF($A155="","",(IF((VLOOKUP($A155,DATA!$S$1:$AC$38,6,FALSE))="X","X",(IF(T154="X",1,T154+1)))))</f>
        <v/>
      </c>
      <c r="U155" s="50" t="str">
        <f>IF($A155="","",(IF((VLOOKUP($A155,DATA!$S$1:$AC$38,7,FALSE))="X","X",(IF(U154="X",1,U154+1)))))</f>
        <v/>
      </c>
      <c r="V155" s="51" t="str">
        <f>IF($A155="","",(IF((VLOOKUP($A155,DATA!$S$1:$AC$38,8,FALSE))="X","X",(IF(V154="X",1,V154+1)))))</f>
        <v/>
      </c>
      <c r="W155" s="50" t="str">
        <f>IF($A155="","",(IF((VLOOKUP($A155,DATA!$S$1:$AC$38,9,FALSE))="X","X",(IF(W154="X",1,W154+1)))))</f>
        <v/>
      </c>
      <c r="X155" s="50" t="str">
        <f>IF($A155="","",(IF((VLOOKUP($A155,DATA!$S$1:$AC$38,10,FALSE))="X","X",(IF(X154="X",1,X154+1)))))</f>
        <v/>
      </c>
      <c r="Y155" s="51" t="str">
        <f>IF($A155="","",(IF((VLOOKUP($A155,DATA!$S$1:$AC$38,11,FALSE))="X","X",(IF(Y154="X",1,Y154+1)))))</f>
        <v/>
      </c>
      <c r="Z155" s="52"/>
      <c r="AA155" s="52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39"/>
      <c r="BN155" s="39"/>
      <c r="BO155" s="39"/>
      <c r="BP155" s="39"/>
      <c r="BQ155" s="39"/>
      <c r="BR155" s="39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39"/>
      <c r="CF155" s="39"/>
      <c r="CG155" s="39"/>
      <c r="CH155" s="39"/>
      <c r="DC155" s="4"/>
      <c r="DD155" s="4"/>
      <c r="DE155" s="49"/>
      <c r="DF155" s="49"/>
      <c r="DG155" s="49"/>
      <c r="DH155" s="49"/>
      <c r="DI155" s="49"/>
      <c r="DJ155" s="49"/>
      <c r="DK155" s="49"/>
      <c r="DL155" s="49"/>
      <c r="DM155" s="49"/>
      <c r="DN155" s="49"/>
      <c r="DO155" s="49"/>
      <c r="DP155" s="49"/>
      <c r="DQ155" s="49"/>
      <c r="DR155" s="49"/>
      <c r="DS155" s="49"/>
      <c r="DT155" s="49"/>
      <c r="DU155" s="49"/>
      <c r="DV155" s="49"/>
      <c r="DW155" s="49"/>
      <c r="DX155" s="49"/>
      <c r="DY155" s="49"/>
      <c r="DZ155" s="49"/>
      <c r="EA155" s="49"/>
      <c r="EB155" s="49"/>
      <c r="EC155" s="49"/>
      <c r="ED155" s="49"/>
      <c r="EE155" s="49"/>
      <c r="EF155" s="49"/>
      <c r="EG155" s="49"/>
      <c r="EH155" s="49"/>
      <c r="EI155" s="49"/>
      <c r="EJ155" s="49"/>
      <c r="EK155" s="49"/>
      <c r="EL155" s="49"/>
      <c r="EM155" s="49"/>
      <c r="EN155" s="49"/>
      <c r="EO155" s="49"/>
      <c r="EP155" s="49"/>
      <c r="EQ155" s="49"/>
      <c r="ER155" s="49"/>
      <c r="ES155" s="49"/>
      <c r="ET155" s="49"/>
      <c r="EU155" s="49"/>
      <c r="EV155" s="49"/>
      <c r="EW155" s="49"/>
      <c r="EX155" s="49"/>
      <c r="EY155" s="49"/>
      <c r="EZ155" s="49"/>
      <c r="FA155" s="49"/>
      <c r="FB155" s="49"/>
      <c r="FC155" s="49"/>
      <c r="FD155" s="49"/>
      <c r="FE155" s="49"/>
      <c r="FF155" s="49"/>
      <c r="FG155" s="49"/>
      <c r="FH155" s="49"/>
      <c r="FI155" s="49"/>
      <c r="FJ155" s="49"/>
      <c r="FK155" s="49"/>
      <c r="FL155" s="49"/>
      <c r="FM155" s="49"/>
      <c r="FN155" s="49"/>
      <c r="FO155" s="49"/>
      <c r="FP155" s="49"/>
      <c r="FQ155" s="49"/>
      <c r="FR155" s="49"/>
      <c r="FS155" s="49"/>
      <c r="FT155" s="49"/>
      <c r="FU155" s="49"/>
      <c r="FV155" s="49"/>
      <c r="FW155" s="49"/>
      <c r="FX155" s="49"/>
      <c r="FY155" s="49"/>
      <c r="FZ155" s="49"/>
      <c r="GA155" s="49"/>
      <c r="GB155" s="49"/>
      <c r="GC155" s="49"/>
      <c r="GD155" s="49"/>
      <c r="GE155" s="49"/>
      <c r="GF155" s="49"/>
      <c r="GG155" s="49"/>
      <c r="GH155" s="49"/>
      <c r="GI155" s="49"/>
      <c r="GJ155" s="49"/>
      <c r="GK155" s="49"/>
      <c r="GL155" s="49"/>
      <c r="GM155" s="49"/>
      <c r="GN155" s="49"/>
      <c r="GO155" s="49"/>
      <c r="GP155" s="49"/>
      <c r="GQ155" s="49"/>
      <c r="GR155" s="49"/>
      <c r="GS155" s="49"/>
      <c r="GT155" s="49"/>
      <c r="GU155" s="49"/>
      <c r="GV155" s="49"/>
      <c r="GW155" s="49"/>
      <c r="GX155" s="49"/>
      <c r="GY155" s="49"/>
      <c r="GZ155" s="49"/>
    </row>
    <row r="156" spans="1:208" s="5" customFormat="1" ht="18.600000000000001" customHeight="1" x14ac:dyDescent="0.25">
      <c r="A156" s="58"/>
      <c r="B156" s="50" t="str">
        <f>IF($A156="","",(IF((VLOOKUP($A156,DATA!$A$1:$M$38,2,FALSE))="X","X",(IF(B155="X",1,B155+1)))))</f>
        <v/>
      </c>
      <c r="C156" s="51" t="str">
        <f>IF($A156="","",(IF((VLOOKUP($A156,DATA!$A$1:$M$38,3,FALSE))="X","X",(IF(C155="X",1,C155+1)))))</f>
        <v/>
      </c>
      <c r="D156" s="50" t="str">
        <f>IF($A156="","",(IF((VLOOKUP($A156,DATA!$A$1:$M$38,4,FALSE))="X","X",(IF(D155="X",1,D155+1)))))</f>
        <v/>
      </c>
      <c r="E156" s="51" t="str">
        <f>IF($A156="","",(IF((VLOOKUP($A156,DATA!$A$1:$M$38,5,FALSE))="X","X",(IF(E155="X",1,E155+1)))))</f>
        <v/>
      </c>
      <c r="F156" s="50" t="str">
        <f>IF($A156="","",(IF((VLOOKUP($A156,DATA!$A$1:$M$38,6,FALSE))="X","X",(IF(F155="X",1,F155+1)))))</f>
        <v/>
      </c>
      <c r="G156" s="51" t="str">
        <f>IF($A156="","",(IF((VLOOKUP($A156,DATA!$A$1:$M$38,7,FALSE))="X","X",(IF(G155="X",1,G155+1)))))</f>
        <v/>
      </c>
      <c r="H156" s="50" t="str">
        <f>IF($A156="","",(IF((VLOOKUP($A156,DATA!$A$1:$M$38,8,FALSE))="X","X",(IF(H155="X",1,H155+1)))))</f>
        <v/>
      </c>
      <c r="I156" s="50" t="str">
        <f>IF($A156="","",(IF((VLOOKUP($A156,DATA!$A$1:$M$38,9,FALSE))="X","X",(IF(I155="X",1,I155+1)))))</f>
        <v/>
      </c>
      <c r="J156" s="51" t="str">
        <f>IF($A156="","",(IF((VLOOKUP($A156,DATA!$A$1:$M$38,10,FALSE))="X","X",(IF(J155="X",1,J155+1)))))</f>
        <v/>
      </c>
      <c r="K156" s="50" t="str">
        <f>IF($A156="","",(IF((VLOOKUP($A156,DATA!$A$1:$M$38,11,FALSE))="X","X",(IF(K155="X",1,K155+1)))))</f>
        <v/>
      </c>
      <c r="L156" s="50" t="str">
        <f>IF($A156="","",(IF((VLOOKUP($A156,DATA!$A$1:$M$38,12,FALSE))="X","X",(IF(L155="X",1,L155+1)))))</f>
        <v/>
      </c>
      <c r="M156" s="50" t="str">
        <f>IF($A156="","",(IF((VLOOKUP($A156,DATA!$A$1:$M$38,13,FALSE))="X","X",(IF(M155="X",1,M155+1)))))</f>
        <v/>
      </c>
      <c r="N156" s="53" t="str">
        <f t="shared" si="4"/>
        <v/>
      </c>
      <c r="O156" s="51" t="str">
        <f t="shared" si="5"/>
        <v/>
      </c>
      <c r="P156" s="50" t="str">
        <f>IF($A156="","",(IF((VLOOKUP($A156,DATA!$S$1:$AC$38,2,FALSE))="X","X",(IF(P155="X",1,P155+1)))))</f>
        <v/>
      </c>
      <c r="Q156" s="50" t="str">
        <f>IF($A156="","",(IF((VLOOKUP($A156,DATA!$S$1:$AC$38,3,FALSE))="X","X",(IF(Q155="X",1,Q155+1)))))</f>
        <v/>
      </c>
      <c r="R156" s="50" t="str">
        <f>IF($A156="","",(IF((VLOOKUP($A156,DATA!$S$1:$AC$38,4,FALSE))="X","X",(IF(R155="X",1,R155+1)))))</f>
        <v/>
      </c>
      <c r="S156" s="50" t="str">
        <f>IF($A156="","",(IF((VLOOKUP($A156,DATA!$S$1:$AC$38,5,FALSE))="X","X",(IF(S155="X",1,S155+1)))))</f>
        <v/>
      </c>
      <c r="T156" s="50" t="str">
        <f>IF($A156="","",(IF((VLOOKUP($A156,DATA!$S$1:$AC$38,6,FALSE))="X","X",(IF(T155="X",1,T155+1)))))</f>
        <v/>
      </c>
      <c r="U156" s="50" t="str">
        <f>IF($A156="","",(IF((VLOOKUP($A156,DATA!$S$1:$AC$38,7,FALSE))="X","X",(IF(U155="X",1,U155+1)))))</f>
        <v/>
      </c>
      <c r="V156" s="51" t="str">
        <f>IF($A156="","",(IF((VLOOKUP($A156,DATA!$S$1:$AC$38,8,FALSE))="X","X",(IF(V155="X",1,V155+1)))))</f>
        <v/>
      </c>
      <c r="W156" s="50" t="str">
        <f>IF($A156="","",(IF((VLOOKUP($A156,DATA!$S$1:$AC$38,9,FALSE))="X","X",(IF(W155="X",1,W155+1)))))</f>
        <v/>
      </c>
      <c r="X156" s="50" t="str">
        <f>IF($A156="","",(IF((VLOOKUP($A156,DATA!$S$1:$AC$38,10,FALSE))="X","X",(IF(X155="X",1,X155+1)))))</f>
        <v/>
      </c>
      <c r="Y156" s="51" t="str">
        <f>IF($A156="","",(IF((VLOOKUP($A156,DATA!$S$1:$AC$38,11,FALSE))="X","X",(IF(Y155="X",1,Y155+1)))))</f>
        <v/>
      </c>
      <c r="Z156" s="52"/>
      <c r="AA156" s="52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39"/>
      <c r="BN156" s="39"/>
      <c r="BO156" s="39"/>
      <c r="BP156" s="39"/>
      <c r="BQ156" s="39"/>
      <c r="BR156" s="39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39"/>
      <c r="CF156" s="39"/>
      <c r="CG156" s="39"/>
      <c r="CH156" s="39"/>
      <c r="DC156" s="4"/>
      <c r="DD156" s="4"/>
      <c r="DE156" s="49"/>
      <c r="DF156" s="49"/>
      <c r="DG156" s="49"/>
      <c r="DH156" s="49"/>
      <c r="DI156" s="49"/>
      <c r="DJ156" s="49"/>
      <c r="DK156" s="49"/>
      <c r="DL156" s="49"/>
      <c r="DM156" s="49"/>
      <c r="DN156" s="49"/>
      <c r="DO156" s="49"/>
      <c r="DP156" s="49"/>
      <c r="DQ156" s="49"/>
      <c r="DR156" s="49"/>
      <c r="DS156" s="49"/>
      <c r="DT156" s="49"/>
      <c r="DU156" s="49"/>
      <c r="DV156" s="49"/>
      <c r="DW156" s="49"/>
      <c r="DX156" s="49"/>
      <c r="DY156" s="49"/>
      <c r="DZ156" s="49"/>
      <c r="EA156" s="49"/>
      <c r="EB156" s="49"/>
      <c r="EC156" s="49"/>
      <c r="ED156" s="49"/>
      <c r="EE156" s="49"/>
      <c r="EF156" s="49"/>
      <c r="EG156" s="49"/>
      <c r="EH156" s="49"/>
      <c r="EI156" s="49"/>
      <c r="EJ156" s="49"/>
      <c r="EK156" s="49"/>
      <c r="EL156" s="49"/>
      <c r="EM156" s="49"/>
      <c r="EN156" s="49"/>
      <c r="EO156" s="49"/>
      <c r="EP156" s="49"/>
      <c r="EQ156" s="49"/>
      <c r="ER156" s="49"/>
      <c r="ES156" s="49"/>
      <c r="ET156" s="49"/>
      <c r="EU156" s="49"/>
      <c r="EV156" s="49"/>
      <c r="EW156" s="49"/>
      <c r="EX156" s="49"/>
      <c r="EY156" s="49"/>
      <c r="EZ156" s="49"/>
      <c r="FA156" s="49"/>
      <c r="FB156" s="49"/>
      <c r="FC156" s="49"/>
      <c r="FD156" s="49"/>
      <c r="FE156" s="49"/>
      <c r="FF156" s="49"/>
      <c r="FG156" s="49"/>
      <c r="FH156" s="49"/>
      <c r="FI156" s="49"/>
      <c r="FJ156" s="49"/>
      <c r="FK156" s="49"/>
      <c r="FL156" s="49"/>
      <c r="FM156" s="49"/>
      <c r="FN156" s="49"/>
      <c r="FO156" s="49"/>
      <c r="FP156" s="49"/>
      <c r="FQ156" s="49"/>
      <c r="FR156" s="49"/>
      <c r="FS156" s="49"/>
      <c r="FT156" s="49"/>
      <c r="FU156" s="49"/>
      <c r="FV156" s="49"/>
      <c r="FW156" s="49"/>
      <c r="FX156" s="49"/>
      <c r="FY156" s="49"/>
      <c r="FZ156" s="49"/>
      <c r="GA156" s="49"/>
      <c r="GB156" s="49"/>
      <c r="GC156" s="49"/>
      <c r="GD156" s="49"/>
      <c r="GE156" s="49"/>
      <c r="GF156" s="49"/>
      <c r="GG156" s="49"/>
      <c r="GH156" s="49"/>
      <c r="GI156" s="49"/>
      <c r="GJ156" s="49"/>
      <c r="GK156" s="49"/>
      <c r="GL156" s="49"/>
      <c r="GM156" s="49"/>
      <c r="GN156" s="49"/>
      <c r="GO156" s="49"/>
      <c r="GP156" s="49"/>
      <c r="GQ156" s="49"/>
      <c r="GR156" s="49"/>
      <c r="GS156" s="49"/>
      <c r="GT156" s="49"/>
      <c r="GU156" s="49"/>
      <c r="GV156" s="49"/>
      <c r="GW156" s="49"/>
      <c r="GX156" s="49"/>
      <c r="GY156" s="49"/>
      <c r="GZ156" s="49"/>
    </row>
    <row r="157" spans="1:208" s="5" customFormat="1" ht="18.600000000000001" customHeight="1" x14ac:dyDescent="0.25">
      <c r="A157" s="58"/>
      <c r="B157" s="50" t="str">
        <f>IF($A157="","",(IF((VLOOKUP($A157,DATA!$A$1:$M$38,2,FALSE))="X","X",(IF(B156="X",1,B156+1)))))</f>
        <v/>
      </c>
      <c r="C157" s="51" t="str">
        <f>IF($A157="","",(IF((VLOOKUP($A157,DATA!$A$1:$M$38,3,FALSE))="X","X",(IF(C156="X",1,C156+1)))))</f>
        <v/>
      </c>
      <c r="D157" s="50" t="str">
        <f>IF($A157="","",(IF((VLOOKUP($A157,DATA!$A$1:$M$38,4,FALSE))="X","X",(IF(D156="X",1,D156+1)))))</f>
        <v/>
      </c>
      <c r="E157" s="51" t="str">
        <f>IF($A157="","",(IF((VLOOKUP($A157,DATA!$A$1:$M$38,5,FALSE))="X","X",(IF(E156="X",1,E156+1)))))</f>
        <v/>
      </c>
      <c r="F157" s="50" t="str">
        <f>IF($A157="","",(IF((VLOOKUP($A157,DATA!$A$1:$M$38,6,FALSE))="X","X",(IF(F156="X",1,F156+1)))))</f>
        <v/>
      </c>
      <c r="G157" s="51" t="str">
        <f>IF($A157="","",(IF((VLOOKUP($A157,DATA!$A$1:$M$38,7,FALSE))="X","X",(IF(G156="X",1,G156+1)))))</f>
        <v/>
      </c>
      <c r="H157" s="50" t="str">
        <f>IF($A157="","",(IF((VLOOKUP($A157,DATA!$A$1:$M$38,8,FALSE))="X","X",(IF(H156="X",1,H156+1)))))</f>
        <v/>
      </c>
      <c r="I157" s="50" t="str">
        <f>IF($A157="","",(IF((VLOOKUP($A157,DATA!$A$1:$M$38,9,FALSE))="X","X",(IF(I156="X",1,I156+1)))))</f>
        <v/>
      </c>
      <c r="J157" s="51" t="str">
        <f>IF($A157="","",(IF((VLOOKUP($A157,DATA!$A$1:$M$38,10,FALSE))="X","X",(IF(J156="X",1,J156+1)))))</f>
        <v/>
      </c>
      <c r="K157" s="50" t="str">
        <f>IF($A157="","",(IF((VLOOKUP($A157,DATA!$A$1:$M$38,11,FALSE))="X","X",(IF(K156="X",1,K156+1)))))</f>
        <v/>
      </c>
      <c r="L157" s="50" t="str">
        <f>IF($A157="","",(IF((VLOOKUP($A157,DATA!$A$1:$M$38,12,FALSE))="X","X",(IF(L156="X",1,L156+1)))))</f>
        <v/>
      </c>
      <c r="M157" s="50" t="str">
        <f>IF($A157="","",(IF((VLOOKUP($A157,DATA!$A$1:$M$38,13,FALSE))="X","X",(IF(M156="X",1,M156+1)))))</f>
        <v/>
      </c>
      <c r="N157" s="53" t="str">
        <f t="shared" si="4"/>
        <v/>
      </c>
      <c r="O157" s="51" t="str">
        <f t="shared" si="5"/>
        <v/>
      </c>
      <c r="P157" s="50" t="str">
        <f>IF($A157="","",(IF((VLOOKUP($A157,DATA!$S$1:$AC$38,2,FALSE))="X","X",(IF(P156="X",1,P156+1)))))</f>
        <v/>
      </c>
      <c r="Q157" s="50" t="str">
        <f>IF($A157="","",(IF((VLOOKUP($A157,DATA!$S$1:$AC$38,3,FALSE))="X","X",(IF(Q156="X",1,Q156+1)))))</f>
        <v/>
      </c>
      <c r="R157" s="50" t="str">
        <f>IF($A157="","",(IF((VLOOKUP($A157,DATA!$S$1:$AC$38,4,FALSE))="X","X",(IF(R156="X",1,R156+1)))))</f>
        <v/>
      </c>
      <c r="S157" s="50" t="str">
        <f>IF($A157="","",(IF((VLOOKUP($A157,DATA!$S$1:$AC$38,5,FALSE))="X","X",(IF(S156="X",1,S156+1)))))</f>
        <v/>
      </c>
      <c r="T157" s="50" t="str">
        <f>IF($A157="","",(IF((VLOOKUP($A157,DATA!$S$1:$AC$38,6,FALSE))="X","X",(IF(T156="X",1,T156+1)))))</f>
        <v/>
      </c>
      <c r="U157" s="50" t="str">
        <f>IF($A157="","",(IF((VLOOKUP($A157,DATA!$S$1:$AC$38,7,FALSE))="X","X",(IF(U156="X",1,U156+1)))))</f>
        <v/>
      </c>
      <c r="V157" s="51" t="str">
        <f>IF($A157="","",(IF((VLOOKUP($A157,DATA!$S$1:$AC$38,8,FALSE))="X","X",(IF(V156="X",1,V156+1)))))</f>
        <v/>
      </c>
      <c r="W157" s="50" t="str">
        <f>IF($A157="","",(IF((VLOOKUP($A157,DATA!$S$1:$AC$38,9,FALSE))="X","X",(IF(W156="X",1,W156+1)))))</f>
        <v/>
      </c>
      <c r="X157" s="50" t="str">
        <f>IF($A157="","",(IF((VLOOKUP($A157,DATA!$S$1:$AC$38,10,FALSE))="X","X",(IF(X156="X",1,X156+1)))))</f>
        <v/>
      </c>
      <c r="Y157" s="51" t="str">
        <f>IF($A157="","",(IF((VLOOKUP($A157,DATA!$S$1:$AC$38,11,FALSE))="X","X",(IF(Y156="X",1,Y156+1)))))</f>
        <v/>
      </c>
      <c r="Z157" s="52"/>
      <c r="AA157" s="52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39"/>
      <c r="BN157" s="39"/>
      <c r="BO157" s="39"/>
      <c r="BP157" s="39"/>
      <c r="BQ157" s="39"/>
      <c r="BR157" s="39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39"/>
      <c r="CF157" s="39"/>
      <c r="CG157" s="39"/>
      <c r="CH157" s="39"/>
      <c r="DC157" s="4"/>
      <c r="DD157" s="4"/>
      <c r="DE157" s="49"/>
      <c r="DF157" s="49"/>
      <c r="DG157" s="49"/>
      <c r="DH157" s="49"/>
      <c r="DI157" s="49"/>
      <c r="DJ157" s="49"/>
      <c r="DK157" s="49"/>
      <c r="DL157" s="49"/>
      <c r="DM157" s="49"/>
      <c r="DN157" s="49"/>
      <c r="DO157" s="49"/>
      <c r="DP157" s="49"/>
      <c r="DQ157" s="49"/>
      <c r="DR157" s="49"/>
      <c r="DS157" s="49"/>
      <c r="DT157" s="49"/>
      <c r="DU157" s="49"/>
      <c r="DV157" s="49"/>
      <c r="DW157" s="49"/>
      <c r="DX157" s="49"/>
      <c r="DY157" s="49"/>
      <c r="DZ157" s="49"/>
      <c r="EA157" s="49"/>
      <c r="EB157" s="49"/>
      <c r="EC157" s="49"/>
      <c r="ED157" s="49"/>
      <c r="EE157" s="49"/>
      <c r="EF157" s="49"/>
      <c r="EG157" s="49"/>
      <c r="EH157" s="49"/>
      <c r="EI157" s="49"/>
      <c r="EJ157" s="49"/>
      <c r="EK157" s="49"/>
      <c r="EL157" s="49"/>
      <c r="EM157" s="49"/>
      <c r="EN157" s="49"/>
      <c r="EO157" s="49"/>
      <c r="EP157" s="49"/>
      <c r="EQ157" s="49"/>
      <c r="ER157" s="49"/>
      <c r="ES157" s="49"/>
      <c r="ET157" s="49"/>
      <c r="EU157" s="49"/>
      <c r="EV157" s="49"/>
      <c r="EW157" s="49"/>
      <c r="EX157" s="49"/>
      <c r="EY157" s="49"/>
      <c r="EZ157" s="49"/>
      <c r="FA157" s="49"/>
      <c r="FB157" s="49"/>
      <c r="FC157" s="49"/>
      <c r="FD157" s="49"/>
      <c r="FE157" s="49"/>
      <c r="FF157" s="49"/>
      <c r="FG157" s="49"/>
      <c r="FH157" s="49"/>
      <c r="FI157" s="49"/>
      <c r="FJ157" s="49"/>
      <c r="FK157" s="49"/>
      <c r="FL157" s="49"/>
      <c r="FM157" s="49"/>
      <c r="FN157" s="49"/>
      <c r="FO157" s="49"/>
      <c r="FP157" s="49"/>
      <c r="FQ157" s="49"/>
      <c r="FR157" s="49"/>
      <c r="FS157" s="49"/>
      <c r="FT157" s="49"/>
      <c r="FU157" s="49"/>
      <c r="FV157" s="49"/>
      <c r="FW157" s="49"/>
      <c r="FX157" s="49"/>
      <c r="FY157" s="49"/>
      <c r="FZ157" s="49"/>
      <c r="GA157" s="49"/>
      <c r="GB157" s="49"/>
      <c r="GC157" s="49"/>
      <c r="GD157" s="49"/>
      <c r="GE157" s="49"/>
      <c r="GF157" s="49"/>
      <c r="GG157" s="49"/>
      <c r="GH157" s="49"/>
      <c r="GI157" s="49"/>
      <c r="GJ157" s="49"/>
      <c r="GK157" s="49"/>
      <c r="GL157" s="49"/>
      <c r="GM157" s="49"/>
      <c r="GN157" s="49"/>
      <c r="GO157" s="49"/>
      <c r="GP157" s="49"/>
      <c r="GQ157" s="49"/>
      <c r="GR157" s="49"/>
      <c r="GS157" s="49"/>
      <c r="GT157" s="49"/>
      <c r="GU157" s="49"/>
      <c r="GV157" s="49"/>
      <c r="GW157" s="49"/>
      <c r="GX157" s="49"/>
      <c r="GY157" s="49"/>
      <c r="GZ157" s="49"/>
    </row>
    <row r="158" spans="1:208" s="5" customFormat="1" ht="18.600000000000001" customHeight="1" x14ac:dyDescent="0.25">
      <c r="A158" s="58"/>
      <c r="B158" s="50" t="str">
        <f>IF($A158="","",(IF((VLOOKUP($A158,DATA!$A$1:$M$38,2,FALSE))="X","X",(IF(B157="X",1,B157+1)))))</f>
        <v/>
      </c>
      <c r="C158" s="51" t="str">
        <f>IF($A158="","",(IF((VLOOKUP($A158,DATA!$A$1:$M$38,3,FALSE))="X","X",(IF(C157="X",1,C157+1)))))</f>
        <v/>
      </c>
      <c r="D158" s="50" t="str">
        <f>IF($A158="","",(IF((VLOOKUP($A158,DATA!$A$1:$M$38,4,FALSE))="X","X",(IF(D157="X",1,D157+1)))))</f>
        <v/>
      </c>
      <c r="E158" s="51" t="str">
        <f>IF($A158="","",(IF((VLOOKUP($A158,DATA!$A$1:$M$38,5,FALSE))="X","X",(IF(E157="X",1,E157+1)))))</f>
        <v/>
      </c>
      <c r="F158" s="50" t="str">
        <f>IF($A158="","",(IF((VLOOKUP($A158,DATA!$A$1:$M$38,6,FALSE))="X","X",(IF(F157="X",1,F157+1)))))</f>
        <v/>
      </c>
      <c r="G158" s="51" t="str">
        <f>IF($A158="","",(IF((VLOOKUP($A158,DATA!$A$1:$M$38,7,FALSE))="X","X",(IF(G157="X",1,G157+1)))))</f>
        <v/>
      </c>
      <c r="H158" s="50" t="str">
        <f>IF($A158="","",(IF((VLOOKUP($A158,DATA!$A$1:$M$38,8,FALSE))="X","X",(IF(H157="X",1,H157+1)))))</f>
        <v/>
      </c>
      <c r="I158" s="50" t="str">
        <f>IF($A158="","",(IF((VLOOKUP($A158,DATA!$A$1:$M$38,9,FALSE))="X","X",(IF(I157="X",1,I157+1)))))</f>
        <v/>
      </c>
      <c r="J158" s="51" t="str">
        <f>IF($A158="","",(IF((VLOOKUP($A158,DATA!$A$1:$M$38,10,FALSE))="X","X",(IF(J157="X",1,J157+1)))))</f>
        <v/>
      </c>
      <c r="K158" s="50" t="str">
        <f>IF($A158="","",(IF((VLOOKUP($A158,DATA!$A$1:$M$38,11,FALSE))="X","X",(IF(K157="X",1,K157+1)))))</f>
        <v/>
      </c>
      <c r="L158" s="50" t="str">
        <f>IF($A158="","",(IF((VLOOKUP($A158,DATA!$A$1:$M$38,12,FALSE))="X","X",(IF(L157="X",1,L157+1)))))</f>
        <v/>
      </c>
      <c r="M158" s="50" t="str">
        <f>IF($A158="","",(IF((VLOOKUP($A158,DATA!$A$1:$M$38,13,FALSE))="X","X",(IF(M157="X",1,M157+1)))))</f>
        <v/>
      </c>
      <c r="N158" s="53" t="str">
        <f t="shared" si="4"/>
        <v/>
      </c>
      <c r="O158" s="51" t="str">
        <f t="shared" si="5"/>
        <v/>
      </c>
      <c r="P158" s="50" t="str">
        <f>IF($A158="","",(IF((VLOOKUP($A158,DATA!$S$1:$AC$38,2,FALSE))="X","X",(IF(P157="X",1,P157+1)))))</f>
        <v/>
      </c>
      <c r="Q158" s="50" t="str">
        <f>IF($A158="","",(IF((VLOOKUP($A158,DATA!$S$1:$AC$38,3,FALSE))="X","X",(IF(Q157="X",1,Q157+1)))))</f>
        <v/>
      </c>
      <c r="R158" s="50" t="str">
        <f>IF($A158="","",(IF((VLOOKUP($A158,DATA!$S$1:$AC$38,4,FALSE))="X","X",(IF(R157="X",1,R157+1)))))</f>
        <v/>
      </c>
      <c r="S158" s="50" t="str">
        <f>IF($A158="","",(IF((VLOOKUP($A158,DATA!$S$1:$AC$38,5,FALSE))="X","X",(IF(S157="X",1,S157+1)))))</f>
        <v/>
      </c>
      <c r="T158" s="50" t="str">
        <f>IF($A158="","",(IF((VLOOKUP($A158,DATA!$S$1:$AC$38,6,FALSE))="X","X",(IF(T157="X",1,T157+1)))))</f>
        <v/>
      </c>
      <c r="U158" s="50" t="str">
        <f>IF($A158="","",(IF((VLOOKUP($A158,DATA!$S$1:$AC$38,7,FALSE))="X","X",(IF(U157="X",1,U157+1)))))</f>
        <v/>
      </c>
      <c r="V158" s="51" t="str">
        <f>IF($A158="","",(IF((VLOOKUP($A158,DATA!$S$1:$AC$38,8,FALSE))="X","X",(IF(V157="X",1,V157+1)))))</f>
        <v/>
      </c>
      <c r="W158" s="50" t="str">
        <f>IF($A158="","",(IF((VLOOKUP($A158,DATA!$S$1:$AC$38,9,FALSE))="X","X",(IF(W157="X",1,W157+1)))))</f>
        <v/>
      </c>
      <c r="X158" s="50" t="str">
        <f>IF($A158="","",(IF((VLOOKUP($A158,DATA!$S$1:$AC$38,10,FALSE))="X","X",(IF(X157="X",1,X157+1)))))</f>
        <v/>
      </c>
      <c r="Y158" s="51" t="str">
        <f>IF($A158="","",(IF((VLOOKUP($A158,DATA!$S$1:$AC$38,11,FALSE))="X","X",(IF(Y157="X",1,Y157+1)))))</f>
        <v/>
      </c>
      <c r="Z158" s="52"/>
      <c r="AA158" s="52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39"/>
      <c r="BN158" s="39"/>
      <c r="BO158" s="39"/>
      <c r="BP158" s="39"/>
      <c r="BQ158" s="39"/>
      <c r="BR158" s="39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39"/>
      <c r="CF158" s="39"/>
      <c r="CG158" s="39"/>
      <c r="CH158" s="39"/>
      <c r="DC158" s="4"/>
      <c r="DD158" s="4"/>
      <c r="DE158" s="49"/>
      <c r="DF158" s="49"/>
      <c r="DG158" s="49"/>
      <c r="DH158" s="49"/>
      <c r="DI158" s="49"/>
      <c r="DJ158" s="49"/>
      <c r="DK158" s="49"/>
      <c r="DL158" s="49"/>
      <c r="DM158" s="49"/>
      <c r="DN158" s="49"/>
      <c r="DO158" s="49"/>
      <c r="DP158" s="49"/>
      <c r="DQ158" s="49"/>
      <c r="DR158" s="49"/>
      <c r="DS158" s="49"/>
      <c r="DT158" s="49"/>
      <c r="DU158" s="49"/>
      <c r="DV158" s="49"/>
      <c r="DW158" s="49"/>
      <c r="DX158" s="49"/>
      <c r="DY158" s="49"/>
      <c r="DZ158" s="49"/>
      <c r="EA158" s="49"/>
      <c r="EB158" s="49"/>
      <c r="EC158" s="49"/>
      <c r="ED158" s="49"/>
      <c r="EE158" s="49"/>
      <c r="EF158" s="49"/>
      <c r="EG158" s="49"/>
      <c r="EH158" s="49"/>
      <c r="EI158" s="49"/>
      <c r="EJ158" s="49"/>
      <c r="EK158" s="49"/>
      <c r="EL158" s="49"/>
      <c r="EM158" s="49"/>
      <c r="EN158" s="49"/>
      <c r="EO158" s="49"/>
      <c r="EP158" s="49"/>
      <c r="EQ158" s="49"/>
      <c r="ER158" s="49"/>
      <c r="ES158" s="49"/>
      <c r="ET158" s="49"/>
      <c r="EU158" s="49"/>
      <c r="EV158" s="49"/>
      <c r="EW158" s="49"/>
      <c r="EX158" s="49"/>
      <c r="EY158" s="49"/>
      <c r="EZ158" s="49"/>
      <c r="FA158" s="49"/>
      <c r="FB158" s="49"/>
      <c r="FC158" s="49"/>
      <c r="FD158" s="49"/>
      <c r="FE158" s="49"/>
      <c r="FF158" s="49"/>
      <c r="FG158" s="49"/>
      <c r="FH158" s="49"/>
      <c r="FI158" s="49"/>
      <c r="FJ158" s="49"/>
      <c r="FK158" s="49"/>
      <c r="FL158" s="49"/>
      <c r="FM158" s="49"/>
      <c r="FN158" s="49"/>
      <c r="FO158" s="49"/>
      <c r="FP158" s="49"/>
      <c r="FQ158" s="49"/>
      <c r="FR158" s="49"/>
      <c r="FS158" s="49"/>
      <c r="FT158" s="49"/>
      <c r="FU158" s="49"/>
      <c r="FV158" s="49"/>
      <c r="FW158" s="49"/>
      <c r="FX158" s="49"/>
      <c r="FY158" s="49"/>
      <c r="FZ158" s="49"/>
      <c r="GA158" s="49"/>
      <c r="GB158" s="49"/>
      <c r="GC158" s="49"/>
      <c r="GD158" s="49"/>
      <c r="GE158" s="49"/>
      <c r="GF158" s="49"/>
      <c r="GG158" s="49"/>
      <c r="GH158" s="49"/>
      <c r="GI158" s="49"/>
      <c r="GJ158" s="49"/>
      <c r="GK158" s="49"/>
      <c r="GL158" s="49"/>
      <c r="GM158" s="49"/>
      <c r="GN158" s="49"/>
      <c r="GO158" s="49"/>
      <c r="GP158" s="49"/>
      <c r="GQ158" s="49"/>
      <c r="GR158" s="49"/>
      <c r="GS158" s="49"/>
      <c r="GT158" s="49"/>
      <c r="GU158" s="49"/>
      <c r="GV158" s="49"/>
      <c r="GW158" s="49"/>
      <c r="GX158" s="49"/>
      <c r="GY158" s="49"/>
      <c r="GZ158" s="49"/>
    </row>
    <row r="159" spans="1:208" s="5" customFormat="1" ht="18.600000000000001" customHeight="1" x14ac:dyDescent="0.25">
      <c r="A159" s="58"/>
      <c r="B159" s="50" t="str">
        <f>IF($A159="","",(IF((VLOOKUP($A159,DATA!$A$1:$M$38,2,FALSE))="X","X",(IF(B158="X",1,B158+1)))))</f>
        <v/>
      </c>
      <c r="C159" s="51" t="str">
        <f>IF($A159="","",(IF((VLOOKUP($A159,DATA!$A$1:$M$38,3,FALSE))="X","X",(IF(C158="X",1,C158+1)))))</f>
        <v/>
      </c>
      <c r="D159" s="50" t="str">
        <f>IF($A159="","",(IF((VLOOKUP($A159,DATA!$A$1:$M$38,4,FALSE))="X","X",(IF(D158="X",1,D158+1)))))</f>
        <v/>
      </c>
      <c r="E159" s="51" t="str">
        <f>IF($A159="","",(IF((VLOOKUP($A159,DATA!$A$1:$M$38,5,FALSE))="X","X",(IF(E158="X",1,E158+1)))))</f>
        <v/>
      </c>
      <c r="F159" s="50" t="str">
        <f>IF($A159="","",(IF((VLOOKUP($A159,DATA!$A$1:$M$38,6,FALSE))="X","X",(IF(F158="X",1,F158+1)))))</f>
        <v/>
      </c>
      <c r="G159" s="51" t="str">
        <f>IF($A159="","",(IF((VLOOKUP($A159,DATA!$A$1:$M$38,7,FALSE))="X","X",(IF(G158="X",1,G158+1)))))</f>
        <v/>
      </c>
      <c r="H159" s="50" t="str">
        <f>IF($A159="","",(IF((VLOOKUP($A159,DATA!$A$1:$M$38,8,FALSE))="X","X",(IF(H158="X",1,H158+1)))))</f>
        <v/>
      </c>
      <c r="I159" s="50" t="str">
        <f>IF($A159="","",(IF((VLOOKUP($A159,DATA!$A$1:$M$38,9,FALSE))="X","X",(IF(I158="X",1,I158+1)))))</f>
        <v/>
      </c>
      <c r="J159" s="51" t="str">
        <f>IF($A159="","",(IF((VLOOKUP($A159,DATA!$A$1:$M$38,10,FALSE))="X","X",(IF(J158="X",1,J158+1)))))</f>
        <v/>
      </c>
      <c r="K159" s="50" t="str">
        <f>IF($A159="","",(IF((VLOOKUP($A159,DATA!$A$1:$M$38,11,FALSE))="X","X",(IF(K158="X",1,K158+1)))))</f>
        <v/>
      </c>
      <c r="L159" s="50" t="str">
        <f>IF($A159="","",(IF((VLOOKUP($A159,DATA!$A$1:$M$38,12,FALSE))="X","X",(IF(L158="X",1,L158+1)))))</f>
        <v/>
      </c>
      <c r="M159" s="50" t="str">
        <f>IF($A159="","",(IF((VLOOKUP($A159,DATA!$A$1:$M$38,13,FALSE))="X","X",(IF(M158="X",1,M158+1)))))</f>
        <v/>
      </c>
      <c r="N159" s="53" t="str">
        <f t="shared" si="4"/>
        <v/>
      </c>
      <c r="O159" s="51" t="str">
        <f t="shared" si="5"/>
        <v/>
      </c>
      <c r="P159" s="50" t="str">
        <f>IF($A159="","",(IF((VLOOKUP($A159,DATA!$S$1:$AC$38,2,FALSE))="X","X",(IF(P158="X",1,P158+1)))))</f>
        <v/>
      </c>
      <c r="Q159" s="50" t="str">
        <f>IF($A159="","",(IF((VLOOKUP($A159,DATA!$S$1:$AC$38,3,FALSE))="X","X",(IF(Q158="X",1,Q158+1)))))</f>
        <v/>
      </c>
      <c r="R159" s="50" t="str">
        <f>IF($A159="","",(IF((VLOOKUP($A159,DATA!$S$1:$AC$38,4,FALSE))="X","X",(IF(R158="X",1,R158+1)))))</f>
        <v/>
      </c>
      <c r="S159" s="50" t="str">
        <f>IF($A159="","",(IF((VLOOKUP($A159,DATA!$S$1:$AC$38,5,FALSE))="X","X",(IF(S158="X",1,S158+1)))))</f>
        <v/>
      </c>
      <c r="T159" s="50" t="str">
        <f>IF($A159="","",(IF((VLOOKUP($A159,DATA!$S$1:$AC$38,6,FALSE))="X","X",(IF(T158="X",1,T158+1)))))</f>
        <v/>
      </c>
      <c r="U159" s="50" t="str">
        <f>IF($A159="","",(IF((VLOOKUP($A159,DATA!$S$1:$AC$38,7,FALSE))="X","X",(IF(U158="X",1,U158+1)))))</f>
        <v/>
      </c>
      <c r="V159" s="51" t="str">
        <f>IF($A159="","",(IF((VLOOKUP($A159,DATA!$S$1:$AC$38,8,FALSE))="X","X",(IF(V158="X",1,V158+1)))))</f>
        <v/>
      </c>
      <c r="W159" s="50" t="str">
        <f>IF($A159="","",(IF((VLOOKUP($A159,DATA!$S$1:$AC$38,9,FALSE))="X","X",(IF(W158="X",1,W158+1)))))</f>
        <v/>
      </c>
      <c r="X159" s="50" t="str">
        <f>IF($A159="","",(IF((VLOOKUP($A159,DATA!$S$1:$AC$38,10,FALSE))="X","X",(IF(X158="X",1,X158+1)))))</f>
        <v/>
      </c>
      <c r="Y159" s="51" t="str">
        <f>IF($A159="","",(IF((VLOOKUP($A159,DATA!$S$1:$AC$38,11,FALSE))="X","X",(IF(Y158="X",1,Y158+1)))))</f>
        <v/>
      </c>
      <c r="Z159" s="52"/>
      <c r="AA159" s="52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39"/>
      <c r="BN159" s="39"/>
      <c r="BO159" s="39"/>
      <c r="BP159" s="39"/>
      <c r="BQ159" s="39"/>
      <c r="BR159" s="39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39"/>
      <c r="CF159" s="39"/>
      <c r="CG159" s="39"/>
      <c r="CH159" s="39"/>
      <c r="DC159" s="4"/>
      <c r="DD159" s="4"/>
      <c r="DE159" s="49"/>
      <c r="DF159" s="49"/>
      <c r="DG159" s="49"/>
      <c r="DH159" s="49"/>
      <c r="DI159" s="49"/>
      <c r="DJ159" s="49"/>
      <c r="DK159" s="49"/>
      <c r="DL159" s="49"/>
      <c r="DM159" s="49"/>
      <c r="DN159" s="49"/>
      <c r="DO159" s="49"/>
      <c r="DP159" s="49"/>
      <c r="DQ159" s="49"/>
      <c r="DR159" s="49"/>
      <c r="DS159" s="49"/>
      <c r="DT159" s="49"/>
      <c r="DU159" s="49"/>
      <c r="DV159" s="49"/>
      <c r="DW159" s="49"/>
      <c r="DX159" s="49"/>
      <c r="DY159" s="49"/>
      <c r="DZ159" s="49"/>
      <c r="EA159" s="49"/>
      <c r="EB159" s="49"/>
      <c r="EC159" s="49"/>
      <c r="ED159" s="49"/>
      <c r="EE159" s="49"/>
      <c r="EF159" s="49"/>
      <c r="EG159" s="49"/>
      <c r="EH159" s="49"/>
      <c r="EI159" s="49"/>
      <c r="EJ159" s="49"/>
      <c r="EK159" s="49"/>
      <c r="EL159" s="49"/>
      <c r="EM159" s="49"/>
      <c r="EN159" s="49"/>
      <c r="EO159" s="49"/>
      <c r="EP159" s="49"/>
      <c r="EQ159" s="49"/>
      <c r="ER159" s="49"/>
      <c r="ES159" s="49"/>
      <c r="ET159" s="49"/>
      <c r="EU159" s="49"/>
      <c r="EV159" s="49"/>
      <c r="EW159" s="49"/>
      <c r="EX159" s="49"/>
      <c r="EY159" s="49"/>
      <c r="EZ159" s="49"/>
      <c r="FA159" s="49"/>
      <c r="FB159" s="49"/>
      <c r="FC159" s="49"/>
      <c r="FD159" s="49"/>
      <c r="FE159" s="49"/>
      <c r="FF159" s="49"/>
      <c r="FG159" s="49"/>
      <c r="FH159" s="49"/>
      <c r="FI159" s="49"/>
      <c r="FJ159" s="49"/>
      <c r="FK159" s="49"/>
      <c r="FL159" s="49"/>
      <c r="FM159" s="49"/>
      <c r="FN159" s="49"/>
      <c r="FO159" s="49"/>
      <c r="FP159" s="49"/>
      <c r="FQ159" s="49"/>
      <c r="FR159" s="49"/>
      <c r="FS159" s="49"/>
      <c r="FT159" s="49"/>
      <c r="FU159" s="49"/>
      <c r="FV159" s="49"/>
      <c r="FW159" s="49"/>
      <c r="FX159" s="49"/>
      <c r="FY159" s="49"/>
      <c r="FZ159" s="49"/>
      <c r="GA159" s="49"/>
      <c r="GB159" s="49"/>
      <c r="GC159" s="49"/>
      <c r="GD159" s="49"/>
      <c r="GE159" s="49"/>
      <c r="GF159" s="49"/>
      <c r="GG159" s="49"/>
      <c r="GH159" s="49"/>
      <c r="GI159" s="49"/>
      <c r="GJ159" s="49"/>
      <c r="GK159" s="49"/>
      <c r="GL159" s="49"/>
      <c r="GM159" s="49"/>
      <c r="GN159" s="49"/>
      <c r="GO159" s="49"/>
      <c r="GP159" s="49"/>
      <c r="GQ159" s="49"/>
      <c r="GR159" s="49"/>
      <c r="GS159" s="49"/>
      <c r="GT159" s="49"/>
      <c r="GU159" s="49"/>
      <c r="GV159" s="49"/>
      <c r="GW159" s="49"/>
      <c r="GX159" s="49"/>
      <c r="GY159" s="49"/>
      <c r="GZ159" s="49"/>
    </row>
    <row r="160" spans="1:208" s="5" customFormat="1" ht="18.600000000000001" customHeight="1" x14ac:dyDescent="0.25">
      <c r="A160" s="58"/>
      <c r="B160" s="50" t="str">
        <f>IF($A160="","",(IF((VLOOKUP($A160,DATA!$A$1:$M$38,2,FALSE))="X","X",(IF(B159="X",1,B159+1)))))</f>
        <v/>
      </c>
      <c r="C160" s="51" t="str">
        <f>IF($A160="","",(IF((VLOOKUP($A160,DATA!$A$1:$M$38,3,FALSE))="X","X",(IF(C159="X",1,C159+1)))))</f>
        <v/>
      </c>
      <c r="D160" s="50" t="str">
        <f>IF($A160="","",(IF((VLOOKUP($A160,DATA!$A$1:$M$38,4,FALSE))="X","X",(IF(D159="X",1,D159+1)))))</f>
        <v/>
      </c>
      <c r="E160" s="51" t="str">
        <f>IF($A160="","",(IF((VLOOKUP($A160,DATA!$A$1:$M$38,5,FALSE))="X","X",(IF(E159="X",1,E159+1)))))</f>
        <v/>
      </c>
      <c r="F160" s="50" t="str">
        <f>IF($A160="","",(IF((VLOOKUP($A160,DATA!$A$1:$M$38,6,FALSE))="X","X",(IF(F159="X",1,F159+1)))))</f>
        <v/>
      </c>
      <c r="G160" s="51" t="str">
        <f>IF($A160="","",(IF((VLOOKUP($A160,DATA!$A$1:$M$38,7,FALSE))="X","X",(IF(G159="X",1,G159+1)))))</f>
        <v/>
      </c>
      <c r="H160" s="50" t="str">
        <f>IF($A160="","",(IF((VLOOKUP($A160,DATA!$A$1:$M$38,8,FALSE))="X","X",(IF(H159="X",1,H159+1)))))</f>
        <v/>
      </c>
      <c r="I160" s="50" t="str">
        <f>IF($A160="","",(IF((VLOOKUP($A160,DATA!$A$1:$M$38,9,FALSE))="X","X",(IF(I159="X",1,I159+1)))))</f>
        <v/>
      </c>
      <c r="J160" s="51" t="str">
        <f>IF($A160="","",(IF((VLOOKUP($A160,DATA!$A$1:$M$38,10,FALSE))="X","X",(IF(J159="X",1,J159+1)))))</f>
        <v/>
      </c>
      <c r="K160" s="50" t="str">
        <f>IF($A160="","",(IF((VLOOKUP($A160,DATA!$A$1:$M$38,11,FALSE))="X","X",(IF(K159="X",1,K159+1)))))</f>
        <v/>
      </c>
      <c r="L160" s="50" t="str">
        <f>IF($A160="","",(IF((VLOOKUP($A160,DATA!$A$1:$M$38,12,FALSE))="X","X",(IF(L159="X",1,L159+1)))))</f>
        <v/>
      </c>
      <c r="M160" s="50" t="str">
        <f>IF($A160="","",(IF((VLOOKUP($A160,DATA!$A$1:$M$38,13,FALSE))="X","X",(IF(M159="X",1,M159+1)))))</f>
        <v/>
      </c>
      <c r="N160" s="53" t="str">
        <f t="shared" si="4"/>
        <v/>
      </c>
      <c r="O160" s="51" t="str">
        <f t="shared" si="5"/>
        <v/>
      </c>
      <c r="P160" s="50" t="str">
        <f>IF($A160="","",(IF((VLOOKUP($A160,DATA!$S$1:$AC$38,2,FALSE))="X","X",(IF(P159="X",1,P159+1)))))</f>
        <v/>
      </c>
      <c r="Q160" s="50" t="str">
        <f>IF($A160="","",(IF((VLOOKUP($A160,DATA!$S$1:$AC$38,3,FALSE))="X","X",(IF(Q159="X",1,Q159+1)))))</f>
        <v/>
      </c>
      <c r="R160" s="50" t="str">
        <f>IF($A160="","",(IF((VLOOKUP($A160,DATA!$S$1:$AC$38,4,FALSE))="X","X",(IF(R159="X",1,R159+1)))))</f>
        <v/>
      </c>
      <c r="S160" s="50" t="str">
        <f>IF($A160="","",(IF((VLOOKUP($A160,DATA!$S$1:$AC$38,5,FALSE))="X","X",(IF(S159="X",1,S159+1)))))</f>
        <v/>
      </c>
      <c r="T160" s="50" t="str">
        <f>IF($A160="","",(IF((VLOOKUP($A160,DATA!$S$1:$AC$38,6,FALSE))="X","X",(IF(T159="X",1,T159+1)))))</f>
        <v/>
      </c>
      <c r="U160" s="50" t="str">
        <f>IF($A160="","",(IF((VLOOKUP($A160,DATA!$S$1:$AC$38,7,FALSE))="X","X",(IF(U159="X",1,U159+1)))))</f>
        <v/>
      </c>
      <c r="V160" s="51" t="str">
        <f>IF($A160="","",(IF((VLOOKUP($A160,DATA!$S$1:$AC$38,8,FALSE))="X","X",(IF(V159="X",1,V159+1)))))</f>
        <v/>
      </c>
      <c r="W160" s="50" t="str">
        <f>IF($A160="","",(IF((VLOOKUP($A160,DATA!$S$1:$AC$38,9,FALSE))="X","X",(IF(W159="X",1,W159+1)))))</f>
        <v/>
      </c>
      <c r="X160" s="50" t="str">
        <f>IF($A160="","",(IF((VLOOKUP($A160,DATA!$S$1:$AC$38,10,FALSE))="X","X",(IF(X159="X",1,X159+1)))))</f>
        <v/>
      </c>
      <c r="Y160" s="51" t="str">
        <f>IF($A160="","",(IF((VLOOKUP($A160,DATA!$S$1:$AC$38,11,FALSE))="X","X",(IF(Y159="X",1,Y159+1)))))</f>
        <v/>
      </c>
      <c r="Z160" s="52"/>
      <c r="AA160" s="52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39"/>
      <c r="BN160" s="39"/>
      <c r="BO160" s="39"/>
      <c r="BP160" s="39"/>
      <c r="BQ160" s="39"/>
      <c r="BR160" s="39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39"/>
      <c r="CF160" s="39"/>
      <c r="CG160" s="39"/>
      <c r="CH160" s="39"/>
      <c r="DC160" s="4"/>
      <c r="DD160" s="4"/>
      <c r="DE160" s="49"/>
      <c r="DF160" s="49"/>
      <c r="DG160" s="49"/>
      <c r="DH160" s="49"/>
      <c r="DI160" s="49"/>
      <c r="DJ160" s="49"/>
      <c r="DK160" s="49"/>
      <c r="DL160" s="49"/>
      <c r="DM160" s="49"/>
      <c r="DN160" s="49"/>
      <c r="DO160" s="49"/>
      <c r="DP160" s="49"/>
      <c r="DQ160" s="49"/>
      <c r="DR160" s="49"/>
      <c r="DS160" s="49"/>
      <c r="DT160" s="49"/>
      <c r="DU160" s="49"/>
      <c r="DV160" s="49"/>
      <c r="DW160" s="49"/>
      <c r="DX160" s="49"/>
      <c r="DY160" s="49"/>
      <c r="DZ160" s="49"/>
      <c r="EA160" s="49"/>
      <c r="EB160" s="49"/>
      <c r="EC160" s="49"/>
      <c r="ED160" s="49"/>
      <c r="EE160" s="49"/>
      <c r="EF160" s="49"/>
      <c r="EG160" s="49"/>
      <c r="EH160" s="49"/>
      <c r="EI160" s="49"/>
      <c r="EJ160" s="49"/>
      <c r="EK160" s="49"/>
      <c r="EL160" s="49"/>
      <c r="EM160" s="49"/>
      <c r="EN160" s="49"/>
      <c r="EO160" s="49"/>
      <c r="EP160" s="49"/>
      <c r="EQ160" s="49"/>
      <c r="ER160" s="49"/>
      <c r="ES160" s="49"/>
      <c r="ET160" s="49"/>
      <c r="EU160" s="49"/>
      <c r="EV160" s="49"/>
      <c r="EW160" s="49"/>
      <c r="EX160" s="49"/>
      <c r="EY160" s="49"/>
      <c r="EZ160" s="49"/>
      <c r="FA160" s="49"/>
      <c r="FB160" s="49"/>
      <c r="FC160" s="49"/>
      <c r="FD160" s="49"/>
      <c r="FE160" s="49"/>
      <c r="FF160" s="49"/>
      <c r="FG160" s="49"/>
      <c r="FH160" s="49"/>
      <c r="FI160" s="49"/>
      <c r="FJ160" s="49"/>
      <c r="FK160" s="49"/>
      <c r="FL160" s="49"/>
      <c r="FM160" s="49"/>
      <c r="FN160" s="49"/>
      <c r="FO160" s="49"/>
      <c r="FP160" s="49"/>
      <c r="FQ160" s="49"/>
      <c r="FR160" s="49"/>
      <c r="FS160" s="49"/>
      <c r="FT160" s="49"/>
      <c r="FU160" s="49"/>
      <c r="FV160" s="49"/>
      <c r="FW160" s="49"/>
      <c r="FX160" s="49"/>
      <c r="FY160" s="49"/>
      <c r="FZ160" s="49"/>
      <c r="GA160" s="49"/>
      <c r="GB160" s="49"/>
      <c r="GC160" s="49"/>
      <c r="GD160" s="49"/>
      <c r="GE160" s="49"/>
      <c r="GF160" s="49"/>
      <c r="GG160" s="49"/>
      <c r="GH160" s="49"/>
      <c r="GI160" s="49"/>
      <c r="GJ160" s="49"/>
      <c r="GK160" s="49"/>
      <c r="GL160" s="49"/>
      <c r="GM160" s="49"/>
      <c r="GN160" s="49"/>
      <c r="GO160" s="49"/>
      <c r="GP160" s="49"/>
      <c r="GQ160" s="49"/>
      <c r="GR160" s="49"/>
      <c r="GS160" s="49"/>
      <c r="GT160" s="49"/>
      <c r="GU160" s="49"/>
      <c r="GV160" s="49"/>
      <c r="GW160" s="49"/>
      <c r="GX160" s="49"/>
      <c r="GY160" s="49"/>
      <c r="GZ160" s="49"/>
    </row>
    <row r="161" spans="1:208" s="5" customFormat="1" ht="18.600000000000001" customHeight="1" x14ac:dyDescent="0.25">
      <c r="A161" s="58"/>
      <c r="B161" s="50" t="str">
        <f>IF($A161="","",(IF((VLOOKUP($A161,DATA!$A$1:$M$38,2,FALSE))="X","X",(IF(B160="X",1,B160+1)))))</f>
        <v/>
      </c>
      <c r="C161" s="51" t="str">
        <f>IF($A161="","",(IF((VLOOKUP($A161,DATA!$A$1:$M$38,3,FALSE))="X","X",(IF(C160="X",1,C160+1)))))</f>
        <v/>
      </c>
      <c r="D161" s="50" t="str">
        <f>IF($A161="","",(IF((VLOOKUP($A161,DATA!$A$1:$M$38,4,FALSE))="X","X",(IF(D160="X",1,D160+1)))))</f>
        <v/>
      </c>
      <c r="E161" s="51" t="str">
        <f>IF($A161="","",(IF((VLOOKUP($A161,DATA!$A$1:$M$38,5,FALSE))="X","X",(IF(E160="X",1,E160+1)))))</f>
        <v/>
      </c>
      <c r="F161" s="50" t="str">
        <f>IF($A161="","",(IF((VLOOKUP($A161,DATA!$A$1:$M$38,6,FALSE))="X","X",(IF(F160="X",1,F160+1)))))</f>
        <v/>
      </c>
      <c r="G161" s="51" t="str">
        <f>IF($A161="","",(IF((VLOOKUP($A161,DATA!$A$1:$M$38,7,FALSE))="X","X",(IF(G160="X",1,G160+1)))))</f>
        <v/>
      </c>
      <c r="H161" s="50" t="str">
        <f>IF($A161="","",(IF((VLOOKUP($A161,DATA!$A$1:$M$38,8,FALSE))="X","X",(IF(H160="X",1,H160+1)))))</f>
        <v/>
      </c>
      <c r="I161" s="50" t="str">
        <f>IF($A161="","",(IF((VLOOKUP($A161,DATA!$A$1:$M$38,9,FALSE))="X","X",(IF(I160="X",1,I160+1)))))</f>
        <v/>
      </c>
      <c r="J161" s="51" t="str">
        <f>IF($A161="","",(IF((VLOOKUP($A161,DATA!$A$1:$M$38,10,FALSE))="X","X",(IF(J160="X",1,J160+1)))))</f>
        <v/>
      </c>
      <c r="K161" s="50" t="str">
        <f>IF($A161="","",(IF((VLOOKUP($A161,DATA!$A$1:$M$38,11,FALSE))="X","X",(IF(K160="X",1,K160+1)))))</f>
        <v/>
      </c>
      <c r="L161" s="50" t="str">
        <f>IF($A161="","",(IF((VLOOKUP($A161,DATA!$A$1:$M$38,12,FALSE))="X","X",(IF(L160="X",1,L160+1)))))</f>
        <v/>
      </c>
      <c r="M161" s="50" t="str">
        <f>IF($A161="","",(IF((VLOOKUP($A161,DATA!$A$1:$M$38,13,FALSE))="X","X",(IF(M160="X",1,M160+1)))))</f>
        <v/>
      </c>
      <c r="N161" s="53" t="str">
        <f t="shared" si="4"/>
        <v/>
      </c>
      <c r="O161" s="51" t="str">
        <f t="shared" si="5"/>
        <v/>
      </c>
      <c r="P161" s="50" t="str">
        <f>IF($A161="","",(IF((VLOOKUP($A161,DATA!$S$1:$AC$38,2,FALSE))="X","X",(IF(P160="X",1,P160+1)))))</f>
        <v/>
      </c>
      <c r="Q161" s="50" t="str">
        <f>IF($A161="","",(IF((VLOOKUP($A161,DATA!$S$1:$AC$38,3,FALSE))="X","X",(IF(Q160="X",1,Q160+1)))))</f>
        <v/>
      </c>
      <c r="R161" s="50" t="str">
        <f>IF($A161="","",(IF((VLOOKUP($A161,DATA!$S$1:$AC$38,4,FALSE))="X","X",(IF(R160="X",1,R160+1)))))</f>
        <v/>
      </c>
      <c r="S161" s="50" t="str">
        <f>IF($A161="","",(IF((VLOOKUP($A161,DATA!$S$1:$AC$38,5,FALSE))="X","X",(IF(S160="X",1,S160+1)))))</f>
        <v/>
      </c>
      <c r="T161" s="50" t="str">
        <f>IF($A161="","",(IF((VLOOKUP($A161,DATA!$S$1:$AC$38,6,FALSE))="X","X",(IF(T160="X",1,T160+1)))))</f>
        <v/>
      </c>
      <c r="U161" s="50" t="str">
        <f>IF($A161="","",(IF((VLOOKUP($A161,DATA!$S$1:$AC$38,7,FALSE))="X","X",(IF(U160="X",1,U160+1)))))</f>
        <v/>
      </c>
      <c r="V161" s="51" t="str">
        <f>IF($A161="","",(IF((VLOOKUP($A161,DATA!$S$1:$AC$38,8,FALSE))="X","X",(IF(V160="X",1,V160+1)))))</f>
        <v/>
      </c>
      <c r="W161" s="50" t="str">
        <f>IF($A161="","",(IF((VLOOKUP($A161,DATA!$S$1:$AC$38,9,FALSE))="X","X",(IF(W160="X",1,W160+1)))))</f>
        <v/>
      </c>
      <c r="X161" s="50" t="str">
        <f>IF($A161="","",(IF((VLOOKUP($A161,DATA!$S$1:$AC$38,10,FALSE))="X","X",(IF(X160="X",1,X160+1)))))</f>
        <v/>
      </c>
      <c r="Y161" s="51" t="str">
        <f>IF($A161="","",(IF((VLOOKUP($A161,DATA!$S$1:$AC$38,11,FALSE))="X","X",(IF(Y160="X",1,Y160+1)))))</f>
        <v/>
      </c>
      <c r="Z161" s="52"/>
      <c r="AA161" s="52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39"/>
      <c r="BN161" s="39"/>
      <c r="BO161" s="39"/>
      <c r="BP161" s="39"/>
      <c r="BQ161" s="39"/>
      <c r="BR161" s="39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39"/>
      <c r="CF161" s="39"/>
      <c r="CG161" s="39"/>
      <c r="CH161" s="39"/>
      <c r="DC161" s="4"/>
      <c r="DD161" s="4"/>
      <c r="DE161" s="49"/>
      <c r="DF161" s="49"/>
      <c r="DG161" s="49"/>
      <c r="DH161" s="49"/>
      <c r="DI161" s="49"/>
      <c r="DJ161" s="49"/>
      <c r="DK161" s="49"/>
      <c r="DL161" s="49"/>
      <c r="DM161" s="49"/>
      <c r="DN161" s="49"/>
      <c r="DO161" s="49"/>
      <c r="DP161" s="49"/>
      <c r="DQ161" s="49"/>
      <c r="DR161" s="49"/>
      <c r="DS161" s="49"/>
      <c r="DT161" s="49"/>
      <c r="DU161" s="49"/>
      <c r="DV161" s="49"/>
      <c r="DW161" s="49"/>
      <c r="DX161" s="49"/>
      <c r="DY161" s="49"/>
      <c r="DZ161" s="49"/>
      <c r="EA161" s="49"/>
      <c r="EB161" s="49"/>
      <c r="EC161" s="49"/>
      <c r="ED161" s="49"/>
      <c r="EE161" s="49"/>
      <c r="EF161" s="49"/>
      <c r="EG161" s="49"/>
      <c r="EH161" s="49"/>
      <c r="EI161" s="49"/>
      <c r="EJ161" s="49"/>
      <c r="EK161" s="49"/>
      <c r="EL161" s="49"/>
      <c r="EM161" s="49"/>
      <c r="EN161" s="49"/>
      <c r="EO161" s="49"/>
      <c r="EP161" s="49"/>
      <c r="EQ161" s="49"/>
      <c r="ER161" s="49"/>
      <c r="ES161" s="49"/>
      <c r="ET161" s="49"/>
      <c r="EU161" s="49"/>
      <c r="EV161" s="49"/>
      <c r="EW161" s="49"/>
      <c r="EX161" s="49"/>
      <c r="EY161" s="49"/>
      <c r="EZ161" s="49"/>
      <c r="FA161" s="49"/>
      <c r="FB161" s="49"/>
      <c r="FC161" s="49"/>
      <c r="FD161" s="49"/>
      <c r="FE161" s="49"/>
      <c r="FF161" s="49"/>
      <c r="FG161" s="49"/>
      <c r="FH161" s="49"/>
      <c r="FI161" s="49"/>
      <c r="FJ161" s="49"/>
      <c r="FK161" s="49"/>
      <c r="FL161" s="49"/>
      <c r="FM161" s="49"/>
      <c r="FN161" s="49"/>
      <c r="FO161" s="49"/>
      <c r="FP161" s="49"/>
      <c r="FQ161" s="49"/>
      <c r="FR161" s="49"/>
      <c r="FS161" s="49"/>
      <c r="FT161" s="49"/>
      <c r="FU161" s="49"/>
      <c r="FV161" s="49"/>
      <c r="FW161" s="49"/>
      <c r="FX161" s="49"/>
      <c r="FY161" s="49"/>
      <c r="FZ161" s="49"/>
      <c r="GA161" s="49"/>
      <c r="GB161" s="49"/>
      <c r="GC161" s="49"/>
      <c r="GD161" s="49"/>
      <c r="GE161" s="49"/>
      <c r="GF161" s="49"/>
      <c r="GG161" s="49"/>
      <c r="GH161" s="49"/>
      <c r="GI161" s="49"/>
      <c r="GJ161" s="49"/>
      <c r="GK161" s="49"/>
      <c r="GL161" s="49"/>
      <c r="GM161" s="49"/>
      <c r="GN161" s="49"/>
      <c r="GO161" s="49"/>
      <c r="GP161" s="49"/>
      <c r="GQ161" s="49"/>
      <c r="GR161" s="49"/>
      <c r="GS161" s="49"/>
      <c r="GT161" s="49"/>
      <c r="GU161" s="49"/>
      <c r="GV161" s="49"/>
      <c r="GW161" s="49"/>
      <c r="GX161" s="49"/>
      <c r="GY161" s="49"/>
      <c r="GZ161" s="49"/>
    </row>
    <row r="162" spans="1:208" s="5" customFormat="1" ht="18.600000000000001" customHeight="1" x14ac:dyDescent="0.25">
      <c r="A162" s="58"/>
      <c r="B162" s="50" t="str">
        <f>IF($A162="","",(IF((VLOOKUP($A162,DATA!$A$1:$M$38,2,FALSE))="X","X",(IF(B161="X",1,B161+1)))))</f>
        <v/>
      </c>
      <c r="C162" s="51" t="str">
        <f>IF($A162="","",(IF((VLOOKUP($A162,DATA!$A$1:$M$38,3,FALSE))="X","X",(IF(C161="X",1,C161+1)))))</f>
        <v/>
      </c>
      <c r="D162" s="50" t="str">
        <f>IF($A162="","",(IF((VLOOKUP($A162,DATA!$A$1:$M$38,4,FALSE))="X","X",(IF(D161="X",1,D161+1)))))</f>
        <v/>
      </c>
      <c r="E162" s="51" t="str">
        <f>IF($A162="","",(IF((VLOOKUP($A162,DATA!$A$1:$M$38,5,FALSE))="X","X",(IF(E161="X",1,E161+1)))))</f>
        <v/>
      </c>
      <c r="F162" s="50" t="str">
        <f>IF($A162="","",(IF((VLOOKUP($A162,DATA!$A$1:$M$38,6,FALSE))="X","X",(IF(F161="X",1,F161+1)))))</f>
        <v/>
      </c>
      <c r="G162" s="51" t="str">
        <f>IF($A162="","",(IF((VLOOKUP($A162,DATA!$A$1:$M$38,7,FALSE))="X","X",(IF(G161="X",1,G161+1)))))</f>
        <v/>
      </c>
      <c r="H162" s="50" t="str">
        <f>IF($A162="","",(IF((VLOOKUP($A162,DATA!$A$1:$M$38,8,FALSE))="X","X",(IF(H161="X",1,H161+1)))))</f>
        <v/>
      </c>
      <c r="I162" s="50" t="str">
        <f>IF($A162="","",(IF((VLOOKUP($A162,DATA!$A$1:$M$38,9,FALSE))="X","X",(IF(I161="X",1,I161+1)))))</f>
        <v/>
      </c>
      <c r="J162" s="51" t="str">
        <f>IF($A162="","",(IF((VLOOKUP($A162,DATA!$A$1:$M$38,10,FALSE))="X","X",(IF(J161="X",1,J161+1)))))</f>
        <v/>
      </c>
      <c r="K162" s="50" t="str">
        <f>IF($A162="","",(IF((VLOOKUP($A162,DATA!$A$1:$M$38,11,FALSE))="X","X",(IF(K161="X",1,K161+1)))))</f>
        <v/>
      </c>
      <c r="L162" s="50" t="str">
        <f>IF($A162="","",(IF((VLOOKUP($A162,DATA!$A$1:$M$38,12,FALSE))="X","X",(IF(L161="X",1,L161+1)))))</f>
        <v/>
      </c>
      <c r="M162" s="50" t="str">
        <f>IF($A162="","",(IF((VLOOKUP($A162,DATA!$A$1:$M$38,13,FALSE))="X","X",(IF(M161="X",1,M161+1)))))</f>
        <v/>
      </c>
      <c r="N162" s="53" t="str">
        <f t="shared" si="4"/>
        <v/>
      </c>
      <c r="O162" s="51" t="str">
        <f t="shared" si="5"/>
        <v/>
      </c>
      <c r="P162" s="50" t="str">
        <f>IF($A162="","",(IF((VLOOKUP($A162,DATA!$S$1:$AC$38,2,FALSE))="X","X",(IF(P161="X",1,P161+1)))))</f>
        <v/>
      </c>
      <c r="Q162" s="50" t="str">
        <f>IF($A162="","",(IF((VLOOKUP($A162,DATA!$S$1:$AC$38,3,FALSE))="X","X",(IF(Q161="X",1,Q161+1)))))</f>
        <v/>
      </c>
      <c r="R162" s="50" t="str">
        <f>IF($A162="","",(IF((VLOOKUP($A162,DATA!$S$1:$AC$38,4,FALSE))="X","X",(IF(R161="X",1,R161+1)))))</f>
        <v/>
      </c>
      <c r="S162" s="50" t="str">
        <f>IF($A162="","",(IF((VLOOKUP($A162,DATA!$S$1:$AC$38,5,FALSE))="X","X",(IF(S161="X",1,S161+1)))))</f>
        <v/>
      </c>
      <c r="T162" s="50" t="str">
        <f>IF($A162="","",(IF((VLOOKUP($A162,DATA!$S$1:$AC$38,6,FALSE))="X","X",(IF(T161="X",1,T161+1)))))</f>
        <v/>
      </c>
      <c r="U162" s="50" t="str">
        <f>IF($A162="","",(IF((VLOOKUP($A162,DATA!$S$1:$AC$38,7,FALSE))="X","X",(IF(U161="X",1,U161+1)))))</f>
        <v/>
      </c>
      <c r="V162" s="51" t="str">
        <f>IF($A162="","",(IF((VLOOKUP($A162,DATA!$S$1:$AC$38,8,FALSE))="X","X",(IF(V161="X",1,V161+1)))))</f>
        <v/>
      </c>
      <c r="W162" s="50" t="str">
        <f>IF($A162="","",(IF((VLOOKUP($A162,DATA!$S$1:$AC$38,9,FALSE))="X","X",(IF(W161="X",1,W161+1)))))</f>
        <v/>
      </c>
      <c r="X162" s="50" t="str">
        <f>IF($A162="","",(IF((VLOOKUP($A162,DATA!$S$1:$AC$38,10,FALSE))="X","X",(IF(X161="X",1,X161+1)))))</f>
        <v/>
      </c>
      <c r="Y162" s="51" t="str">
        <f>IF($A162="","",(IF((VLOOKUP($A162,DATA!$S$1:$AC$38,11,FALSE))="X","X",(IF(Y161="X",1,Y161+1)))))</f>
        <v/>
      </c>
      <c r="Z162" s="52"/>
      <c r="AA162" s="52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39"/>
      <c r="BN162" s="39"/>
      <c r="BO162" s="39"/>
      <c r="BP162" s="39"/>
      <c r="BQ162" s="39"/>
      <c r="BR162" s="39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39"/>
      <c r="CF162" s="39"/>
      <c r="CG162" s="39"/>
      <c r="CH162" s="39"/>
      <c r="DC162" s="4"/>
      <c r="DD162" s="4"/>
      <c r="DE162" s="49"/>
      <c r="DF162" s="49"/>
      <c r="DG162" s="49"/>
      <c r="DH162" s="49"/>
      <c r="DI162" s="49"/>
      <c r="DJ162" s="49"/>
      <c r="DK162" s="49"/>
      <c r="DL162" s="49"/>
      <c r="DM162" s="49"/>
      <c r="DN162" s="49"/>
      <c r="DO162" s="49"/>
      <c r="DP162" s="49"/>
      <c r="DQ162" s="49"/>
      <c r="DR162" s="49"/>
      <c r="DS162" s="49"/>
      <c r="DT162" s="49"/>
      <c r="DU162" s="49"/>
      <c r="DV162" s="49"/>
      <c r="DW162" s="49"/>
      <c r="DX162" s="49"/>
      <c r="DY162" s="49"/>
      <c r="DZ162" s="49"/>
      <c r="EA162" s="49"/>
      <c r="EB162" s="49"/>
      <c r="EC162" s="49"/>
      <c r="ED162" s="49"/>
      <c r="EE162" s="49"/>
      <c r="EF162" s="49"/>
      <c r="EG162" s="49"/>
      <c r="EH162" s="49"/>
      <c r="EI162" s="49"/>
      <c r="EJ162" s="49"/>
      <c r="EK162" s="49"/>
      <c r="EL162" s="49"/>
      <c r="EM162" s="49"/>
      <c r="EN162" s="49"/>
      <c r="EO162" s="49"/>
      <c r="EP162" s="49"/>
      <c r="EQ162" s="49"/>
      <c r="ER162" s="49"/>
      <c r="ES162" s="49"/>
      <c r="ET162" s="49"/>
      <c r="EU162" s="49"/>
      <c r="EV162" s="49"/>
      <c r="EW162" s="49"/>
      <c r="EX162" s="49"/>
      <c r="EY162" s="49"/>
      <c r="EZ162" s="49"/>
      <c r="FA162" s="49"/>
      <c r="FB162" s="49"/>
      <c r="FC162" s="49"/>
      <c r="FD162" s="49"/>
      <c r="FE162" s="49"/>
      <c r="FF162" s="49"/>
      <c r="FG162" s="49"/>
      <c r="FH162" s="49"/>
      <c r="FI162" s="49"/>
      <c r="FJ162" s="49"/>
      <c r="FK162" s="49"/>
      <c r="FL162" s="49"/>
      <c r="FM162" s="49"/>
      <c r="FN162" s="49"/>
      <c r="FO162" s="49"/>
      <c r="FP162" s="49"/>
      <c r="FQ162" s="49"/>
      <c r="FR162" s="49"/>
      <c r="FS162" s="49"/>
      <c r="FT162" s="49"/>
      <c r="FU162" s="49"/>
      <c r="FV162" s="49"/>
      <c r="FW162" s="49"/>
      <c r="FX162" s="49"/>
      <c r="FY162" s="49"/>
      <c r="FZ162" s="49"/>
      <c r="GA162" s="49"/>
      <c r="GB162" s="49"/>
      <c r="GC162" s="49"/>
      <c r="GD162" s="49"/>
      <c r="GE162" s="49"/>
      <c r="GF162" s="49"/>
      <c r="GG162" s="49"/>
      <c r="GH162" s="49"/>
      <c r="GI162" s="49"/>
      <c r="GJ162" s="49"/>
      <c r="GK162" s="49"/>
      <c r="GL162" s="49"/>
      <c r="GM162" s="49"/>
      <c r="GN162" s="49"/>
      <c r="GO162" s="49"/>
      <c r="GP162" s="49"/>
      <c r="GQ162" s="49"/>
      <c r="GR162" s="49"/>
      <c r="GS162" s="49"/>
      <c r="GT162" s="49"/>
      <c r="GU162" s="49"/>
      <c r="GV162" s="49"/>
      <c r="GW162" s="49"/>
      <c r="GX162" s="49"/>
      <c r="GY162" s="49"/>
      <c r="GZ162" s="49"/>
    </row>
    <row r="163" spans="1:208" s="5" customFormat="1" ht="18.600000000000001" customHeight="1" x14ac:dyDescent="0.25">
      <c r="A163" s="58"/>
      <c r="B163" s="50" t="str">
        <f>IF($A163="","",(IF((VLOOKUP($A163,DATA!$A$1:$M$38,2,FALSE))="X","X",(IF(B162="X",1,B162+1)))))</f>
        <v/>
      </c>
      <c r="C163" s="51" t="str">
        <f>IF($A163="","",(IF((VLOOKUP($A163,DATA!$A$1:$M$38,3,FALSE))="X","X",(IF(C162="X",1,C162+1)))))</f>
        <v/>
      </c>
      <c r="D163" s="50" t="str">
        <f>IF($A163="","",(IF((VLOOKUP($A163,DATA!$A$1:$M$38,4,FALSE))="X","X",(IF(D162="X",1,D162+1)))))</f>
        <v/>
      </c>
      <c r="E163" s="51" t="str">
        <f>IF($A163="","",(IF((VLOOKUP($A163,DATA!$A$1:$M$38,5,FALSE))="X","X",(IF(E162="X",1,E162+1)))))</f>
        <v/>
      </c>
      <c r="F163" s="50" t="str">
        <f>IF($A163="","",(IF((VLOOKUP($A163,DATA!$A$1:$M$38,6,FALSE))="X","X",(IF(F162="X",1,F162+1)))))</f>
        <v/>
      </c>
      <c r="G163" s="51" t="str">
        <f>IF($A163="","",(IF((VLOOKUP($A163,DATA!$A$1:$M$38,7,FALSE))="X","X",(IF(G162="X",1,G162+1)))))</f>
        <v/>
      </c>
      <c r="H163" s="50" t="str">
        <f>IF($A163="","",(IF((VLOOKUP($A163,DATA!$A$1:$M$38,8,FALSE))="X","X",(IF(H162="X",1,H162+1)))))</f>
        <v/>
      </c>
      <c r="I163" s="50" t="str">
        <f>IF($A163="","",(IF((VLOOKUP($A163,DATA!$A$1:$M$38,9,FALSE))="X","X",(IF(I162="X",1,I162+1)))))</f>
        <v/>
      </c>
      <c r="J163" s="51" t="str">
        <f>IF($A163="","",(IF((VLOOKUP($A163,DATA!$A$1:$M$38,10,FALSE))="X","X",(IF(J162="X",1,J162+1)))))</f>
        <v/>
      </c>
      <c r="K163" s="50" t="str">
        <f>IF($A163="","",(IF((VLOOKUP($A163,DATA!$A$1:$M$38,11,FALSE))="X","X",(IF(K162="X",1,K162+1)))))</f>
        <v/>
      </c>
      <c r="L163" s="50" t="str">
        <f>IF($A163="","",(IF((VLOOKUP($A163,DATA!$A$1:$M$38,12,FALSE))="X","X",(IF(L162="X",1,L162+1)))))</f>
        <v/>
      </c>
      <c r="M163" s="50" t="str">
        <f>IF($A163="","",(IF((VLOOKUP($A163,DATA!$A$1:$M$38,13,FALSE))="X","X",(IF(M162="X",1,M162+1)))))</f>
        <v/>
      </c>
      <c r="N163" s="53" t="str">
        <f t="shared" si="4"/>
        <v/>
      </c>
      <c r="O163" s="51" t="str">
        <f t="shared" si="5"/>
        <v/>
      </c>
      <c r="P163" s="50" t="str">
        <f>IF($A163="","",(IF((VLOOKUP($A163,DATA!$S$1:$AC$38,2,FALSE))="X","X",(IF(P162="X",1,P162+1)))))</f>
        <v/>
      </c>
      <c r="Q163" s="50" t="str">
        <f>IF($A163="","",(IF((VLOOKUP($A163,DATA!$S$1:$AC$38,3,FALSE))="X","X",(IF(Q162="X",1,Q162+1)))))</f>
        <v/>
      </c>
      <c r="R163" s="50" t="str">
        <f>IF($A163="","",(IF((VLOOKUP($A163,DATA!$S$1:$AC$38,4,FALSE))="X","X",(IF(R162="X",1,R162+1)))))</f>
        <v/>
      </c>
      <c r="S163" s="50" t="str">
        <f>IF($A163="","",(IF((VLOOKUP($A163,DATA!$S$1:$AC$38,5,FALSE))="X","X",(IF(S162="X",1,S162+1)))))</f>
        <v/>
      </c>
      <c r="T163" s="50" t="str">
        <f>IF($A163="","",(IF((VLOOKUP($A163,DATA!$S$1:$AC$38,6,FALSE))="X","X",(IF(T162="X",1,T162+1)))))</f>
        <v/>
      </c>
      <c r="U163" s="50" t="str">
        <f>IF($A163="","",(IF((VLOOKUP($A163,DATA!$S$1:$AC$38,7,FALSE))="X","X",(IF(U162="X",1,U162+1)))))</f>
        <v/>
      </c>
      <c r="V163" s="51" t="str">
        <f>IF($A163="","",(IF((VLOOKUP($A163,DATA!$S$1:$AC$38,8,FALSE))="X","X",(IF(V162="X",1,V162+1)))))</f>
        <v/>
      </c>
      <c r="W163" s="50" t="str">
        <f>IF($A163="","",(IF((VLOOKUP($A163,DATA!$S$1:$AC$38,9,FALSE))="X","X",(IF(W162="X",1,W162+1)))))</f>
        <v/>
      </c>
      <c r="X163" s="50" t="str">
        <f>IF($A163="","",(IF((VLOOKUP($A163,DATA!$S$1:$AC$38,10,FALSE))="X","X",(IF(X162="X",1,X162+1)))))</f>
        <v/>
      </c>
      <c r="Y163" s="51" t="str">
        <f>IF($A163="","",(IF((VLOOKUP($A163,DATA!$S$1:$AC$38,11,FALSE))="X","X",(IF(Y162="X",1,Y162+1)))))</f>
        <v/>
      </c>
      <c r="Z163" s="52"/>
      <c r="AA163" s="52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39"/>
      <c r="BN163" s="39"/>
      <c r="BO163" s="39"/>
      <c r="BP163" s="39"/>
      <c r="BQ163" s="39"/>
      <c r="BR163" s="39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39"/>
      <c r="CF163" s="39"/>
      <c r="CG163" s="39"/>
      <c r="CH163" s="39"/>
      <c r="DC163" s="4"/>
      <c r="DD163" s="4"/>
      <c r="DE163" s="49"/>
      <c r="DF163" s="49"/>
      <c r="DG163" s="49"/>
      <c r="DH163" s="49"/>
      <c r="DI163" s="49"/>
      <c r="DJ163" s="49"/>
      <c r="DK163" s="49"/>
      <c r="DL163" s="49"/>
      <c r="DM163" s="49"/>
      <c r="DN163" s="49"/>
      <c r="DO163" s="49"/>
      <c r="DP163" s="49"/>
      <c r="DQ163" s="49"/>
      <c r="DR163" s="49"/>
      <c r="DS163" s="49"/>
      <c r="DT163" s="49"/>
      <c r="DU163" s="49"/>
      <c r="DV163" s="49"/>
      <c r="DW163" s="49"/>
      <c r="DX163" s="49"/>
      <c r="DY163" s="49"/>
      <c r="DZ163" s="49"/>
      <c r="EA163" s="49"/>
      <c r="EB163" s="49"/>
      <c r="EC163" s="49"/>
      <c r="ED163" s="49"/>
      <c r="EE163" s="49"/>
      <c r="EF163" s="49"/>
      <c r="EG163" s="49"/>
      <c r="EH163" s="49"/>
      <c r="EI163" s="49"/>
      <c r="EJ163" s="49"/>
      <c r="EK163" s="49"/>
      <c r="EL163" s="49"/>
      <c r="EM163" s="49"/>
      <c r="EN163" s="49"/>
      <c r="EO163" s="49"/>
      <c r="EP163" s="49"/>
      <c r="EQ163" s="49"/>
      <c r="ER163" s="49"/>
      <c r="ES163" s="49"/>
      <c r="ET163" s="49"/>
      <c r="EU163" s="49"/>
      <c r="EV163" s="49"/>
      <c r="EW163" s="49"/>
      <c r="EX163" s="49"/>
      <c r="EY163" s="49"/>
      <c r="EZ163" s="49"/>
      <c r="FA163" s="49"/>
      <c r="FB163" s="49"/>
      <c r="FC163" s="49"/>
      <c r="FD163" s="49"/>
      <c r="FE163" s="49"/>
      <c r="FF163" s="49"/>
      <c r="FG163" s="49"/>
      <c r="FH163" s="49"/>
      <c r="FI163" s="49"/>
      <c r="FJ163" s="49"/>
      <c r="FK163" s="49"/>
      <c r="FL163" s="49"/>
      <c r="FM163" s="49"/>
      <c r="FN163" s="49"/>
      <c r="FO163" s="49"/>
      <c r="FP163" s="49"/>
      <c r="FQ163" s="49"/>
      <c r="FR163" s="49"/>
      <c r="FS163" s="49"/>
      <c r="FT163" s="49"/>
      <c r="FU163" s="49"/>
      <c r="FV163" s="49"/>
      <c r="FW163" s="49"/>
      <c r="FX163" s="49"/>
      <c r="FY163" s="49"/>
      <c r="FZ163" s="49"/>
      <c r="GA163" s="49"/>
      <c r="GB163" s="49"/>
      <c r="GC163" s="49"/>
      <c r="GD163" s="49"/>
      <c r="GE163" s="49"/>
      <c r="GF163" s="49"/>
      <c r="GG163" s="49"/>
      <c r="GH163" s="49"/>
      <c r="GI163" s="49"/>
      <c r="GJ163" s="49"/>
      <c r="GK163" s="49"/>
      <c r="GL163" s="49"/>
      <c r="GM163" s="49"/>
      <c r="GN163" s="49"/>
      <c r="GO163" s="49"/>
      <c r="GP163" s="49"/>
      <c r="GQ163" s="49"/>
      <c r="GR163" s="49"/>
      <c r="GS163" s="49"/>
      <c r="GT163" s="49"/>
      <c r="GU163" s="49"/>
      <c r="GV163" s="49"/>
      <c r="GW163" s="49"/>
      <c r="GX163" s="49"/>
      <c r="GY163" s="49"/>
      <c r="GZ163" s="49"/>
    </row>
    <row r="164" spans="1:208" s="5" customFormat="1" ht="18.600000000000001" customHeight="1" x14ac:dyDescent="0.25">
      <c r="A164" s="58"/>
      <c r="B164" s="50" t="str">
        <f>IF($A164="","",(IF((VLOOKUP($A164,DATA!$A$1:$M$38,2,FALSE))="X","X",(IF(B163="X",1,B163+1)))))</f>
        <v/>
      </c>
      <c r="C164" s="51" t="str">
        <f>IF($A164="","",(IF((VLOOKUP($A164,DATA!$A$1:$M$38,3,FALSE))="X","X",(IF(C163="X",1,C163+1)))))</f>
        <v/>
      </c>
      <c r="D164" s="50" t="str">
        <f>IF($A164="","",(IF((VLOOKUP($A164,DATA!$A$1:$M$38,4,FALSE))="X","X",(IF(D163="X",1,D163+1)))))</f>
        <v/>
      </c>
      <c r="E164" s="51" t="str">
        <f>IF($A164="","",(IF((VLOOKUP($A164,DATA!$A$1:$M$38,5,FALSE))="X","X",(IF(E163="X",1,E163+1)))))</f>
        <v/>
      </c>
      <c r="F164" s="50" t="str">
        <f>IF($A164="","",(IF((VLOOKUP($A164,DATA!$A$1:$M$38,6,FALSE))="X","X",(IF(F163="X",1,F163+1)))))</f>
        <v/>
      </c>
      <c r="G164" s="51" t="str">
        <f>IF($A164="","",(IF((VLOOKUP($A164,DATA!$A$1:$M$38,7,FALSE))="X","X",(IF(G163="X",1,G163+1)))))</f>
        <v/>
      </c>
      <c r="H164" s="50" t="str">
        <f>IF($A164="","",(IF((VLOOKUP($A164,DATA!$A$1:$M$38,8,FALSE))="X","X",(IF(H163="X",1,H163+1)))))</f>
        <v/>
      </c>
      <c r="I164" s="50" t="str">
        <f>IF($A164="","",(IF((VLOOKUP($A164,DATA!$A$1:$M$38,9,FALSE))="X","X",(IF(I163="X",1,I163+1)))))</f>
        <v/>
      </c>
      <c r="J164" s="51" t="str">
        <f>IF($A164="","",(IF((VLOOKUP($A164,DATA!$A$1:$M$38,10,FALSE))="X","X",(IF(J163="X",1,J163+1)))))</f>
        <v/>
      </c>
      <c r="K164" s="50" t="str">
        <f>IF($A164="","",(IF((VLOOKUP($A164,DATA!$A$1:$M$38,11,FALSE))="X","X",(IF(K163="X",1,K163+1)))))</f>
        <v/>
      </c>
      <c r="L164" s="50" t="str">
        <f>IF($A164="","",(IF((VLOOKUP($A164,DATA!$A$1:$M$38,12,FALSE))="X","X",(IF(L163="X",1,L163+1)))))</f>
        <v/>
      </c>
      <c r="M164" s="50" t="str">
        <f>IF($A164="","",(IF((VLOOKUP($A164,DATA!$A$1:$M$38,13,FALSE))="X","X",(IF(M163="X",1,M163+1)))))</f>
        <v/>
      </c>
      <c r="N164" s="53" t="str">
        <f t="shared" si="4"/>
        <v/>
      </c>
      <c r="O164" s="51" t="str">
        <f t="shared" si="5"/>
        <v/>
      </c>
      <c r="P164" s="50" t="str">
        <f>IF($A164="","",(IF((VLOOKUP($A164,DATA!$S$1:$AC$38,2,FALSE))="X","X",(IF(P163="X",1,P163+1)))))</f>
        <v/>
      </c>
      <c r="Q164" s="50" t="str">
        <f>IF($A164="","",(IF((VLOOKUP($A164,DATA!$S$1:$AC$38,3,FALSE))="X","X",(IF(Q163="X",1,Q163+1)))))</f>
        <v/>
      </c>
      <c r="R164" s="50" t="str">
        <f>IF($A164="","",(IF((VLOOKUP($A164,DATA!$S$1:$AC$38,4,FALSE))="X","X",(IF(R163="X",1,R163+1)))))</f>
        <v/>
      </c>
      <c r="S164" s="50" t="str">
        <f>IF($A164="","",(IF((VLOOKUP($A164,DATA!$S$1:$AC$38,5,FALSE))="X","X",(IF(S163="X",1,S163+1)))))</f>
        <v/>
      </c>
      <c r="T164" s="50" t="str">
        <f>IF($A164="","",(IF((VLOOKUP($A164,DATA!$S$1:$AC$38,6,FALSE))="X","X",(IF(T163="X",1,T163+1)))))</f>
        <v/>
      </c>
      <c r="U164" s="50" t="str">
        <f>IF($A164="","",(IF((VLOOKUP($A164,DATA!$S$1:$AC$38,7,FALSE))="X","X",(IF(U163="X",1,U163+1)))))</f>
        <v/>
      </c>
      <c r="V164" s="51" t="str">
        <f>IF($A164="","",(IF((VLOOKUP($A164,DATA!$S$1:$AC$38,8,FALSE))="X","X",(IF(V163="X",1,V163+1)))))</f>
        <v/>
      </c>
      <c r="W164" s="50" t="str">
        <f>IF($A164="","",(IF((VLOOKUP($A164,DATA!$S$1:$AC$38,9,FALSE))="X","X",(IF(W163="X",1,W163+1)))))</f>
        <v/>
      </c>
      <c r="X164" s="50" t="str">
        <f>IF($A164="","",(IF((VLOOKUP($A164,DATA!$S$1:$AC$38,10,FALSE))="X","X",(IF(X163="X",1,X163+1)))))</f>
        <v/>
      </c>
      <c r="Y164" s="51" t="str">
        <f>IF($A164="","",(IF((VLOOKUP($A164,DATA!$S$1:$AC$38,11,FALSE))="X","X",(IF(Y163="X",1,Y163+1)))))</f>
        <v/>
      </c>
      <c r="Z164" s="52"/>
      <c r="AA164" s="52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39"/>
      <c r="BN164" s="39"/>
      <c r="BO164" s="39"/>
      <c r="BP164" s="39"/>
      <c r="BQ164" s="39"/>
      <c r="BR164" s="39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39"/>
      <c r="CF164" s="39"/>
      <c r="CG164" s="39"/>
      <c r="CH164" s="39"/>
      <c r="DC164" s="4"/>
      <c r="DD164" s="4"/>
      <c r="DE164" s="49"/>
      <c r="DF164" s="49"/>
      <c r="DG164" s="49"/>
      <c r="DH164" s="49"/>
      <c r="DI164" s="49"/>
      <c r="DJ164" s="49"/>
      <c r="DK164" s="49"/>
      <c r="DL164" s="49"/>
      <c r="DM164" s="49"/>
      <c r="DN164" s="49"/>
      <c r="DO164" s="49"/>
      <c r="DP164" s="49"/>
      <c r="DQ164" s="49"/>
      <c r="DR164" s="49"/>
      <c r="DS164" s="49"/>
      <c r="DT164" s="49"/>
      <c r="DU164" s="49"/>
      <c r="DV164" s="49"/>
      <c r="DW164" s="49"/>
      <c r="DX164" s="49"/>
      <c r="DY164" s="49"/>
      <c r="DZ164" s="49"/>
      <c r="EA164" s="49"/>
      <c r="EB164" s="49"/>
      <c r="EC164" s="49"/>
      <c r="ED164" s="49"/>
      <c r="EE164" s="49"/>
      <c r="EF164" s="49"/>
      <c r="EG164" s="49"/>
      <c r="EH164" s="49"/>
      <c r="EI164" s="49"/>
      <c r="EJ164" s="49"/>
      <c r="EK164" s="49"/>
      <c r="EL164" s="49"/>
      <c r="EM164" s="49"/>
      <c r="EN164" s="49"/>
      <c r="EO164" s="49"/>
      <c r="EP164" s="49"/>
      <c r="EQ164" s="49"/>
      <c r="ER164" s="49"/>
      <c r="ES164" s="49"/>
      <c r="ET164" s="49"/>
      <c r="EU164" s="49"/>
      <c r="EV164" s="49"/>
      <c r="EW164" s="49"/>
      <c r="EX164" s="49"/>
      <c r="EY164" s="49"/>
      <c r="EZ164" s="49"/>
      <c r="FA164" s="49"/>
      <c r="FB164" s="49"/>
      <c r="FC164" s="49"/>
      <c r="FD164" s="49"/>
      <c r="FE164" s="49"/>
      <c r="FF164" s="49"/>
      <c r="FG164" s="49"/>
      <c r="FH164" s="49"/>
      <c r="FI164" s="49"/>
      <c r="FJ164" s="49"/>
      <c r="FK164" s="49"/>
      <c r="FL164" s="49"/>
      <c r="FM164" s="49"/>
      <c r="FN164" s="49"/>
      <c r="FO164" s="49"/>
      <c r="FP164" s="49"/>
      <c r="FQ164" s="49"/>
      <c r="FR164" s="49"/>
      <c r="FS164" s="49"/>
      <c r="FT164" s="49"/>
      <c r="FU164" s="49"/>
      <c r="FV164" s="49"/>
      <c r="FW164" s="49"/>
      <c r="FX164" s="49"/>
      <c r="FY164" s="49"/>
      <c r="FZ164" s="49"/>
      <c r="GA164" s="49"/>
      <c r="GB164" s="49"/>
      <c r="GC164" s="49"/>
      <c r="GD164" s="49"/>
      <c r="GE164" s="49"/>
      <c r="GF164" s="49"/>
      <c r="GG164" s="49"/>
      <c r="GH164" s="49"/>
      <c r="GI164" s="49"/>
      <c r="GJ164" s="49"/>
      <c r="GK164" s="49"/>
      <c r="GL164" s="49"/>
      <c r="GM164" s="49"/>
      <c r="GN164" s="49"/>
      <c r="GO164" s="49"/>
      <c r="GP164" s="49"/>
      <c r="GQ164" s="49"/>
      <c r="GR164" s="49"/>
      <c r="GS164" s="49"/>
      <c r="GT164" s="49"/>
      <c r="GU164" s="49"/>
      <c r="GV164" s="49"/>
      <c r="GW164" s="49"/>
      <c r="GX164" s="49"/>
      <c r="GY164" s="49"/>
      <c r="GZ164" s="49"/>
    </row>
    <row r="165" spans="1:208" s="5" customFormat="1" ht="18.600000000000001" customHeight="1" x14ac:dyDescent="0.25">
      <c r="A165" s="58"/>
      <c r="B165" s="50" t="str">
        <f>IF($A165="","",(IF((VLOOKUP($A165,DATA!$A$1:$M$38,2,FALSE))="X","X",(IF(B164="X",1,B164+1)))))</f>
        <v/>
      </c>
      <c r="C165" s="51" t="str">
        <f>IF($A165="","",(IF((VLOOKUP($A165,DATA!$A$1:$M$38,3,FALSE))="X","X",(IF(C164="X",1,C164+1)))))</f>
        <v/>
      </c>
      <c r="D165" s="50" t="str">
        <f>IF($A165="","",(IF((VLOOKUP($A165,DATA!$A$1:$M$38,4,FALSE))="X","X",(IF(D164="X",1,D164+1)))))</f>
        <v/>
      </c>
      <c r="E165" s="51" t="str">
        <f>IF($A165="","",(IF((VLOOKUP($A165,DATA!$A$1:$M$38,5,FALSE))="X","X",(IF(E164="X",1,E164+1)))))</f>
        <v/>
      </c>
      <c r="F165" s="50" t="str">
        <f>IF($A165="","",(IF((VLOOKUP($A165,DATA!$A$1:$M$38,6,FALSE))="X","X",(IF(F164="X",1,F164+1)))))</f>
        <v/>
      </c>
      <c r="G165" s="51" t="str">
        <f>IF($A165="","",(IF((VLOOKUP($A165,DATA!$A$1:$M$38,7,FALSE))="X","X",(IF(G164="X",1,G164+1)))))</f>
        <v/>
      </c>
      <c r="H165" s="50" t="str">
        <f>IF($A165="","",(IF((VLOOKUP($A165,DATA!$A$1:$M$38,8,FALSE))="X","X",(IF(H164="X",1,H164+1)))))</f>
        <v/>
      </c>
      <c r="I165" s="50" t="str">
        <f>IF($A165="","",(IF((VLOOKUP($A165,DATA!$A$1:$M$38,9,FALSE))="X","X",(IF(I164="X",1,I164+1)))))</f>
        <v/>
      </c>
      <c r="J165" s="51" t="str">
        <f>IF($A165="","",(IF((VLOOKUP($A165,DATA!$A$1:$M$38,10,FALSE))="X","X",(IF(J164="X",1,J164+1)))))</f>
        <v/>
      </c>
      <c r="K165" s="50" t="str">
        <f>IF($A165="","",(IF((VLOOKUP($A165,DATA!$A$1:$M$38,11,FALSE))="X","X",(IF(K164="X",1,K164+1)))))</f>
        <v/>
      </c>
      <c r="L165" s="50" t="str">
        <f>IF($A165="","",(IF((VLOOKUP($A165,DATA!$A$1:$M$38,12,FALSE))="X","X",(IF(L164="X",1,L164+1)))))</f>
        <v/>
      </c>
      <c r="M165" s="50" t="str">
        <f>IF($A165="","",(IF((VLOOKUP($A165,DATA!$A$1:$M$38,13,FALSE))="X","X",(IF(M164="X",1,M164+1)))))</f>
        <v/>
      </c>
      <c r="N165" s="53" t="str">
        <f t="shared" si="4"/>
        <v/>
      </c>
      <c r="O165" s="51" t="str">
        <f t="shared" si="5"/>
        <v/>
      </c>
      <c r="P165" s="50" t="str">
        <f>IF($A165="","",(IF((VLOOKUP($A165,DATA!$S$1:$AC$38,2,FALSE))="X","X",(IF(P164="X",1,P164+1)))))</f>
        <v/>
      </c>
      <c r="Q165" s="50" t="str">
        <f>IF($A165="","",(IF((VLOOKUP($A165,DATA!$S$1:$AC$38,3,FALSE))="X","X",(IF(Q164="X",1,Q164+1)))))</f>
        <v/>
      </c>
      <c r="R165" s="50" t="str">
        <f>IF($A165="","",(IF((VLOOKUP($A165,DATA!$S$1:$AC$38,4,FALSE))="X","X",(IF(R164="X",1,R164+1)))))</f>
        <v/>
      </c>
      <c r="S165" s="50" t="str">
        <f>IF($A165="","",(IF((VLOOKUP($A165,DATA!$S$1:$AC$38,5,FALSE))="X","X",(IF(S164="X",1,S164+1)))))</f>
        <v/>
      </c>
      <c r="T165" s="50" t="str">
        <f>IF($A165="","",(IF((VLOOKUP($A165,DATA!$S$1:$AC$38,6,FALSE))="X","X",(IF(T164="X",1,T164+1)))))</f>
        <v/>
      </c>
      <c r="U165" s="50" t="str">
        <f>IF($A165="","",(IF((VLOOKUP($A165,DATA!$S$1:$AC$38,7,FALSE))="X","X",(IF(U164="X",1,U164+1)))))</f>
        <v/>
      </c>
      <c r="V165" s="51" t="str">
        <f>IF($A165="","",(IF((VLOOKUP($A165,DATA!$S$1:$AC$38,8,FALSE))="X","X",(IF(V164="X",1,V164+1)))))</f>
        <v/>
      </c>
      <c r="W165" s="50" t="str">
        <f>IF($A165="","",(IF((VLOOKUP($A165,DATA!$S$1:$AC$38,9,FALSE))="X","X",(IF(W164="X",1,W164+1)))))</f>
        <v/>
      </c>
      <c r="X165" s="50" t="str">
        <f>IF($A165="","",(IF((VLOOKUP($A165,DATA!$S$1:$AC$38,10,FALSE))="X","X",(IF(X164="X",1,X164+1)))))</f>
        <v/>
      </c>
      <c r="Y165" s="51" t="str">
        <f>IF($A165="","",(IF((VLOOKUP($A165,DATA!$S$1:$AC$38,11,FALSE))="X","X",(IF(Y164="X",1,Y164+1)))))</f>
        <v/>
      </c>
      <c r="Z165" s="52"/>
      <c r="AA165" s="52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39"/>
      <c r="BN165" s="39"/>
      <c r="BO165" s="39"/>
      <c r="BP165" s="39"/>
      <c r="BQ165" s="39"/>
      <c r="BR165" s="39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39"/>
      <c r="CF165" s="39"/>
      <c r="CG165" s="39"/>
      <c r="CH165" s="39"/>
      <c r="DC165" s="4"/>
      <c r="DD165" s="4"/>
      <c r="DE165" s="49"/>
      <c r="DF165" s="49"/>
      <c r="DG165" s="49"/>
      <c r="DH165" s="49"/>
      <c r="DI165" s="49"/>
      <c r="DJ165" s="49"/>
      <c r="DK165" s="49"/>
      <c r="DL165" s="49"/>
      <c r="DM165" s="49"/>
      <c r="DN165" s="49"/>
      <c r="DO165" s="49"/>
      <c r="DP165" s="49"/>
      <c r="DQ165" s="49"/>
      <c r="DR165" s="49"/>
      <c r="DS165" s="49"/>
      <c r="DT165" s="49"/>
      <c r="DU165" s="49"/>
      <c r="DV165" s="49"/>
      <c r="DW165" s="49"/>
      <c r="DX165" s="49"/>
      <c r="DY165" s="49"/>
      <c r="DZ165" s="49"/>
      <c r="EA165" s="49"/>
      <c r="EB165" s="49"/>
      <c r="EC165" s="49"/>
      <c r="ED165" s="49"/>
      <c r="EE165" s="49"/>
      <c r="EF165" s="49"/>
      <c r="EG165" s="49"/>
      <c r="EH165" s="49"/>
      <c r="EI165" s="49"/>
      <c r="EJ165" s="49"/>
      <c r="EK165" s="49"/>
      <c r="EL165" s="49"/>
      <c r="EM165" s="49"/>
      <c r="EN165" s="49"/>
      <c r="EO165" s="49"/>
      <c r="EP165" s="49"/>
      <c r="EQ165" s="49"/>
      <c r="ER165" s="49"/>
      <c r="ES165" s="49"/>
      <c r="ET165" s="49"/>
      <c r="EU165" s="49"/>
      <c r="EV165" s="49"/>
      <c r="EW165" s="49"/>
      <c r="EX165" s="49"/>
      <c r="EY165" s="49"/>
      <c r="EZ165" s="49"/>
      <c r="FA165" s="49"/>
      <c r="FB165" s="49"/>
      <c r="FC165" s="49"/>
      <c r="FD165" s="49"/>
      <c r="FE165" s="49"/>
      <c r="FF165" s="49"/>
      <c r="FG165" s="49"/>
      <c r="FH165" s="49"/>
      <c r="FI165" s="49"/>
      <c r="FJ165" s="49"/>
      <c r="FK165" s="49"/>
      <c r="FL165" s="49"/>
      <c r="FM165" s="49"/>
      <c r="FN165" s="49"/>
      <c r="FO165" s="49"/>
      <c r="FP165" s="49"/>
      <c r="FQ165" s="49"/>
      <c r="FR165" s="49"/>
      <c r="FS165" s="49"/>
      <c r="FT165" s="49"/>
      <c r="FU165" s="49"/>
      <c r="FV165" s="49"/>
      <c r="FW165" s="49"/>
      <c r="FX165" s="49"/>
      <c r="FY165" s="49"/>
      <c r="FZ165" s="49"/>
      <c r="GA165" s="49"/>
      <c r="GB165" s="49"/>
      <c r="GC165" s="49"/>
      <c r="GD165" s="49"/>
      <c r="GE165" s="49"/>
      <c r="GF165" s="49"/>
      <c r="GG165" s="49"/>
      <c r="GH165" s="49"/>
      <c r="GI165" s="49"/>
      <c r="GJ165" s="49"/>
      <c r="GK165" s="49"/>
      <c r="GL165" s="49"/>
      <c r="GM165" s="49"/>
      <c r="GN165" s="49"/>
      <c r="GO165" s="49"/>
      <c r="GP165" s="49"/>
      <c r="GQ165" s="49"/>
      <c r="GR165" s="49"/>
      <c r="GS165" s="49"/>
      <c r="GT165" s="49"/>
      <c r="GU165" s="49"/>
      <c r="GV165" s="49"/>
      <c r="GW165" s="49"/>
      <c r="GX165" s="49"/>
      <c r="GY165" s="49"/>
      <c r="GZ165" s="49"/>
    </row>
    <row r="166" spans="1:208" s="5" customFormat="1" ht="18.600000000000001" customHeight="1" x14ac:dyDescent="0.25">
      <c r="A166" s="58"/>
      <c r="B166" s="50" t="str">
        <f>IF($A166="","",(IF((VLOOKUP($A166,DATA!$A$1:$M$38,2,FALSE))="X","X",(IF(B165="X",1,B165+1)))))</f>
        <v/>
      </c>
      <c r="C166" s="51" t="str">
        <f>IF($A166="","",(IF((VLOOKUP($A166,DATA!$A$1:$M$38,3,FALSE))="X","X",(IF(C165="X",1,C165+1)))))</f>
        <v/>
      </c>
      <c r="D166" s="50" t="str">
        <f>IF($A166="","",(IF((VLOOKUP($A166,DATA!$A$1:$M$38,4,FALSE))="X","X",(IF(D165="X",1,D165+1)))))</f>
        <v/>
      </c>
      <c r="E166" s="51" t="str">
        <f>IF($A166="","",(IF((VLOOKUP($A166,DATA!$A$1:$M$38,5,FALSE))="X","X",(IF(E165="X",1,E165+1)))))</f>
        <v/>
      </c>
      <c r="F166" s="50" t="str">
        <f>IF($A166="","",(IF((VLOOKUP($A166,DATA!$A$1:$M$38,6,FALSE))="X","X",(IF(F165="X",1,F165+1)))))</f>
        <v/>
      </c>
      <c r="G166" s="51" t="str">
        <f>IF($A166="","",(IF((VLOOKUP($A166,DATA!$A$1:$M$38,7,FALSE))="X","X",(IF(G165="X",1,G165+1)))))</f>
        <v/>
      </c>
      <c r="H166" s="50" t="str">
        <f>IF($A166="","",(IF((VLOOKUP($A166,DATA!$A$1:$M$38,8,FALSE))="X","X",(IF(H165="X",1,H165+1)))))</f>
        <v/>
      </c>
      <c r="I166" s="50" t="str">
        <f>IF($A166="","",(IF((VLOOKUP($A166,DATA!$A$1:$M$38,9,FALSE))="X","X",(IF(I165="X",1,I165+1)))))</f>
        <v/>
      </c>
      <c r="J166" s="51" t="str">
        <f>IF($A166="","",(IF((VLOOKUP($A166,DATA!$A$1:$M$38,10,FALSE))="X","X",(IF(J165="X",1,J165+1)))))</f>
        <v/>
      </c>
      <c r="K166" s="50" t="str">
        <f>IF($A166="","",(IF((VLOOKUP($A166,DATA!$A$1:$M$38,11,FALSE))="X","X",(IF(K165="X",1,K165+1)))))</f>
        <v/>
      </c>
      <c r="L166" s="50" t="str">
        <f>IF($A166="","",(IF((VLOOKUP($A166,DATA!$A$1:$M$38,12,FALSE))="X","X",(IF(L165="X",1,L165+1)))))</f>
        <v/>
      </c>
      <c r="M166" s="50" t="str">
        <f>IF($A166="","",(IF((VLOOKUP($A166,DATA!$A$1:$M$38,13,FALSE))="X","X",(IF(M165="X",1,M165+1)))))</f>
        <v/>
      </c>
      <c r="N166" s="53" t="str">
        <f t="shared" si="4"/>
        <v/>
      </c>
      <c r="O166" s="51" t="str">
        <f t="shared" si="5"/>
        <v/>
      </c>
      <c r="P166" s="50" t="str">
        <f>IF($A166="","",(IF((VLOOKUP($A166,DATA!$S$1:$AC$38,2,FALSE))="X","X",(IF(P165="X",1,P165+1)))))</f>
        <v/>
      </c>
      <c r="Q166" s="50" t="str">
        <f>IF($A166="","",(IF((VLOOKUP($A166,DATA!$S$1:$AC$38,3,FALSE))="X","X",(IF(Q165="X",1,Q165+1)))))</f>
        <v/>
      </c>
      <c r="R166" s="50" t="str">
        <f>IF($A166="","",(IF((VLOOKUP($A166,DATA!$S$1:$AC$38,4,FALSE))="X","X",(IF(R165="X",1,R165+1)))))</f>
        <v/>
      </c>
      <c r="S166" s="50" t="str">
        <f>IF($A166="","",(IF((VLOOKUP($A166,DATA!$S$1:$AC$38,5,FALSE))="X","X",(IF(S165="X",1,S165+1)))))</f>
        <v/>
      </c>
      <c r="T166" s="50" t="str">
        <f>IF($A166="","",(IF((VLOOKUP($A166,DATA!$S$1:$AC$38,6,FALSE))="X","X",(IF(T165="X",1,T165+1)))))</f>
        <v/>
      </c>
      <c r="U166" s="50" t="str">
        <f>IF($A166="","",(IF((VLOOKUP($A166,DATA!$S$1:$AC$38,7,FALSE))="X","X",(IF(U165="X",1,U165+1)))))</f>
        <v/>
      </c>
      <c r="V166" s="51" t="str">
        <f>IF($A166="","",(IF((VLOOKUP($A166,DATA!$S$1:$AC$38,8,FALSE))="X","X",(IF(V165="X",1,V165+1)))))</f>
        <v/>
      </c>
      <c r="W166" s="50" t="str">
        <f>IF($A166="","",(IF((VLOOKUP($A166,DATA!$S$1:$AC$38,9,FALSE))="X","X",(IF(W165="X",1,W165+1)))))</f>
        <v/>
      </c>
      <c r="X166" s="50" t="str">
        <f>IF($A166="","",(IF((VLOOKUP($A166,DATA!$S$1:$AC$38,10,FALSE))="X","X",(IF(X165="X",1,X165+1)))))</f>
        <v/>
      </c>
      <c r="Y166" s="51" t="str">
        <f>IF($A166="","",(IF((VLOOKUP($A166,DATA!$S$1:$AC$38,11,FALSE))="X","X",(IF(Y165="X",1,Y165+1)))))</f>
        <v/>
      </c>
      <c r="Z166" s="52"/>
      <c r="AA166" s="52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39"/>
      <c r="BN166" s="39"/>
      <c r="BO166" s="39"/>
      <c r="BP166" s="39"/>
      <c r="BQ166" s="39"/>
      <c r="BR166" s="39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39"/>
      <c r="CF166" s="39"/>
      <c r="CG166" s="39"/>
      <c r="CH166" s="39"/>
      <c r="DC166" s="4"/>
      <c r="DD166" s="4"/>
      <c r="DE166" s="49"/>
      <c r="DF166" s="49"/>
      <c r="DG166" s="49"/>
      <c r="DH166" s="49"/>
      <c r="DI166" s="49"/>
      <c r="DJ166" s="49"/>
      <c r="DK166" s="49"/>
      <c r="DL166" s="49"/>
      <c r="DM166" s="49"/>
      <c r="DN166" s="49"/>
      <c r="DO166" s="49"/>
      <c r="DP166" s="49"/>
      <c r="DQ166" s="49"/>
      <c r="DR166" s="49"/>
      <c r="DS166" s="49"/>
      <c r="DT166" s="49"/>
      <c r="DU166" s="49"/>
      <c r="DV166" s="49"/>
      <c r="DW166" s="49"/>
      <c r="DX166" s="49"/>
      <c r="DY166" s="49"/>
      <c r="DZ166" s="49"/>
      <c r="EA166" s="49"/>
      <c r="EB166" s="49"/>
      <c r="EC166" s="49"/>
      <c r="ED166" s="49"/>
      <c r="EE166" s="49"/>
      <c r="EF166" s="49"/>
      <c r="EG166" s="49"/>
      <c r="EH166" s="49"/>
      <c r="EI166" s="49"/>
      <c r="EJ166" s="49"/>
      <c r="EK166" s="49"/>
      <c r="EL166" s="49"/>
      <c r="EM166" s="49"/>
      <c r="EN166" s="49"/>
      <c r="EO166" s="49"/>
      <c r="EP166" s="49"/>
      <c r="EQ166" s="49"/>
      <c r="ER166" s="49"/>
      <c r="ES166" s="49"/>
      <c r="ET166" s="49"/>
      <c r="EU166" s="49"/>
      <c r="EV166" s="49"/>
      <c r="EW166" s="49"/>
      <c r="EX166" s="49"/>
      <c r="EY166" s="49"/>
      <c r="EZ166" s="49"/>
      <c r="FA166" s="49"/>
      <c r="FB166" s="49"/>
      <c r="FC166" s="49"/>
      <c r="FD166" s="49"/>
      <c r="FE166" s="49"/>
      <c r="FF166" s="49"/>
      <c r="FG166" s="49"/>
      <c r="FH166" s="49"/>
      <c r="FI166" s="49"/>
      <c r="FJ166" s="49"/>
      <c r="FK166" s="49"/>
      <c r="FL166" s="49"/>
      <c r="FM166" s="49"/>
      <c r="FN166" s="49"/>
      <c r="FO166" s="49"/>
      <c r="FP166" s="49"/>
      <c r="FQ166" s="49"/>
      <c r="FR166" s="49"/>
      <c r="FS166" s="49"/>
      <c r="FT166" s="49"/>
      <c r="FU166" s="49"/>
      <c r="FV166" s="49"/>
      <c r="FW166" s="49"/>
      <c r="FX166" s="49"/>
      <c r="FY166" s="49"/>
      <c r="FZ166" s="49"/>
      <c r="GA166" s="49"/>
      <c r="GB166" s="49"/>
      <c r="GC166" s="49"/>
      <c r="GD166" s="49"/>
      <c r="GE166" s="49"/>
      <c r="GF166" s="49"/>
      <c r="GG166" s="49"/>
      <c r="GH166" s="49"/>
      <c r="GI166" s="49"/>
      <c r="GJ166" s="49"/>
      <c r="GK166" s="49"/>
      <c r="GL166" s="49"/>
      <c r="GM166" s="49"/>
      <c r="GN166" s="49"/>
      <c r="GO166" s="49"/>
      <c r="GP166" s="49"/>
      <c r="GQ166" s="49"/>
      <c r="GR166" s="49"/>
      <c r="GS166" s="49"/>
      <c r="GT166" s="49"/>
      <c r="GU166" s="49"/>
      <c r="GV166" s="49"/>
      <c r="GW166" s="49"/>
      <c r="GX166" s="49"/>
      <c r="GY166" s="49"/>
      <c r="GZ166" s="49"/>
    </row>
    <row r="167" spans="1:208" s="5" customFormat="1" ht="18.600000000000001" customHeight="1" x14ac:dyDescent="0.25">
      <c r="A167" s="58"/>
      <c r="B167" s="50" t="str">
        <f>IF($A167="","",(IF((VLOOKUP($A167,DATA!$A$1:$M$38,2,FALSE))="X","X",(IF(B166="X",1,B166+1)))))</f>
        <v/>
      </c>
      <c r="C167" s="51" t="str">
        <f>IF($A167="","",(IF((VLOOKUP($A167,DATA!$A$1:$M$38,3,FALSE))="X","X",(IF(C166="X",1,C166+1)))))</f>
        <v/>
      </c>
      <c r="D167" s="50" t="str">
        <f>IF($A167="","",(IF((VLOOKUP($A167,DATA!$A$1:$M$38,4,FALSE))="X","X",(IF(D166="X",1,D166+1)))))</f>
        <v/>
      </c>
      <c r="E167" s="51" t="str">
        <f>IF($A167="","",(IF((VLOOKUP($A167,DATA!$A$1:$M$38,5,FALSE))="X","X",(IF(E166="X",1,E166+1)))))</f>
        <v/>
      </c>
      <c r="F167" s="50" t="str">
        <f>IF($A167="","",(IF((VLOOKUP($A167,DATA!$A$1:$M$38,6,FALSE))="X","X",(IF(F166="X",1,F166+1)))))</f>
        <v/>
      </c>
      <c r="G167" s="51" t="str">
        <f>IF($A167="","",(IF((VLOOKUP($A167,DATA!$A$1:$M$38,7,FALSE))="X","X",(IF(G166="X",1,G166+1)))))</f>
        <v/>
      </c>
      <c r="H167" s="50" t="str">
        <f>IF($A167="","",(IF((VLOOKUP($A167,DATA!$A$1:$M$38,8,FALSE))="X","X",(IF(H166="X",1,H166+1)))))</f>
        <v/>
      </c>
      <c r="I167" s="50" t="str">
        <f>IF($A167="","",(IF((VLOOKUP($A167,DATA!$A$1:$M$38,9,FALSE))="X","X",(IF(I166="X",1,I166+1)))))</f>
        <v/>
      </c>
      <c r="J167" s="51" t="str">
        <f>IF($A167="","",(IF((VLOOKUP($A167,DATA!$A$1:$M$38,10,FALSE))="X","X",(IF(J166="X",1,J166+1)))))</f>
        <v/>
      </c>
      <c r="K167" s="50" t="str">
        <f>IF($A167="","",(IF((VLOOKUP($A167,DATA!$A$1:$M$38,11,FALSE))="X","X",(IF(K166="X",1,K166+1)))))</f>
        <v/>
      </c>
      <c r="L167" s="50" t="str">
        <f>IF($A167="","",(IF((VLOOKUP($A167,DATA!$A$1:$M$38,12,FALSE))="X","X",(IF(L166="X",1,L166+1)))))</f>
        <v/>
      </c>
      <c r="M167" s="50" t="str">
        <f>IF($A167="","",(IF((VLOOKUP($A167,DATA!$A$1:$M$38,13,FALSE))="X","X",(IF(M166="X",1,M166+1)))))</f>
        <v/>
      </c>
      <c r="N167" s="53" t="str">
        <f t="shared" si="4"/>
        <v/>
      </c>
      <c r="O167" s="51" t="str">
        <f t="shared" si="5"/>
        <v/>
      </c>
      <c r="P167" s="50" t="str">
        <f>IF($A167="","",(IF((VLOOKUP($A167,DATA!$S$1:$AC$38,2,FALSE))="X","X",(IF(P166="X",1,P166+1)))))</f>
        <v/>
      </c>
      <c r="Q167" s="50" t="str">
        <f>IF($A167="","",(IF((VLOOKUP($A167,DATA!$S$1:$AC$38,3,FALSE))="X","X",(IF(Q166="X",1,Q166+1)))))</f>
        <v/>
      </c>
      <c r="R167" s="50" t="str">
        <f>IF($A167="","",(IF((VLOOKUP($A167,DATA!$S$1:$AC$38,4,FALSE))="X","X",(IF(R166="X",1,R166+1)))))</f>
        <v/>
      </c>
      <c r="S167" s="50" t="str">
        <f>IF($A167="","",(IF((VLOOKUP($A167,DATA!$S$1:$AC$38,5,FALSE))="X","X",(IF(S166="X",1,S166+1)))))</f>
        <v/>
      </c>
      <c r="T167" s="50" t="str">
        <f>IF($A167="","",(IF((VLOOKUP($A167,DATA!$S$1:$AC$38,6,FALSE))="X","X",(IF(T166="X",1,T166+1)))))</f>
        <v/>
      </c>
      <c r="U167" s="50" t="str">
        <f>IF($A167="","",(IF((VLOOKUP($A167,DATA!$S$1:$AC$38,7,FALSE))="X","X",(IF(U166="X",1,U166+1)))))</f>
        <v/>
      </c>
      <c r="V167" s="51" t="str">
        <f>IF($A167="","",(IF((VLOOKUP($A167,DATA!$S$1:$AC$38,8,FALSE))="X","X",(IF(V166="X",1,V166+1)))))</f>
        <v/>
      </c>
      <c r="W167" s="50" t="str">
        <f>IF($A167="","",(IF((VLOOKUP($A167,DATA!$S$1:$AC$38,9,FALSE))="X","X",(IF(W166="X",1,W166+1)))))</f>
        <v/>
      </c>
      <c r="X167" s="50" t="str">
        <f>IF($A167="","",(IF((VLOOKUP($A167,DATA!$S$1:$AC$38,10,FALSE))="X","X",(IF(X166="X",1,X166+1)))))</f>
        <v/>
      </c>
      <c r="Y167" s="51" t="str">
        <f>IF($A167="","",(IF((VLOOKUP($A167,DATA!$S$1:$AC$38,11,FALSE))="X","X",(IF(Y166="X",1,Y166+1)))))</f>
        <v/>
      </c>
      <c r="Z167" s="52"/>
      <c r="AA167" s="52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39"/>
      <c r="BN167" s="39"/>
      <c r="BO167" s="39"/>
      <c r="BP167" s="39"/>
      <c r="BQ167" s="39"/>
      <c r="BR167" s="39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39"/>
      <c r="CF167" s="39"/>
      <c r="CG167" s="39"/>
      <c r="CH167" s="39"/>
      <c r="DC167" s="4"/>
      <c r="DD167" s="4"/>
      <c r="DE167" s="49"/>
      <c r="DF167" s="49"/>
      <c r="DG167" s="49"/>
      <c r="DH167" s="49"/>
      <c r="DI167" s="49"/>
      <c r="DJ167" s="49"/>
      <c r="DK167" s="49"/>
      <c r="DL167" s="49"/>
      <c r="DM167" s="49"/>
      <c r="DN167" s="49"/>
      <c r="DO167" s="49"/>
      <c r="DP167" s="49"/>
      <c r="DQ167" s="49"/>
      <c r="DR167" s="49"/>
      <c r="DS167" s="49"/>
      <c r="DT167" s="49"/>
      <c r="DU167" s="49"/>
      <c r="DV167" s="49"/>
      <c r="DW167" s="49"/>
      <c r="DX167" s="49"/>
      <c r="DY167" s="49"/>
      <c r="DZ167" s="49"/>
      <c r="EA167" s="49"/>
      <c r="EB167" s="49"/>
      <c r="EC167" s="49"/>
      <c r="ED167" s="49"/>
      <c r="EE167" s="49"/>
      <c r="EF167" s="49"/>
      <c r="EG167" s="49"/>
      <c r="EH167" s="49"/>
      <c r="EI167" s="49"/>
      <c r="EJ167" s="49"/>
      <c r="EK167" s="49"/>
      <c r="EL167" s="49"/>
      <c r="EM167" s="49"/>
      <c r="EN167" s="49"/>
      <c r="EO167" s="49"/>
      <c r="EP167" s="49"/>
      <c r="EQ167" s="49"/>
      <c r="ER167" s="49"/>
      <c r="ES167" s="49"/>
      <c r="ET167" s="49"/>
      <c r="EU167" s="49"/>
      <c r="EV167" s="49"/>
      <c r="EW167" s="49"/>
      <c r="EX167" s="49"/>
      <c r="EY167" s="49"/>
      <c r="EZ167" s="49"/>
      <c r="FA167" s="49"/>
      <c r="FB167" s="49"/>
      <c r="FC167" s="49"/>
      <c r="FD167" s="49"/>
      <c r="FE167" s="49"/>
      <c r="FF167" s="49"/>
      <c r="FG167" s="49"/>
      <c r="FH167" s="49"/>
      <c r="FI167" s="49"/>
      <c r="FJ167" s="49"/>
      <c r="FK167" s="49"/>
      <c r="FL167" s="49"/>
      <c r="FM167" s="49"/>
      <c r="FN167" s="49"/>
      <c r="FO167" s="49"/>
      <c r="FP167" s="49"/>
      <c r="FQ167" s="49"/>
      <c r="FR167" s="49"/>
      <c r="FS167" s="49"/>
      <c r="FT167" s="49"/>
      <c r="FU167" s="49"/>
      <c r="FV167" s="49"/>
      <c r="FW167" s="49"/>
      <c r="FX167" s="49"/>
      <c r="FY167" s="49"/>
      <c r="FZ167" s="49"/>
      <c r="GA167" s="49"/>
      <c r="GB167" s="49"/>
      <c r="GC167" s="49"/>
      <c r="GD167" s="49"/>
      <c r="GE167" s="49"/>
      <c r="GF167" s="49"/>
      <c r="GG167" s="49"/>
      <c r="GH167" s="49"/>
      <c r="GI167" s="49"/>
      <c r="GJ167" s="49"/>
      <c r="GK167" s="49"/>
      <c r="GL167" s="49"/>
      <c r="GM167" s="49"/>
      <c r="GN167" s="49"/>
      <c r="GO167" s="49"/>
      <c r="GP167" s="49"/>
      <c r="GQ167" s="49"/>
      <c r="GR167" s="49"/>
      <c r="GS167" s="49"/>
      <c r="GT167" s="49"/>
      <c r="GU167" s="49"/>
      <c r="GV167" s="49"/>
      <c r="GW167" s="49"/>
      <c r="GX167" s="49"/>
      <c r="GY167" s="49"/>
      <c r="GZ167" s="49"/>
    </row>
    <row r="168" spans="1:208" s="5" customFormat="1" ht="18.600000000000001" customHeight="1" x14ac:dyDescent="0.25">
      <c r="A168" s="58"/>
      <c r="B168" s="50" t="str">
        <f>IF($A168="","",(IF((VLOOKUP($A168,DATA!$A$1:$M$38,2,FALSE))="X","X",(IF(B167="X",1,B167+1)))))</f>
        <v/>
      </c>
      <c r="C168" s="51" t="str">
        <f>IF($A168="","",(IF((VLOOKUP($A168,DATA!$A$1:$M$38,3,FALSE))="X","X",(IF(C167="X",1,C167+1)))))</f>
        <v/>
      </c>
      <c r="D168" s="50" t="str">
        <f>IF($A168="","",(IF((VLOOKUP($A168,DATA!$A$1:$M$38,4,FALSE))="X","X",(IF(D167="X",1,D167+1)))))</f>
        <v/>
      </c>
      <c r="E168" s="51" t="str">
        <f>IF($A168="","",(IF((VLOOKUP($A168,DATA!$A$1:$M$38,5,FALSE))="X","X",(IF(E167="X",1,E167+1)))))</f>
        <v/>
      </c>
      <c r="F168" s="50" t="str">
        <f>IF($A168="","",(IF((VLOOKUP($A168,DATA!$A$1:$M$38,6,FALSE))="X","X",(IF(F167="X",1,F167+1)))))</f>
        <v/>
      </c>
      <c r="G168" s="51" t="str">
        <f>IF($A168="","",(IF((VLOOKUP($A168,DATA!$A$1:$M$38,7,FALSE))="X","X",(IF(G167="X",1,G167+1)))))</f>
        <v/>
      </c>
      <c r="H168" s="50" t="str">
        <f>IF($A168="","",(IF((VLOOKUP($A168,DATA!$A$1:$M$38,8,FALSE))="X","X",(IF(H167="X",1,H167+1)))))</f>
        <v/>
      </c>
      <c r="I168" s="50" t="str">
        <f>IF($A168="","",(IF((VLOOKUP($A168,DATA!$A$1:$M$38,9,FALSE))="X","X",(IF(I167="X",1,I167+1)))))</f>
        <v/>
      </c>
      <c r="J168" s="51" t="str">
        <f>IF($A168="","",(IF((VLOOKUP($A168,DATA!$A$1:$M$38,10,FALSE))="X","X",(IF(J167="X",1,J167+1)))))</f>
        <v/>
      </c>
      <c r="K168" s="50" t="str">
        <f>IF($A168="","",(IF((VLOOKUP($A168,DATA!$A$1:$M$38,11,FALSE))="X","X",(IF(K167="X",1,K167+1)))))</f>
        <v/>
      </c>
      <c r="L168" s="50" t="str">
        <f>IF($A168="","",(IF((VLOOKUP($A168,DATA!$A$1:$M$38,12,FALSE))="X","X",(IF(L167="X",1,L167+1)))))</f>
        <v/>
      </c>
      <c r="M168" s="50" t="str">
        <f>IF($A168="","",(IF((VLOOKUP($A168,DATA!$A$1:$M$38,13,FALSE))="X","X",(IF(M167="X",1,M167+1)))))</f>
        <v/>
      </c>
      <c r="N168" s="53" t="str">
        <f t="shared" si="4"/>
        <v/>
      </c>
      <c r="O168" s="51" t="str">
        <f t="shared" si="5"/>
        <v/>
      </c>
      <c r="P168" s="50" t="str">
        <f>IF($A168="","",(IF((VLOOKUP($A168,DATA!$S$1:$AC$38,2,FALSE))="X","X",(IF(P167="X",1,P167+1)))))</f>
        <v/>
      </c>
      <c r="Q168" s="50" t="str">
        <f>IF($A168="","",(IF((VLOOKUP($A168,DATA!$S$1:$AC$38,3,FALSE))="X","X",(IF(Q167="X",1,Q167+1)))))</f>
        <v/>
      </c>
      <c r="R168" s="50" t="str">
        <f>IF($A168="","",(IF((VLOOKUP($A168,DATA!$S$1:$AC$38,4,FALSE))="X","X",(IF(R167="X",1,R167+1)))))</f>
        <v/>
      </c>
      <c r="S168" s="50" t="str">
        <f>IF($A168="","",(IF((VLOOKUP($A168,DATA!$S$1:$AC$38,5,FALSE))="X","X",(IF(S167="X",1,S167+1)))))</f>
        <v/>
      </c>
      <c r="T168" s="50" t="str">
        <f>IF($A168="","",(IF((VLOOKUP($A168,DATA!$S$1:$AC$38,6,FALSE))="X","X",(IF(T167="X",1,T167+1)))))</f>
        <v/>
      </c>
      <c r="U168" s="50" t="str">
        <f>IF($A168="","",(IF((VLOOKUP($A168,DATA!$S$1:$AC$38,7,FALSE))="X","X",(IF(U167="X",1,U167+1)))))</f>
        <v/>
      </c>
      <c r="V168" s="51" t="str">
        <f>IF($A168="","",(IF((VLOOKUP($A168,DATA!$S$1:$AC$38,8,FALSE))="X","X",(IF(V167="X",1,V167+1)))))</f>
        <v/>
      </c>
      <c r="W168" s="50" t="str">
        <f>IF($A168="","",(IF((VLOOKUP($A168,DATA!$S$1:$AC$38,9,FALSE))="X","X",(IF(W167="X",1,W167+1)))))</f>
        <v/>
      </c>
      <c r="X168" s="50" t="str">
        <f>IF($A168="","",(IF((VLOOKUP($A168,DATA!$S$1:$AC$38,10,FALSE))="X","X",(IF(X167="X",1,X167+1)))))</f>
        <v/>
      </c>
      <c r="Y168" s="51" t="str">
        <f>IF($A168="","",(IF((VLOOKUP($A168,DATA!$S$1:$AC$38,11,FALSE))="X","X",(IF(Y167="X",1,Y167+1)))))</f>
        <v/>
      </c>
      <c r="Z168" s="52"/>
      <c r="AA168" s="52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39"/>
      <c r="BN168" s="39"/>
      <c r="BO168" s="39"/>
      <c r="BP168" s="39"/>
      <c r="BQ168" s="39"/>
      <c r="BR168" s="39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39"/>
      <c r="CF168" s="39"/>
      <c r="CG168" s="39"/>
      <c r="CH168" s="39"/>
      <c r="DC168" s="4"/>
      <c r="DD168" s="4"/>
      <c r="DE168" s="49"/>
      <c r="DF168" s="49"/>
      <c r="DG168" s="49"/>
      <c r="DH168" s="49"/>
      <c r="DI168" s="49"/>
      <c r="DJ168" s="49"/>
      <c r="DK168" s="49"/>
      <c r="DL168" s="49"/>
      <c r="DM168" s="49"/>
      <c r="DN168" s="49"/>
      <c r="DO168" s="49"/>
      <c r="DP168" s="49"/>
      <c r="DQ168" s="49"/>
      <c r="DR168" s="49"/>
      <c r="DS168" s="49"/>
      <c r="DT168" s="49"/>
      <c r="DU168" s="49"/>
      <c r="DV168" s="49"/>
      <c r="DW168" s="49"/>
      <c r="DX168" s="49"/>
      <c r="DY168" s="49"/>
      <c r="DZ168" s="49"/>
      <c r="EA168" s="49"/>
      <c r="EB168" s="49"/>
      <c r="EC168" s="49"/>
      <c r="ED168" s="49"/>
      <c r="EE168" s="49"/>
      <c r="EF168" s="49"/>
      <c r="EG168" s="49"/>
      <c r="EH168" s="49"/>
      <c r="EI168" s="49"/>
      <c r="EJ168" s="49"/>
      <c r="EK168" s="49"/>
      <c r="EL168" s="49"/>
      <c r="EM168" s="49"/>
      <c r="EN168" s="49"/>
      <c r="EO168" s="49"/>
      <c r="EP168" s="49"/>
      <c r="EQ168" s="49"/>
      <c r="ER168" s="49"/>
      <c r="ES168" s="49"/>
      <c r="ET168" s="49"/>
      <c r="EU168" s="49"/>
      <c r="EV168" s="49"/>
      <c r="EW168" s="49"/>
      <c r="EX168" s="49"/>
      <c r="EY168" s="49"/>
      <c r="EZ168" s="49"/>
      <c r="FA168" s="49"/>
      <c r="FB168" s="49"/>
      <c r="FC168" s="49"/>
      <c r="FD168" s="49"/>
      <c r="FE168" s="49"/>
      <c r="FF168" s="49"/>
      <c r="FG168" s="49"/>
      <c r="FH168" s="49"/>
      <c r="FI168" s="49"/>
      <c r="FJ168" s="49"/>
      <c r="FK168" s="49"/>
      <c r="FL168" s="49"/>
      <c r="FM168" s="49"/>
      <c r="FN168" s="49"/>
      <c r="FO168" s="49"/>
      <c r="FP168" s="49"/>
      <c r="FQ168" s="49"/>
      <c r="FR168" s="49"/>
      <c r="FS168" s="49"/>
      <c r="FT168" s="49"/>
      <c r="FU168" s="49"/>
      <c r="FV168" s="49"/>
      <c r="FW168" s="49"/>
      <c r="FX168" s="49"/>
      <c r="FY168" s="49"/>
      <c r="FZ168" s="49"/>
      <c r="GA168" s="49"/>
      <c r="GB168" s="49"/>
      <c r="GC168" s="49"/>
      <c r="GD168" s="49"/>
      <c r="GE168" s="49"/>
      <c r="GF168" s="49"/>
      <c r="GG168" s="49"/>
      <c r="GH168" s="49"/>
      <c r="GI168" s="49"/>
      <c r="GJ168" s="49"/>
      <c r="GK168" s="49"/>
      <c r="GL168" s="49"/>
      <c r="GM168" s="49"/>
      <c r="GN168" s="49"/>
      <c r="GO168" s="49"/>
      <c r="GP168" s="49"/>
      <c r="GQ168" s="49"/>
      <c r="GR168" s="49"/>
      <c r="GS168" s="49"/>
      <c r="GT168" s="49"/>
      <c r="GU168" s="49"/>
      <c r="GV168" s="49"/>
      <c r="GW168" s="49"/>
      <c r="GX168" s="49"/>
      <c r="GY168" s="49"/>
      <c r="GZ168" s="49"/>
    </row>
    <row r="169" spans="1:208" s="5" customFormat="1" ht="18.600000000000001" customHeight="1" x14ac:dyDescent="0.25">
      <c r="A169" s="58"/>
      <c r="B169" s="50" t="str">
        <f>IF($A169="","",(IF((VLOOKUP($A169,DATA!$A$1:$M$38,2,FALSE))="X","X",(IF(B168="X",1,B168+1)))))</f>
        <v/>
      </c>
      <c r="C169" s="51" t="str">
        <f>IF($A169="","",(IF((VLOOKUP($A169,DATA!$A$1:$M$38,3,FALSE))="X","X",(IF(C168="X",1,C168+1)))))</f>
        <v/>
      </c>
      <c r="D169" s="50" t="str">
        <f>IF($A169="","",(IF((VLOOKUP($A169,DATA!$A$1:$M$38,4,FALSE))="X","X",(IF(D168="X",1,D168+1)))))</f>
        <v/>
      </c>
      <c r="E169" s="51" t="str">
        <f>IF($A169="","",(IF((VLOOKUP($A169,DATA!$A$1:$M$38,5,FALSE))="X","X",(IF(E168="X",1,E168+1)))))</f>
        <v/>
      </c>
      <c r="F169" s="50" t="str">
        <f>IF($A169="","",(IF((VLOOKUP($A169,DATA!$A$1:$M$38,6,FALSE))="X","X",(IF(F168="X",1,F168+1)))))</f>
        <v/>
      </c>
      <c r="G169" s="51" t="str">
        <f>IF($A169="","",(IF((VLOOKUP($A169,DATA!$A$1:$M$38,7,FALSE))="X","X",(IF(G168="X",1,G168+1)))))</f>
        <v/>
      </c>
      <c r="H169" s="50" t="str">
        <f>IF($A169="","",(IF((VLOOKUP($A169,DATA!$A$1:$M$38,8,FALSE))="X","X",(IF(H168="X",1,H168+1)))))</f>
        <v/>
      </c>
      <c r="I169" s="50" t="str">
        <f>IF($A169="","",(IF((VLOOKUP($A169,DATA!$A$1:$M$38,9,FALSE))="X","X",(IF(I168="X",1,I168+1)))))</f>
        <v/>
      </c>
      <c r="J169" s="51" t="str">
        <f>IF($A169="","",(IF((VLOOKUP($A169,DATA!$A$1:$M$38,10,FALSE))="X","X",(IF(J168="X",1,J168+1)))))</f>
        <v/>
      </c>
      <c r="K169" s="50" t="str">
        <f>IF($A169="","",(IF((VLOOKUP($A169,DATA!$A$1:$M$38,11,FALSE))="X","X",(IF(K168="X",1,K168+1)))))</f>
        <v/>
      </c>
      <c r="L169" s="50" t="str">
        <f>IF($A169="","",(IF((VLOOKUP($A169,DATA!$A$1:$M$38,12,FALSE))="X","X",(IF(L168="X",1,L168+1)))))</f>
        <v/>
      </c>
      <c r="M169" s="50" t="str">
        <f>IF($A169="","",(IF((VLOOKUP($A169,DATA!$A$1:$M$38,13,FALSE))="X","X",(IF(M168="X",1,M168+1)))))</f>
        <v/>
      </c>
      <c r="N169" s="53" t="str">
        <f t="shared" si="4"/>
        <v/>
      </c>
      <c r="O169" s="51" t="str">
        <f t="shared" si="5"/>
        <v/>
      </c>
      <c r="P169" s="50" t="str">
        <f>IF($A169="","",(IF((VLOOKUP($A169,DATA!$S$1:$AC$38,2,FALSE))="X","X",(IF(P168="X",1,P168+1)))))</f>
        <v/>
      </c>
      <c r="Q169" s="50" t="str">
        <f>IF($A169="","",(IF((VLOOKUP($A169,DATA!$S$1:$AC$38,3,FALSE))="X","X",(IF(Q168="X",1,Q168+1)))))</f>
        <v/>
      </c>
      <c r="R169" s="50" t="str">
        <f>IF($A169="","",(IF((VLOOKUP($A169,DATA!$S$1:$AC$38,4,FALSE))="X","X",(IF(R168="X",1,R168+1)))))</f>
        <v/>
      </c>
      <c r="S169" s="50" t="str">
        <f>IF($A169="","",(IF((VLOOKUP($A169,DATA!$S$1:$AC$38,5,FALSE))="X","X",(IF(S168="X",1,S168+1)))))</f>
        <v/>
      </c>
      <c r="T169" s="50" t="str">
        <f>IF($A169="","",(IF((VLOOKUP($A169,DATA!$S$1:$AC$38,6,FALSE))="X","X",(IF(T168="X",1,T168+1)))))</f>
        <v/>
      </c>
      <c r="U169" s="50" t="str">
        <f>IF($A169="","",(IF((VLOOKUP($A169,DATA!$S$1:$AC$38,7,FALSE))="X","X",(IF(U168="X",1,U168+1)))))</f>
        <v/>
      </c>
      <c r="V169" s="51" t="str">
        <f>IF($A169="","",(IF((VLOOKUP($A169,DATA!$S$1:$AC$38,8,FALSE))="X","X",(IF(V168="X",1,V168+1)))))</f>
        <v/>
      </c>
      <c r="W169" s="50" t="str">
        <f>IF($A169="","",(IF((VLOOKUP($A169,DATA!$S$1:$AC$38,9,FALSE))="X","X",(IF(W168="X",1,W168+1)))))</f>
        <v/>
      </c>
      <c r="X169" s="50" t="str">
        <f>IF($A169="","",(IF((VLOOKUP($A169,DATA!$S$1:$AC$38,10,FALSE))="X","X",(IF(X168="X",1,X168+1)))))</f>
        <v/>
      </c>
      <c r="Y169" s="51" t="str">
        <f>IF($A169="","",(IF((VLOOKUP($A169,DATA!$S$1:$AC$38,11,FALSE))="X","X",(IF(Y168="X",1,Y168+1)))))</f>
        <v/>
      </c>
      <c r="Z169" s="52"/>
      <c r="AA169" s="52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39"/>
      <c r="BN169" s="39"/>
      <c r="BO169" s="39"/>
      <c r="BP169" s="39"/>
      <c r="BQ169" s="39"/>
      <c r="BR169" s="39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39"/>
      <c r="CF169" s="39"/>
      <c r="CG169" s="39"/>
      <c r="CH169" s="39"/>
      <c r="DC169" s="4"/>
      <c r="DD169" s="4"/>
      <c r="DE169" s="49"/>
      <c r="DF169" s="49"/>
      <c r="DG169" s="49"/>
      <c r="DH169" s="49"/>
      <c r="DI169" s="49"/>
      <c r="DJ169" s="49"/>
      <c r="DK169" s="49"/>
      <c r="DL169" s="49"/>
      <c r="DM169" s="49"/>
      <c r="DN169" s="49"/>
      <c r="DO169" s="49"/>
      <c r="DP169" s="49"/>
      <c r="DQ169" s="49"/>
      <c r="DR169" s="49"/>
      <c r="DS169" s="49"/>
      <c r="DT169" s="49"/>
      <c r="DU169" s="49"/>
      <c r="DV169" s="49"/>
      <c r="DW169" s="49"/>
      <c r="DX169" s="49"/>
      <c r="DY169" s="49"/>
      <c r="DZ169" s="49"/>
      <c r="EA169" s="49"/>
      <c r="EB169" s="49"/>
      <c r="EC169" s="49"/>
      <c r="ED169" s="49"/>
      <c r="EE169" s="49"/>
      <c r="EF169" s="49"/>
      <c r="EG169" s="49"/>
      <c r="EH169" s="49"/>
      <c r="EI169" s="49"/>
      <c r="EJ169" s="49"/>
      <c r="EK169" s="49"/>
      <c r="EL169" s="49"/>
      <c r="EM169" s="49"/>
      <c r="EN169" s="49"/>
      <c r="EO169" s="49"/>
      <c r="EP169" s="49"/>
      <c r="EQ169" s="49"/>
      <c r="ER169" s="49"/>
      <c r="ES169" s="49"/>
      <c r="ET169" s="49"/>
      <c r="EU169" s="49"/>
      <c r="EV169" s="49"/>
      <c r="EW169" s="49"/>
      <c r="EX169" s="49"/>
      <c r="EY169" s="49"/>
      <c r="EZ169" s="49"/>
      <c r="FA169" s="49"/>
      <c r="FB169" s="49"/>
      <c r="FC169" s="49"/>
      <c r="FD169" s="49"/>
      <c r="FE169" s="49"/>
      <c r="FF169" s="49"/>
      <c r="FG169" s="49"/>
      <c r="FH169" s="49"/>
      <c r="FI169" s="49"/>
      <c r="FJ169" s="49"/>
      <c r="FK169" s="49"/>
      <c r="FL169" s="49"/>
      <c r="FM169" s="49"/>
      <c r="FN169" s="49"/>
      <c r="FO169" s="49"/>
      <c r="FP169" s="49"/>
      <c r="FQ169" s="49"/>
      <c r="FR169" s="49"/>
      <c r="FS169" s="49"/>
      <c r="FT169" s="49"/>
      <c r="FU169" s="49"/>
      <c r="FV169" s="49"/>
      <c r="FW169" s="49"/>
      <c r="FX169" s="49"/>
      <c r="FY169" s="49"/>
      <c r="FZ169" s="49"/>
      <c r="GA169" s="49"/>
      <c r="GB169" s="49"/>
      <c r="GC169" s="49"/>
      <c r="GD169" s="49"/>
      <c r="GE169" s="49"/>
      <c r="GF169" s="49"/>
      <c r="GG169" s="49"/>
      <c r="GH169" s="49"/>
      <c r="GI169" s="49"/>
      <c r="GJ169" s="49"/>
      <c r="GK169" s="49"/>
      <c r="GL169" s="49"/>
      <c r="GM169" s="49"/>
      <c r="GN169" s="49"/>
      <c r="GO169" s="49"/>
      <c r="GP169" s="49"/>
      <c r="GQ169" s="49"/>
      <c r="GR169" s="49"/>
      <c r="GS169" s="49"/>
      <c r="GT169" s="49"/>
      <c r="GU169" s="49"/>
      <c r="GV169" s="49"/>
      <c r="GW169" s="49"/>
      <c r="GX169" s="49"/>
      <c r="GY169" s="49"/>
      <c r="GZ169" s="49"/>
    </row>
    <row r="170" spans="1:208" s="5" customFormat="1" ht="18.600000000000001" customHeight="1" x14ac:dyDescent="0.25">
      <c r="A170" s="58"/>
      <c r="B170" s="50" t="str">
        <f>IF($A170="","",(IF((VLOOKUP($A170,DATA!$A$1:$M$38,2,FALSE))="X","X",(IF(B169="X",1,B169+1)))))</f>
        <v/>
      </c>
      <c r="C170" s="51" t="str">
        <f>IF($A170="","",(IF((VLOOKUP($A170,DATA!$A$1:$M$38,3,FALSE))="X","X",(IF(C169="X",1,C169+1)))))</f>
        <v/>
      </c>
      <c r="D170" s="50" t="str">
        <f>IF($A170="","",(IF((VLOOKUP($A170,DATA!$A$1:$M$38,4,FALSE))="X","X",(IF(D169="X",1,D169+1)))))</f>
        <v/>
      </c>
      <c r="E170" s="51" t="str">
        <f>IF($A170="","",(IF((VLOOKUP($A170,DATA!$A$1:$M$38,5,FALSE))="X","X",(IF(E169="X",1,E169+1)))))</f>
        <v/>
      </c>
      <c r="F170" s="50" t="str">
        <f>IF($A170="","",(IF((VLOOKUP($A170,DATA!$A$1:$M$38,6,FALSE))="X","X",(IF(F169="X",1,F169+1)))))</f>
        <v/>
      </c>
      <c r="G170" s="51" t="str">
        <f>IF($A170="","",(IF((VLOOKUP($A170,DATA!$A$1:$M$38,7,FALSE))="X","X",(IF(G169="X",1,G169+1)))))</f>
        <v/>
      </c>
      <c r="H170" s="50" t="str">
        <f>IF($A170="","",(IF((VLOOKUP($A170,DATA!$A$1:$M$38,8,FALSE))="X","X",(IF(H169="X",1,H169+1)))))</f>
        <v/>
      </c>
      <c r="I170" s="50" t="str">
        <f>IF($A170="","",(IF((VLOOKUP($A170,DATA!$A$1:$M$38,9,FALSE))="X","X",(IF(I169="X",1,I169+1)))))</f>
        <v/>
      </c>
      <c r="J170" s="51" t="str">
        <f>IF($A170="","",(IF((VLOOKUP($A170,DATA!$A$1:$M$38,10,FALSE))="X","X",(IF(J169="X",1,J169+1)))))</f>
        <v/>
      </c>
      <c r="K170" s="50" t="str">
        <f>IF($A170="","",(IF((VLOOKUP($A170,DATA!$A$1:$M$38,11,FALSE))="X","X",(IF(K169="X",1,K169+1)))))</f>
        <v/>
      </c>
      <c r="L170" s="50" t="str">
        <f>IF($A170="","",(IF((VLOOKUP($A170,DATA!$A$1:$M$38,12,FALSE))="X","X",(IF(L169="X",1,L169+1)))))</f>
        <v/>
      </c>
      <c r="M170" s="50" t="str">
        <f>IF($A170="","",(IF((VLOOKUP($A170,DATA!$A$1:$M$38,13,FALSE))="X","X",(IF(M169="X",1,M169+1)))))</f>
        <v/>
      </c>
      <c r="N170" s="53" t="str">
        <f t="shared" si="4"/>
        <v/>
      </c>
      <c r="O170" s="51" t="str">
        <f t="shared" si="5"/>
        <v/>
      </c>
      <c r="P170" s="50" t="str">
        <f>IF($A170="","",(IF((VLOOKUP($A170,DATA!$S$1:$AC$38,2,FALSE))="X","X",(IF(P169="X",1,P169+1)))))</f>
        <v/>
      </c>
      <c r="Q170" s="50" t="str">
        <f>IF($A170="","",(IF((VLOOKUP($A170,DATA!$S$1:$AC$38,3,FALSE))="X","X",(IF(Q169="X",1,Q169+1)))))</f>
        <v/>
      </c>
      <c r="R170" s="50" t="str">
        <f>IF($A170="","",(IF((VLOOKUP($A170,DATA!$S$1:$AC$38,4,FALSE))="X","X",(IF(R169="X",1,R169+1)))))</f>
        <v/>
      </c>
      <c r="S170" s="50" t="str">
        <f>IF($A170="","",(IF((VLOOKUP($A170,DATA!$S$1:$AC$38,5,FALSE))="X","X",(IF(S169="X",1,S169+1)))))</f>
        <v/>
      </c>
      <c r="T170" s="50" t="str">
        <f>IF($A170="","",(IF((VLOOKUP($A170,DATA!$S$1:$AC$38,6,FALSE))="X","X",(IF(T169="X",1,T169+1)))))</f>
        <v/>
      </c>
      <c r="U170" s="50" t="str">
        <f>IF($A170="","",(IF((VLOOKUP($A170,DATA!$S$1:$AC$38,7,FALSE))="X","X",(IF(U169="X",1,U169+1)))))</f>
        <v/>
      </c>
      <c r="V170" s="51" t="str">
        <f>IF($A170="","",(IF((VLOOKUP($A170,DATA!$S$1:$AC$38,8,FALSE))="X","X",(IF(V169="X",1,V169+1)))))</f>
        <v/>
      </c>
      <c r="W170" s="50" t="str">
        <f>IF($A170="","",(IF((VLOOKUP($A170,DATA!$S$1:$AC$38,9,FALSE))="X","X",(IF(W169="X",1,W169+1)))))</f>
        <v/>
      </c>
      <c r="X170" s="50" t="str">
        <f>IF($A170="","",(IF((VLOOKUP($A170,DATA!$S$1:$AC$38,10,FALSE))="X","X",(IF(X169="X",1,X169+1)))))</f>
        <v/>
      </c>
      <c r="Y170" s="51" t="str">
        <f>IF($A170="","",(IF((VLOOKUP($A170,DATA!$S$1:$AC$38,11,FALSE))="X","X",(IF(Y169="X",1,Y169+1)))))</f>
        <v/>
      </c>
      <c r="Z170" s="52"/>
      <c r="AA170" s="52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39"/>
      <c r="BN170" s="39"/>
      <c r="BO170" s="39"/>
      <c r="BP170" s="39"/>
      <c r="BQ170" s="39"/>
      <c r="BR170" s="39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39"/>
      <c r="CF170" s="39"/>
      <c r="CG170" s="39"/>
      <c r="CH170" s="39"/>
      <c r="DC170" s="4"/>
      <c r="DD170" s="4"/>
      <c r="DE170" s="49"/>
      <c r="DF170" s="49"/>
      <c r="DG170" s="49"/>
      <c r="DH170" s="49"/>
      <c r="DI170" s="49"/>
      <c r="DJ170" s="49"/>
      <c r="DK170" s="49"/>
      <c r="DL170" s="49"/>
      <c r="DM170" s="49"/>
      <c r="DN170" s="49"/>
      <c r="DO170" s="49"/>
      <c r="DP170" s="49"/>
      <c r="DQ170" s="49"/>
      <c r="DR170" s="49"/>
      <c r="DS170" s="49"/>
      <c r="DT170" s="49"/>
      <c r="DU170" s="49"/>
      <c r="DV170" s="49"/>
      <c r="DW170" s="49"/>
      <c r="DX170" s="49"/>
      <c r="DY170" s="49"/>
      <c r="DZ170" s="49"/>
      <c r="EA170" s="49"/>
      <c r="EB170" s="49"/>
      <c r="EC170" s="49"/>
      <c r="ED170" s="49"/>
      <c r="EE170" s="49"/>
      <c r="EF170" s="49"/>
      <c r="EG170" s="49"/>
      <c r="EH170" s="49"/>
      <c r="EI170" s="49"/>
      <c r="EJ170" s="49"/>
      <c r="EK170" s="49"/>
      <c r="EL170" s="49"/>
      <c r="EM170" s="49"/>
      <c r="EN170" s="49"/>
      <c r="EO170" s="49"/>
      <c r="EP170" s="49"/>
      <c r="EQ170" s="49"/>
      <c r="ER170" s="49"/>
      <c r="ES170" s="49"/>
      <c r="ET170" s="49"/>
      <c r="EU170" s="49"/>
      <c r="EV170" s="49"/>
      <c r="EW170" s="49"/>
      <c r="EX170" s="49"/>
      <c r="EY170" s="49"/>
      <c r="EZ170" s="49"/>
      <c r="FA170" s="49"/>
      <c r="FB170" s="49"/>
      <c r="FC170" s="49"/>
      <c r="FD170" s="49"/>
      <c r="FE170" s="49"/>
      <c r="FF170" s="49"/>
      <c r="FG170" s="49"/>
      <c r="FH170" s="49"/>
      <c r="FI170" s="49"/>
      <c r="FJ170" s="49"/>
      <c r="FK170" s="49"/>
      <c r="FL170" s="49"/>
      <c r="FM170" s="49"/>
      <c r="FN170" s="49"/>
      <c r="FO170" s="49"/>
      <c r="FP170" s="49"/>
      <c r="FQ170" s="49"/>
      <c r="FR170" s="49"/>
      <c r="FS170" s="49"/>
      <c r="FT170" s="49"/>
      <c r="FU170" s="49"/>
      <c r="FV170" s="49"/>
      <c r="FW170" s="49"/>
      <c r="FX170" s="49"/>
      <c r="FY170" s="49"/>
      <c r="FZ170" s="49"/>
      <c r="GA170" s="49"/>
      <c r="GB170" s="49"/>
      <c r="GC170" s="49"/>
      <c r="GD170" s="49"/>
      <c r="GE170" s="49"/>
      <c r="GF170" s="49"/>
      <c r="GG170" s="49"/>
      <c r="GH170" s="49"/>
      <c r="GI170" s="49"/>
      <c r="GJ170" s="49"/>
      <c r="GK170" s="49"/>
      <c r="GL170" s="49"/>
      <c r="GM170" s="49"/>
      <c r="GN170" s="49"/>
      <c r="GO170" s="49"/>
      <c r="GP170" s="49"/>
      <c r="GQ170" s="49"/>
      <c r="GR170" s="49"/>
      <c r="GS170" s="49"/>
      <c r="GT170" s="49"/>
      <c r="GU170" s="49"/>
      <c r="GV170" s="49"/>
      <c r="GW170" s="49"/>
      <c r="GX170" s="49"/>
      <c r="GY170" s="49"/>
      <c r="GZ170" s="49"/>
    </row>
    <row r="171" spans="1:208" s="5" customFormat="1" ht="18.600000000000001" customHeight="1" x14ac:dyDescent="0.25">
      <c r="A171" s="58"/>
      <c r="B171" s="50" t="str">
        <f>IF($A171="","",(IF((VLOOKUP($A171,DATA!$A$1:$M$38,2,FALSE))="X","X",(IF(B170="X",1,B170+1)))))</f>
        <v/>
      </c>
      <c r="C171" s="51" t="str">
        <f>IF($A171="","",(IF((VLOOKUP($A171,DATA!$A$1:$M$38,3,FALSE))="X","X",(IF(C170="X",1,C170+1)))))</f>
        <v/>
      </c>
      <c r="D171" s="50" t="str">
        <f>IF($A171="","",(IF((VLOOKUP($A171,DATA!$A$1:$M$38,4,FALSE))="X","X",(IF(D170="X",1,D170+1)))))</f>
        <v/>
      </c>
      <c r="E171" s="51" t="str">
        <f>IF($A171="","",(IF((VLOOKUP($A171,DATA!$A$1:$M$38,5,FALSE))="X","X",(IF(E170="X",1,E170+1)))))</f>
        <v/>
      </c>
      <c r="F171" s="50" t="str">
        <f>IF($A171="","",(IF((VLOOKUP($A171,DATA!$A$1:$M$38,6,FALSE))="X","X",(IF(F170="X",1,F170+1)))))</f>
        <v/>
      </c>
      <c r="G171" s="51" t="str">
        <f>IF($A171="","",(IF((VLOOKUP($A171,DATA!$A$1:$M$38,7,FALSE))="X","X",(IF(G170="X",1,G170+1)))))</f>
        <v/>
      </c>
      <c r="H171" s="50" t="str">
        <f>IF($A171="","",(IF((VLOOKUP($A171,DATA!$A$1:$M$38,8,FALSE))="X","X",(IF(H170="X",1,H170+1)))))</f>
        <v/>
      </c>
      <c r="I171" s="50" t="str">
        <f>IF($A171="","",(IF((VLOOKUP($A171,DATA!$A$1:$M$38,9,FALSE))="X","X",(IF(I170="X",1,I170+1)))))</f>
        <v/>
      </c>
      <c r="J171" s="51" t="str">
        <f>IF($A171="","",(IF((VLOOKUP($A171,DATA!$A$1:$M$38,10,FALSE))="X","X",(IF(J170="X",1,J170+1)))))</f>
        <v/>
      </c>
      <c r="K171" s="50" t="str">
        <f>IF($A171="","",(IF((VLOOKUP($A171,DATA!$A$1:$M$38,11,FALSE))="X","X",(IF(K170="X",1,K170+1)))))</f>
        <v/>
      </c>
      <c r="L171" s="50" t="str">
        <f>IF($A171="","",(IF((VLOOKUP($A171,DATA!$A$1:$M$38,12,FALSE))="X","X",(IF(L170="X",1,L170+1)))))</f>
        <v/>
      </c>
      <c r="M171" s="50" t="str">
        <f>IF($A171="","",(IF((VLOOKUP($A171,DATA!$A$1:$M$38,13,FALSE))="X","X",(IF(M170="X",1,M170+1)))))</f>
        <v/>
      </c>
      <c r="N171" s="53" t="str">
        <f t="shared" si="4"/>
        <v/>
      </c>
      <c r="O171" s="51" t="str">
        <f t="shared" si="5"/>
        <v/>
      </c>
      <c r="P171" s="50" t="str">
        <f>IF($A171="","",(IF((VLOOKUP($A171,DATA!$S$1:$AC$38,2,FALSE))="X","X",(IF(P170="X",1,P170+1)))))</f>
        <v/>
      </c>
      <c r="Q171" s="50" t="str">
        <f>IF($A171="","",(IF((VLOOKUP($A171,DATA!$S$1:$AC$38,3,FALSE))="X","X",(IF(Q170="X",1,Q170+1)))))</f>
        <v/>
      </c>
      <c r="R171" s="50" t="str">
        <f>IF($A171="","",(IF((VLOOKUP($A171,DATA!$S$1:$AC$38,4,FALSE))="X","X",(IF(R170="X",1,R170+1)))))</f>
        <v/>
      </c>
      <c r="S171" s="50" t="str">
        <f>IF($A171="","",(IF((VLOOKUP($A171,DATA!$S$1:$AC$38,5,FALSE))="X","X",(IF(S170="X",1,S170+1)))))</f>
        <v/>
      </c>
      <c r="T171" s="50" t="str">
        <f>IF($A171="","",(IF((VLOOKUP($A171,DATA!$S$1:$AC$38,6,FALSE))="X","X",(IF(T170="X",1,T170+1)))))</f>
        <v/>
      </c>
      <c r="U171" s="50" t="str">
        <f>IF($A171="","",(IF((VLOOKUP($A171,DATA!$S$1:$AC$38,7,FALSE))="X","X",(IF(U170="X",1,U170+1)))))</f>
        <v/>
      </c>
      <c r="V171" s="51" t="str">
        <f>IF($A171="","",(IF((VLOOKUP($A171,DATA!$S$1:$AC$38,8,FALSE))="X","X",(IF(V170="X",1,V170+1)))))</f>
        <v/>
      </c>
      <c r="W171" s="50" t="str">
        <f>IF($A171="","",(IF((VLOOKUP($A171,DATA!$S$1:$AC$38,9,FALSE))="X","X",(IF(W170="X",1,W170+1)))))</f>
        <v/>
      </c>
      <c r="X171" s="50" t="str">
        <f>IF($A171="","",(IF((VLOOKUP($A171,DATA!$S$1:$AC$38,10,FALSE))="X","X",(IF(X170="X",1,X170+1)))))</f>
        <v/>
      </c>
      <c r="Y171" s="51" t="str">
        <f>IF($A171="","",(IF((VLOOKUP($A171,DATA!$S$1:$AC$38,11,FALSE))="X","X",(IF(Y170="X",1,Y170+1)))))</f>
        <v/>
      </c>
      <c r="Z171" s="52"/>
      <c r="AA171" s="52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39"/>
      <c r="BN171" s="39"/>
      <c r="BO171" s="39"/>
      <c r="BP171" s="39"/>
      <c r="BQ171" s="39"/>
      <c r="BR171" s="39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39"/>
      <c r="CF171" s="39"/>
      <c r="CG171" s="39"/>
      <c r="CH171" s="39"/>
      <c r="DC171" s="4"/>
      <c r="DD171" s="4"/>
      <c r="DE171" s="49"/>
      <c r="DF171" s="49"/>
      <c r="DG171" s="49"/>
      <c r="DH171" s="49"/>
      <c r="DI171" s="49"/>
      <c r="DJ171" s="49"/>
      <c r="DK171" s="49"/>
      <c r="DL171" s="49"/>
      <c r="DM171" s="49"/>
      <c r="DN171" s="49"/>
      <c r="DO171" s="49"/>
      <c r="DP171" s="49"/>
      <c r="DQ171" s="49"/>
      <c r="DR171" s="49"/>
      <c r="DS171" s="49"/>
      <c r="DT171" s="49"/>
      <c r="DU171" s="49"/>
      <c r="DV171" s="49"/>
      <c r="DW171" s="49"/>
      <c r="DX171" s="49"/>
      <c r="DY171" s="49"/>
      <c r="DZ171" s="49"/>
      <c r="EA171" s="49"/>
      <c r="EB171" s="49"/>
      <c r="EC171" s="49"/>
      <c r="ED171" s="49"/>
      <c r="EE171" s="49"/>
      <c r="EF171" s="49"/>
      <c r="EG171" s="49"/>
      <c r="EH171" s="49"/>
      <c r="EI171" s="49"/>
      <c r="EJ171" s="49"/>
      <c r="EK171" s="49"/>
      <c r="EL171" s="49"/>
      <c r="EM171" s="49"/>
      <c r="EN171" s="49"/>
      <c r="EO171" s="49"/>
      <c r="EP171" s="49"/>
      <c r="EQ171" s="49"/>
      <c r="ER171" s="49"/>
      <c r="ES171" s="49"/>
      <c r="ET171" s="49"/>
      <c r="EU171" s="49"/>
      <c r="EV171" s="49"/>
      <c r="EW171" s="49"/>
      <c r="EX171" s="49"/>
      <c r="EY171" s="49"/>
      <c r="EZ171" s="49"/>
      <c r="FA171" s="49"/>
      <c r="FB171" s="49"/>
      <c r="FC171" s="49"/>
      <c r="FD171" s="49"/>
      <c r="FE171" s="49"/>
      <c r="FF171" s="49"/>
      <c r="FG171" s="49"/>
      <c r="FH171" s="49"/>
      <c r="FI171" s="49"/>
      <c r="FJ171" s="49"/>
      <c r="FK171" s="49"/>
      <c r="FL171" s="49"/>
      <c r="FM171" s="49"/>
      <c r="FN171" s="49"/>
      <c r="FO171" s="49"/>
      <c r="FP171" s="49"/>
      <c r="FQ171" s="49"/>
      <c r="FR171" s="49"/>
      <c r="FS171" s="49"/>
      <c r="FT171" s="49"/>
      <c r="FU171" s="49"/>
      <c r="FV171" s="49"/>
      <c r="FW171" s="49"/>
      <c r="FX171" s="49"/>
      <c r="FY171" s="49"/>
      <c r="FZ171" s="49"/>
      <c r="GA171" s="49"/>
      <c r="GB171" s="49"/>
      <c r="GC171" s="49"/>
      <c r="GD171" s="49"/>
      <c r="GE171" s="49"/>
      <c r="GF171" s="49"/>
      <c r="GG171" s="49"/>
      <c r="GH171" s="49"/>
      <c r="GI171" s="49"/>
      <c r="GJ171" s="49"/>
      <c r="GK171" s="49"/>
      <c r="GL171" s="49"/>
      <c r="GM171" s="49"/>
      <c r="GN171" s="49"/>
      <c r="GO171" s="49"/>
      <c r="GP171" s="49"/>
      <c r="GQ171" s="49"/>
      <c r="GR171" s="49"/>
      <c r="GS171" s="49"/>
      <c r="GT171" s="49"/>
      <c r="GU171" s="49"/>
      <c r="GV171" s="49"/>
      <c r="GW171" s="49"/>
      <c r="GX171" s="49"/>
      <c r="GY171" s="49"/>
      <c r="GZ171" s="49"/>
    </row>
    <row r="172" spans="1:208" s="5" customFormat="1" ht="18.600000000000001" customHeight="1" x14ac:dyDescent="0.25">
      <c r="A172" s="58"/>
      <c r="B172" s="50" t="str">
        <f>IF($A172="","",(IF((VLOOKUP($A172,DATA!$A$1:$M$38,2,FALSE))="X","X",(IF(B171="X",1,B171+1)))))</f>
        <v/>
      </c>
      <c r="C172" s="51" t="str">
        <f>IF($A172="","",(IF((VLOOKUP($A172,DATA!$A$1:$M$38,3,FALSE))="X","X",(IF(C171="X",1,C171+1)))))</f>
        <v/>
      </c>
      <c r="D172" s="50" t="str">
        <f>IF($A172="","",(IF((VLOOKUP($A172,DATA!$A$1:$M$38,4,FALSE))="X","X",(IF(D171="X",1,D171+1)))))</f>
        <v/>
      </c>
      <c r="E172" s="51" t="str">
        <f>IF($A172="","",(IF((VLOOKUP($A172,DATA!$A$1:$M$38,5,FALSE))="X","X",(IF(E171="X",1,E171+1)))))</f>
        <v/>
      </c>
      <c r="F172" s="50" t="str">
        <f>IF($A172="","",(IF((VLOOKUP($A172,DATA!$A$1:$M$38,6,FALSE))="X","X",(IF(F171="X",1,F171+1)))))</f>
        <v/>
      </c>
      <c r="G172" s="51" t="str">
        <f>IF($A172="","",(IF((VLOOKUP($A172,DATA!$A$1:$M$38,7,FALSE))="X","X",(IF(G171="X",1,G171+1)))))</f>
        <v/>
      </c>
      <c r="H172" s="50" t="str">
        <f>IF($A172="","",(IF((VLOOKUP($A172,DATA!$A$1:$M$38,8,FALSE))="X","X",(IF(H171="X",1,H171+1)))))</f>
        <v/>
      </c>
      <c r="I172" s="50" t="str">
        <f>IF($A172="","",(IF((VLOOKUP($A172,DATA!$A$1:$M$38,9,FALSE))="X","X",(IF(I171="X",1,I171+1)))))</f>
        <v/>
      </c>
      <c r="J172" s="51" t="str">
        <f>IF($A172="","",(IF((VLOOKUP($A172,DATA!$A$1:$M$38,10,FALSE))="X","X",(IF(J171="X",1,J171+1)))))</f>
        <v/>
      </c>
      <c r="K172" s="50" t="str">
        <f>IF($A172="","",(IF((VLOOKUP($A172,DATA!$A$1:$M$38,11,FALSE))="X","X",(IF(K171="X",1,K171+1)))))</f>
        <v/>
      </c>
      <c r="L172" s="50" t="str">
        <f>IF($A172="","",(IF((VLOOKUP($A172,DATA!$A$1:$M$38,12,FALSE))="X","X",(IF(L171="X",1,L171+1)))))</f>
        <v/>
      </c>
      <c r="M172" s="50" t="str">
        <f>IF($A172="","",(IF((VLOOKUP($A172,DATA!$A$1:$M$38,13,FALSE))="X","X",(IF(M171="X",1,M171+1)))))</f>
        <v/>
      </c>
      <c r="N172" s="53" t="str">
        <f t="shared" si="4"/>
        <v/>
      </c>
      <c r="O172" s="51" t="str">
        <f t="shared" si="5"/>
        <v/>
      </c>
      <c r="P172" s="50" t="str">
        <f>IF($A172="","",(IF((VLOOKUP($A172,DATA!$S$1:$AC$38,2,FALSE))="X","X",(IF(P171="X",1,P171+1)))))</f>
        <v/>
      </c>
      <c r="Q172" s="50" t="str">
        <f>IF($A172="","",(IF((VLOOKUP($A172,DATA!$S$1:$AC$38,3,FALSE))="X","X",(IF(Q171="X",1,Q171+1)))))</f>
        <v/>
      </c>
      <c r="R172" s="50" t="str">
        <f>IF($A172="","",(IF((VLOOKUP($A172,DATA!$S$1:$AC$38,4,FALSE))="X","X",(IF(R171="X",1,R171+1)))))</f>
        <v/>
      </c>
      <c r="S172" s="50" t="str">
        <f>IF($A172="","",(IF((VLOOKUP($A172,DATA!$S$1:$AC$38,5,FALSE))="X","X",(IF(S171="X",1,S171+1)))))</f>
        <v/>
      </c>
      <c r="T172" s="50" t="str">
        <f>IF($A172="","",(IF((VLOOKUP($A172,DATA!$S$1:$AC$38,6,FALSE))="X","X",(IF(T171="X",1,T171+1)))))</f>
        <v/>
      </c>
      <c r="U172" s="50" t="str">
        <f>IF($A172="","",(IF((VLOOKUP($A172,DATA!$S$1:$AC$38,7,FALSE))="X","X",(IF(U171="X",1,U171+1)))))</f>
        <v/>
      </c>
      <c r="V172" s="51" t="str">
        <f>IF($A172="","",(IF((VLOOKUP($A172,DATA!$S$1:$AC$38,8,FALSE))="X","X",(IF(V171="X",1,V171+1)))))</f>
        <v/>
      </c>
      <c r="W172" s="50" t="str">
        <f>IF($A172="","",(IF((VLOOKUP($A172,DATA!$S$1:$AC$38,9,FALSE))="X","X",(IF(W171="X",1,W171+1)))))</f>
        <v/>
      </c>
      <c r="X172" s="50" t="str">
        <f>IF($A172="","",(IF((VLOOKUP($A172,DATA!$S$1:$AC$38,10,FALSE))="X","X",(IF(X171="X",1,X171+1)))))</f>
        <v/>
      </c>
      <c r="Y172" s="51" t="str">
        <f>IF($A172="","",(IF((VLOOKUP($A172,DATA!$S$1:$AC$38,11,FALSE))="X","X",(IF(Y171="X",1,Y171+1)))))</f>
        <v/>
      </c>
      <c r="Z172" s="52"/>
      <c r="AA172" s="52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39"/>
      <c r="BN172" s="39"/>
      <c r="BO172" s="39"/>
      <c r="BP172" s="39"/>
      <c r="BQ172" s="39"/>
      <c r="BR172" s="39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39"/>
      <c r="CF172" s="39"/>
      <c r="CG172" s="39"/>
      <c r="CH172" s="39"/>
      <c r="DC172" s="4"/>
      <c r="DD172" s="4"/>
      <c r="DE172" s="49"/>
      <c r="DF172" s="49"/>
      <c r="DG172" s="49"/>
      <c r="DH172" s="49"/>
      <c r="DI172" s="49"/>
      <c r="DJ172" s="49"/>
      <c r="DK172" s="49"/>
      <c r="DL172" s="49"/>
      <c r="DM172" s="49"/>
      <c r="DN172" s="49"/>
      <c r="DO172" s="49"/>
      <c r="DP172" s="49"/>
      <c r="DQ172" s="49"/>
      <c r="DR172" s="49"/>
      <c r="DS172" s="49"/>
      <c r="DT172" s="49"/>
      <c r="DU172" s="49"/>
      <c r="DV172" s="49"/>
      <c r="DW172" s="49"/>
      <c r="DX172" s="49"/>
      <c r="DY172" s="49"/>
      <c r="DZ172" s="49"/>
      <c r="EA172" s="49"/>
      <c r="EB172" s="49"/>
      <c r="EC172" s="49"/>
      <c r="ED172" s="49"/>
      <c r="EE172" s="49"/>
      <c r="EF172" s="49"/>
      <c r="EG172" s="49"/>
      <c r="EH172" s="49"/>
      <c r="EI172" s="49"/>
      <c r="EJ172" s="49"/>
      <c r="EK172" s="49"/>
      <c r="EL172" s="49"/>
      <c r="EM172" s="49"/>
      <c r="EN172" s="49"/>
      <c r="EO172" s="49"/>
      <c r="EP172" s="49"/>
      <c r="EQ172" s="49"/>
      <c r="ER172" s="49"/>
      <c r="ES172" s="49"/>
      <c r="ET172" s="49"/>
      <c r="EU172" s="49"/>
      <c r="EV172" s="49"/>
      <c r="EW172" s="49"/>
      <c r="EX172" s="49"/>
      <c r="EY172" s="49"/>
      <c r="EZ172" s="49"/>
      <c r="FA172" s="49"/>
      <c r="FB172" s="49"/>
      <c r="FC172" s="49"/>
      <c r="FD172" s="49"/>
      <c r="FE172" s="49"/>
      <c r="FF172" s="49"/>
      <c r="FG172" s="49"/>
      <c r="FH172" s="49"/>
      <c r="FI172" s="49"/>
      <c r="FJ172" s="49"/>
      <c r="FK172" s="49"/>
      <c r="FL172" s="49"/>
      <c r="FM172" s="49"/>
      <c r="FN172" s="49"/>
      <c r="FO172" s="49"/>
      <c r="FP172" s="49"/>
      <c r="FQ172" s="49"/>
      <c r="FR172" s="49"/>
      <c r="FS172" s="49"/>
      <c r="FT172" s="49"/>
      <c r="FU172" s="49"/>
      <c r="FV172" s="49"/>
      <c r="FW172" s="49"/>
      <c r="FX172" s="49"/>
      <c r="FY172" s="49"/>
      <c r="FZ172" s="49"/>
      <c r="GA172" s="49"/>
      <c r="GB172" s="49"/>
      <c r="GC172" s="49"/>
      <c r="GD172" s="49"/>
      <c r="GE172" s="49"/>
      <c r="GF172" s="49"/>
      <c r="GG172" s="49"/>
      <c r="GH172" s="49"/>
      <c r="GI172" s="49"/>
      <c r="GJ172" s="49"/>
      <c r="GK172" s="49"/>
      <c r="GL172" s="49"/>
      <c r="GM172" s="49"/>
      <c r="GN172" s="49"/>
      <c r="GO172" s="49"/>
      <c r="GP172" s="49"/>
      <c r="GQ172" s="49"/>
      <c r="GR172" s="49"/>
      <c r="GS172" s="49"/>
      <c r="GT172" s="49"/>
      <c r="GU172" s="49"/>
      <c r="GV172" s="49"/>
      <c r="GW172" s="49"/>
      <c r="GX172" s="49"/>
      <c r="GY172" s="49"/>
      <c r="GZ172" s="49"/>
    </row>
    <row r="173" spans="1:208" s="5" customFormat="1" ht="18.600000000000001" customHeight="1" x14ac:dyDescent="0.25">
      <c r="A173" s="58"/>
      <c r="B173" s="50" t="str">
        <f>IF($A173="","",(IF((VLOOKUP($A173,DATA!$A$1:$M$38,2,FALSE))="X","X",(IF(B172="X",1,B172+1)))))</f>
        <v/>
      </c>
      <c r="C173" s="51" t="str">
        <f>IF($A173="","",(IF((VLOOKUP($A173,DATA!$A$1:$M$38,3,FALSE))="X","X",(IF(C172="X",1,C172+1)))))</f>
        <v/>
      </c>
      <c r="D173" s="50" t="str">
        <f>IF($A173="","",(IF((VLOOKUP($A173,DATA!$A$1:$M$38,4,FALSE))="X","X",(IF(D172="X",1,D172+1)))))</f>
        <v/>
      </c>
      <c r="E173" s="51" t="str">
        <f>IF($A173="","",(IF((VLOOKUP($A173,DATA!$A$1:$M$38,5,FALSE))="X","X",(IF(E172="X",1,E172+1)))))</f>
        <v/>
      </c>
      <c r="F173" s="50" t="str">
        <f>IF($A173="","",(IF((VLOOKUP($A173,DATA!$A$1:$M$38,6,FALSE))="X","X",(IF(F172="X",1,F172+1)))))</f>
        <v/>
      </c>
      <c r="G173" s="51" t="str">
        <f>IF($A173="","",(IF((VLOOKUP($A173,DATA!$A$1:$M$38,7,FALSE))="X","X",(IF(G172="X",1,G172+1)))))</f>
        <v/>
      </c>
      <c r="H173" s="50" t="str">
        <f>IF($A173="","",(IF((VLOOKUP($A173,DATA!$A$1:$M$38,8,FALSE))="X","X",(IF(H172="X",1,H172+1)))))</f>
        <v/>
      </c>
      <c r="I173" s="50" t="str">
        <f>IF($A173="","",(IF((VLOOKUP($A173,DATA!$A$1:$M$38,9,FALSE))="X","X",(IF(I172="X",1,I172+1)))))</f>
        <v/>
      </c>
      <c r="J173" s="51" t="str">
        <f>IF($A173="","",(IF((VLOOKUP($A173,DATA!$A$1:$M$38,10,FALSE))="X","X",(IF(J172="X",1,J172+1)))))</f>
        <v/>
      </c>
      <c r="K173" s="50" t="str">
        <f>IF($A173="","",(IF((VLOOKUP($A173,DATA!$A$1:$M$38,11,FALSE))="X","X",(IF(K172="X",1,K172+1)))))</f>
        <v/>
      </c>
      <c r="L173" s="50" t="str">
        <f>IF($A173="","",(IF((VLOOKUP($A173,DATA!$A$1:$M$38,12,FALSE))="X","X",(IF(L172="X",1,L172+1)))))</f>
        <v/>
      </c>
      <c r="M173" s="50" t="str">
        <f>IF($A173="","",(IF((VLOOKUP($A173,DATA!$A$1:$M$38,13,FALSE))="X","X",(IF(M172="X",1,M172+1)))))</f>
        <v/>
      </c>
      <c r="N173" s="53" t="str">
        <f t="shared" si="4"/>
        <v/>
      </c>
      <c r="O173" s="51" t="str">
        <f t="shared" si="5"/>
        <v/>
      </c>
      <c r="P173" s="50" t="str">
        <f>IF($A173="","",(IF((VLOOKUP($A173,DATA!$S$1:$AC$38,2,FALSE))="X","X",(IF(P172="X",1,P172+1)))))</f>
        <v/>
      </c>
      <c r="Q173" s="50" t="str">
        <f>IF($A173="","",(IF((VLOOKUP($A173,DATA!$S$1:$AC$38,3,FALSE))="X","X",(IF(Q172="X",1,Q172+1)))))</f>
        <v/>
      </c>
      <c r="R173" s="50" t="str">
        <f>IF($A173="","",(IF((VLOOKUP($A173,DATA!$S$1:$AC$38,4,FALSE))="X","X",(IF(R172="X",1,R172+1)))))</f>
        <v/>
      </c>
      <c r="S173" s="50" t="str">
        <f>IF($A173="","",(IF((VLOOKUP($A173,DATA!$S$1:$AC$38,5,FALSE))="X","X",(IF(S172="X",1,S172+1)))))</f>
        <v/>
      </c>
      <c r="T173" s="50" t="str">
        <f>IF($A173="","",(IF((VLOOKUP($A173,DATA!$S$1:$AC$38,6,FALSE))="X","X",(IF(T172="X",1,T172+1)))))</f>
        <v/>
      </c>
      <c r="U173" s="50" t="str">
        <f>IF($A173="","",(IF((VLOOKUP($A173,DATA!$S$1:$AC$38,7,FALSE))="X","X",(IF(U172="X",1,U172+1)))))</f>
        <v/>
      </c>
      <c r="V173" s="51" t="str">
        <f>IF($A173="","",(IF((VLOOKUP($A173,DATA!$S$1:$AC$38,8,FALSE))="X","X",(IF(V172="X",1,V172+1)))))</f>
        <v/>
      </c>
      <c r="W173" s="50" t="str">
        <f>IF($A173="","",(IF((VLOOKUP($A173,DATA!$S$1:$AC$38,9,FALSE))="X","X",(IF(W172="X",1,W172+1)))))</f>
        <v/>
      </c>
      <c r="X173" s="50" t="str">
        <f>IF($A173="","",(IF((VLOOKUP($A173,DATA!$S$1:$AC$38,10,FALSE))="X","X",(IF(X172="X",1,X172+1)))))</f>
        <v/>
      </c>
      <c r="Y173" s="51" t="str">
        <f>IF($A173="","",(IF((VLOOKUP($A173,DATA!$S$1:$AC$38,11,FALSE))="X","X",(IF(Y172="X",1,Y172+1)))))</f>
        <v/>
      </c>
      <c r="Z173" s="52"/>
      <c r="AA173" s="52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39"/>
      <c r="BN173" s="39"/>
      <c r="BO173" s="39"/>
      <c r="BP173" s="39"/>
      <c r="BQ173" s="39"/>
      <c r="BR173" s="39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39"/>
      <c r="CF173" s="39"/>
      <c r="CG173" s="39"/>
      <c r="CH173" s="39"/>
      <c r="DC173" s="4"/>
      <c r="DD173" s="4"/>
      <c r="DE173" s="49"/>
      <c r="DF173" s="49"/>
      <c r="DG173" s="49"/>
      <c r="DH173" s="49"/>
      <c r="DI173" s="49"/>
      <c r="DJ173" s="49"/>
      <c r="DK173" s="49"/>
      <c r="DL173" s="49"/>
      <c r="DM173" s="49"/>
      <c r="DN173" s="49"/>
      <c r="DO173" s="49"/>
      <c r="DP173" s="49"/>
      <c r="DQ173" s="49"/>
      <c r="DR173" s="49"/>
      <c r="DS173" s="49"/>
      <c r="DT173" s="49"/>
      <c r="DU173" s="49"/>
      <c r="DV173" s="49"/>
      <c r="DW173" s="49"/>
      <c r="DX173" s="49"/>
      <c r="DY173" s="49"/>
      <c r="DZ173" s="49"/>
      <c r="EA173" s="49"/>
      <c r="EB173" s="49"/>
      <c r="EC173" s="49"/>
      <c r="ED173" s="49"/>
      <c r="EE173" s="49"/>
      <c r="EF173" s="49"/>
      <c r="EG173" s="49"/>
      <c r="EH173" s="49"/>
      <c r="EI173" s="49"/>
      <c r="EJ173" s="49"/>
      <c r="EK173" s="49"/>
      <c r="EL173" s="49"/>
      <c r="EM173" s="49"/>
      <c r="EN173" s="49"/>
      <c r="EO173" s="49"/>
      <c r="EP173" s="49"/>
      <c r="EQ173" s="49"/>
      <c r="ER173" s="49"/>
      <c r="ES173" s="49"/>
      <c r="ET173" s="49"/>
      <c r="EU173" s="49"/>
      <c r="EV173" s="49"/>
      <c r="EW173" s="49"/>
      <c r="EX173" s="49"/>
      <c r="EY173" s="49"/>
      <c r="EZ173" s="49"/>
      <c r="FA173" s="49"/>
      <c r="FB173" s="49"/>
      <c r="FC173" s="49"/>
      <c r="FD173" s="49"/>
      <c r="FE173" s="49"/>
      <c r="FF173" s="49"/>
      <c r="FG173" s="49"/>
      <c r="FH173" s="49"/>
      <c r="FI173" s="49"/>
      <c r="FJ173" s="49"/>
      <c r="FK173" s="49"/>
      <c r="FL173" s="49"/>
      <c r="FM173" s="49"/>
      <c r="FN173" s="49"/>
      <c r="FO173" s="49"/>
      <c r="FP173" s="49"/>
      <c r="FQ173" s="49"/>
      <c r="FR173" s="49"/>
      <c r="FS173" s="49"/>
      <c r="FT173" s="49"/>
      <c r="FU173" s="49"/>
      <c r="FV173" s="49"/>
      <c r="FW173" s="49"/>
      <c r="FX173" s="49"/>
      <c r="FY173" s="49"/>
      <c r="FZ173" s="49"/>
      <c r="GA173" s="49"/>
      <c r="GB173" s="49"/>
      <c r="GC173" s="49"/>
      <c r="GD173" s="49"/>
      <c r="GE173" s="49"/>
      <c r="GF173" s="49"/>
      <c r="GG173" s="49"/>
      <c r="GH173" s="49"/>
      <c r="GI173" s="49"/>
      <c r="GJ173" s="49"/>
      <c r="GK173" s="49"/>
      <c r="GL173" s="49"/>
      <c r="GM173" s="49"/>
      <c r="GN173" s="49"/>
      <c r="GO173" s="49"/>
      <c r="GP173" s="49"/>
      <c r="GQ173" s="49"/>
      <c r="GR173" s="49"/>
      <c r="GS173" s="49"/>
      <c r="GT173" s="49"/>
      <c r="GU173" s="49"/>
      <c r="GV173" s="49"/>
      <c r="GW173" s="49"/>
      <c r="GX173" s="49"/>
      <c r="GY173" s="49"/>
      <c r="GZ173" s="49"/>
    </row>
    <row r="174" spans="1:208" s="5" customFormat="1" ht="18.600000000000001" customHeight="1" x14ac:dyDescent="0.25">
      <c r="A174" s="58"/>
      <c r="B174" s="50" t="str">
        <f>IF($A174="","",(IF((VLOOKUP($A174,DATA!$A$1:$M$38,2,FALSE))="X","X",(IF(B173="X",1,B173+1)))))</f>
        <v/>
      </c>
      <c r="C174" s="51" t="str">
        <f>IF($A174="","",(IF((VLOOKUP($A174,DATA!$A$1:$M$38,3,FALSE))="X","X",(IF(C173="X",1,C173+1)))))</f>
        <v/>
      </c>
      <c r="D174" s="50" t="str">
        <f>IF($A174="","",(IF((VLOOKUP($A174,DATA!$A$1:$M$38,4,FALSE))="X","X",(IF(D173="X",1,D173+1)))))</f>
        <v/>
      </c>
      <c r="E174" s="51" t="str">
        <f>IF($A174="","",(IF((VLOOKUP($A174,DATA!$A$1:$M$38,5,FALSE))="X","X",(IF(E173="X",1,E173+1)))))</f>
        <v/>
      </c>
      <c r="F174" s="50" t="str">
        <f>IF($A174="","",(IF((VLOOKUP($A174,DATA!$A$1:$M$38,6,FALSE))="X","X",(IF(F173="X",1,F173+1)))))</f>
        <v/>
      </c>
      <c r="G174" s="51" t="str">
        <f>IF($A174="","",(IF((VLOOKUP($A174,DATA!$A$1:$M$38,7,FALSE))="X","X",(IF(G173="X",1,G173+1)))))</f>
        <v/>
      </c>
      <c r="H174" s="50" t="str">
        <f>IF($A174="","",(IF((VLOOKUP($A174,DATA!$A$1:$M$38,8,FALSE))="X","X",(IF(H173="X",1,H173+1)))))</f>
        <v/>
      </c>
      <c r="I174" s="50" t="str">
        <f>IF($A174="","",(IF((VLOOKUP($A174,DATA!$A$1:$M$38,9,FALSE))="X","X",(IF(I173="X",1,I173+1)))))</f>
        <v/>
      </c>
      <c r="J174" s="51" t="str">
        <f>IF($A174="","",(IF((VLOOKUP($A174,DATA!$A$1:$M$38,10,FALSE))="X","X",(IF(J173="X",1,J173+1)))))</f>
        <v/>
      </c>
      <c r="K174" s="50" t="str">
        <f>IF($A174="","",(IF((VLOOKUP($A174,DATA!$A$1:$M$38,11,FALSE))="X","X",(IF(K173="X",1,K173+1)))))</f>
        <v/>
      </c>
      <c r="L174" s="50" t="str">
        <f>IF($A174="","",(IF((VLOOKUP($A174,DATA!$A$1:$M$38,12,FALSE))="X","X",(IF(L173="X",1,L173+1)))))</f>
        <v/>
      </c>
      <c r="M174" s="50" t="str">
        <f>IF($A174="","",(IF((VLOOKUP($A174,DATA!$A$1:$M$38,13,FALSE))="X","X",(IF(M173="X",1,M173+1)))))</f>
        <v/>
      </c>
      <c r="N174" s="53" t="str">
        <f t="shared" si="4"/>
        <v/>
      </c>
      <c r="O174" s="51" t="str">
        <f t="shared" si="5"/>
        <v/>
      </c>
      <c r="P174" s="50" t="str">
        <f>IF($A174="","",(IF((VLOOKUP($A174,DATA!$S$1:$AC$38,2,FALSE))="X","X",(IF(P173="X",1,P173+1)))))</f>
        <v/>
      </c>
      <c r="Q174" s="50" t="str">
        <f>IF($A174="","",(IF((VLOOKUP($A174,DATA!$S$1:$AC$38,3,FALSE))="X","X",(IF(Q173="X",1,Q173+1)))))</f>
        <v/>
      </c>
      <c r="R174" s="50" t="str">
        <f>IF($A174="","",(IF((VLOOKUP($A174,DATA!$S$1:$AC$38,4,FALSE))="X","X",(IF(R173="X",1,R173+1)))))</f>
        <v/>
      </c>
      <c r="S174" s="50" t="str">
        <f>IF($A174="","",(IF((VLOOKUP($A174,DATA!$S$1:$AC$38,5,FALSE))="X","X",(IF(S173="X",1,S173+1)))))</f>
        <v/>
      </c>
      <c r="T174" s="50" t="str">
        <f>IF($A174="","",(IF((VLOOKUP($A174,DATA!$S$1:$AC$38,6,FALSE))="X","X",(IF(T173="X",1,T173+1)))))</f>
        <v/>
      </c>
      <c r="U174" s="50" t="str">
        <f>IF($A174="","",(IF((VLOOKUP($A174,DATA!$S$1:$AC$38,7,FALSE))="X","X",(IF(U173="X",1,U173+1)))))</f>
        <v/>
      </c>
      <c r="V174" s="51" t="str">
        <f>IF($A174="","",(IF((VLOOKUP($A174,DATA!$S$1:$AC$38,8,FALSE))="X","X",(IF(V173="X",1,V173+1)))))</f>
        <v/>
      </c>
      <c r="W174" s="50" t="str">
        <f>IF($A174="","",(IF((VLOOKUP($A174,DATA!$S$1:$AC$38,9,FALSE))="X","X",(IF(W173="X",1,W173+1)))))</f>
        <v/>
      </c>
      <c r="X174" s="50" t="str">
        <f>IF($A174="","",(IF((VLOOKUP($A174,DATA!$S$1:$AC$38,10,FALSE))="X","X",(IF(X173="X",1,X173+1)))))</f>
        <v/>
      </c>
      <c r="Y174" s="51" t="str">
        <f>IF($A174="","",(IF((VLOOKUP($A174,DATA!$S$1:$AC$38,11,FALSE))="X","X",(IF(Y173="X",1,Y173+1)))))</f>
        <v/>
      </c>
      <c r="Z174" s="52"/>
      <c r="AA174" s="52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39"/>
      <c r="BN174" s="39"/>
      <c r="BO174" s="39"/>
      <c r="BP174" s="39"/>
      <c r="BQ174" s="39"/>
      <c r="BR174" s="39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39"/>
      <c r="CF174" s="39"/>
      <c r="CG174" s="39"/>
      <c r="CH174" s="39"/>
      <c r="DC174" s="4"/>
      <c r="DD174" s="4"/>
      <c r="DE174" s="49"/>
      <c r="DF174" s="49"/>
      <c r="DG174" s="49"/>
      <c r="DH174" s="49"/>
      <c r="DI174" s="49"/>
      <c r="DJ174" s="49"/>
      <c r="DK174" s="49"/>
      <c r="DL174" s="49"/>
      <c r="DM174" s="49"/>
      <c r="DN174" s="49"/>
      <c r="DO174" s="49"/>
      <c r="DP174" s="49"/>
      <c r="DQ174" s="49"/>
      <c r="DR174" s="49"/>
      <c r="DS174" s="49"/>
      <c r="DT174" s="49"/>
      <c r="DU174" s="49"/>
      <c r="DV174" s="49"/>
      <c r="DW174" s="49"/>
      <c r="DX174" s="49"/>
      <c r="DY174" s="49"/>
      <c r="DZ174" s="49"/>
      <c r="EA174" s="49"/>
      <c r="EB174" s="49"/>
      <c r="EC174" s="49"/>
      <c r="ED174" s="49"/>
      <c r="EE174" s="49"/>
      <c r="EF174" s="49"/>
      <c r="EG174" s="49"/>
      <c r="EH174" s="49"/>
      <c r="EI174" s="49"/>
      <c r="EJ174" s="49"/>
      <c r="EK174" s="49"/>
      <c r="EL174" s="49"/>
      <c r="EM174" s="49"/>
      <c r="EN174" s="49"/>
      <c r="EO174" s="49"/>
      <c r="EP174" s="49"/>
      <c r="EQ174" s="49"/>
      <c r="ER174" s="49"/>
      <c r="ES174" s="49"/>
      <c r="ET174" s="49"/>
      <c r="EU174" s="49"/>
      <c r="EV174" s="49"/>
      <c r="EW174" s="49"/>
      <c r="EX174" s="49"/>
      <c r="EY174" s="49"/>
      <c r="EZ174" s="49"/>
      <c r="FA174" s="49"/>
      <c r="FB174" s="49"/>
      <c r="FC174" s="49"/>
      <c r="FD174" s="49"/>
      <c r="FE174" s="49"/>
      <c r="FF174" s="49"/>
      <c r="FG174" s="49"/>
      <c r="FH174" s="49"/>
      <c r="FI174" s="49"/>
      <c r="FJ174" s="49"/>
      <c r="FK174" s="49"/>
      <c r="FL174" s="49"/>
      <c r="FM174" s="49"/>
      <c r="FN174" s="49"/>
      <c r="FO174" s="49"/>
      <c r="FP174" s="49"/>
      <c r="FQ174" s="49"/>
      <c r="FR174" s="49"/>
      <c r="FS174" s="49"/>
      <c r="FT174" s="49"/>
      <c r="FU174" s="49"/>
      <c r="FV174" s="49"/>
      <c r="FW174" s="49"/>
      <c r="FX174" s="49"/>
      <c r="FY174" s="49"/>
      <c r="FZ174" s="49"/>
      <c r="GA174" s="49"/>
      <c r="GB174" s="49"/>
      <c r="GC174" s="49"/>
      <c r="GD174" s="49"/>
      <c r="GE174" s="49"/>
      <c r="GF174" s="49"/>
      <c r="GG174" s="49"/>
      <c r="GH174" s="49"/>
      <c r="GI174" s="49"/>
      <c r="GJ174" s="49"/>
      <c r="GK174" s="49"/>
      <c r="GL174" s="49"/>
      <c r="GM174" s="49"/>
      <c r="GN174" s="49"/>
      <c r="GO174" s="49"/>
      <c r="GP174" s="49"/>
      <c r="GQ174" s="49"/>
      <c r="GR174" s="49"/>
      <c r="GS174" s="49"/>
      <c r="GT174" s="49"/>
      <c r="GU174" s="49"/>
      <c r="GV174" s="49"/>
      <c r="GW174" s="49"/>
      <c r="GX174" s="49"/>
      <c r="GY174" s="49"/>
      <c r="GZ174" s="49"/>
    </row>
    <row r="175" spans="1:208" s="5" customFormat="1" ht="18.600000000000001" customHeight="1" x14ac:dyDescent="0.25">
      <c r="A175" s="58"/>
      <c r="B175" s="50" t="str">
        <f>IF($A175="","",(IF((VLOOKUP($A175,DATA!$A$1:$M$38,2,FALSE))="X","X",(IF(B174="X",1,B174+1)))))</f>
        <v/>
      </c>
      <c r="C175" s="51" t="str">
        <f>IF($A175="","",(IF((VLOOKUP($A175,DATA!$A$1:$M$38,3,FALSE))="X","X",(IF(C174="X",1,C174+1)))))</f>
        <v/>
      </c>
      <c r="D175" s="50" t="str">
        <f>IF($A175="","",(IF((VLOOKUP($A175,DATA!$A$1:$M$38,4,FALSE))="X","X",(IF(D174="X",1,D174+1)))))</f>
        <v/>
      </c>
      <c r="E175" s="51" t="str">
        <f>IF($A175="","",(IF((VLOOKUP($A175,DATA!$A$1:$M$38,5,FALSE))="X","X",(IF(E174="X",1,E174+1)))))</f>
        <v/>
      </c>
      <c r="F175" s="50" t="str">
        <f>IF($A175="","",(IF((VLOOKUP($A175,DATA!$A$1:$M$38,6,FALSE))="X","X",(IF(F174="X",1,F174+1)))))</f>
        <v/>
      </c>
      <c r="G175" s="51" t="str">
        <f>IF($A175="","",(IF((VLOOKUP($A175,DATA!$A$1:$M$38,7,FALSE))="X","X",(IF(G174="X",1,G174+1)))))</f>
        <v/>
      </c>
      <c r="H175" s="50" t="str">
        <f>IF($A175="","",(IF((VLOOKUP($A175,DATA!$A$1:$M$38,8,FALSE))="X","X",(IF(H174="X",1,H174+1)))))</f>
        <v/>
      </c>
      <c r="I175" s="50" t="str">
        <f>IF($A175="","",(IF((VLOOKUP($A175,DATA!$A$1:$M$38,9,FALSE))="X","X",(IF(I174="X",1,I174+1)))))</f>
        <v/>
      </c>
      <c r="J175" s="51" t="str">
        <f>IF($A175="","",(IF((VLOOKUP($A175,DATA!$A$1:$M$38,10,FALSE))="X","X",(IF(J174="X",1,J174+1)))))</f>
        <v/>
      </c>
      <c r="K175" s="50" t="str">
        <f>IF($A175="","",(IF((VLOOKUP($A175,DATA!$A$1:$M$38,11,FALSE))="X","X",(IF(K174="X",1,K174+1)))))</f>
        <v/>
      </c>
      <c r="L175" s="50" t="str">
        <f>IF($A175="","",(IF((VLOOKUP($A175,DATA!$A$1:$M$38,12,FALSE))="X","X",(IF(L174="X",1,L174+1)))))</f>
        <v/>
      </c>
      <c r="M175" s="50" t="str">
        <f>IF($A175="","",(IF((VLOOKUP($A175,DATA!$A$1:$M$38,13,FALSE))="X","X",(IF(M174="X",1,M174+1)))))</f>
        <v/>
      </c>
      <c r="N175" s="53" t="str">
        <f t="shared" si="4"/>
        <v/>
      </c>
      <c r="O175" s="51" t="str">
        <f t="shared" si="5"/>
        <v/>
      </c>
      <c r="P175" s="50" t="str">
        <f>IF($A175="","",(IF((VLOOKUP($A175,DATA!$S$1:$AC$38,2,FALSE))="X","X",(IF(P174="X",1,P174+1)))))</f>
        <v/>
      </c>
      <c r="Q175" s="50" t="str">
        <f>IF($A175="","",(IF((VLOOKUP($A175,DATA!$S$1:$AC$38,3,FALSE))="X","X",(IF(Q174="X",1,Q174+1)))))</f>
        <v/>
      </c>
      <c r="R175" s="50" t="str">
        <f>IF($A175="","",(IF((VLOOKUP($A175,DATA!$S$1:$AC$38,4,FALSE))="X","X",(IF(R174="X",1,R174+1)))))</f>
        <v/>
      </c>
      <c r="S175" s="50" t="str">
        <f>IF($A175="","",(IF((VLOOKUP($A175,DATA!$S$1:$AC$38,5,FALSE))="X","X",(IF(S174="X",1,S174+1)))))</f>
        <v/>
      </c>
      <c r="T175" s="50" t="str">
        <f>IF($A175="","",(IF((VLOOKUP($A175,DATA!$S$1:$AC$38,6,FALSE))="X","X",(IF(T174="X",1,T174+1)))))</f>
        <v/>
      </c>
      <c r="U175" s="50" t="str">
        <f>IF($A175="","",(IF((VLOOKUP($A175,DATA!$S$1:$AC$38,7,FALSE))="X","X",(IF(U174="X",1,U174+1)))))</f>
        <v/>
      </c>
      <c r="V175" s="51" t="str">
        <f>IF($A175="","",(IF((VLOOKUP($A175,DATA!$S$1:$AC$38,8,FALSE))="X","X",(IF(V174="X",1,V174+1)))))</f>
        <v/>
      </c>
      <c r="W175" s="50" t="str">
        <f>IF($A175="","",(IF((VLOOKUP($A175,DATA!$S$1:$AC$38,9,FALSE))="X","X",(IF(W174="X",1,W174+1)))))</f>
        <v/>
      </c>
      <c r="X175" s="50" t="str">
        <f>IF($A175="","",(IF((VLOOKUP($A175,DATA!$S$1:$AC$38,10,FALSE))="X","X",(IF(X174="X",1,X174+1)))))</f>
        <v/>
      </c>
      <c r="Y175" s="51" t="str">
        <f>IF($A175="","",(IF((VLOOKUP($A175,DATA!$S$1:$AC$38,11,FALSE))="X","X",(IF(Y174="X",1,Y174+1)))))</f>
        <v/>
      </c>
      <c r="Z175" s="52"/>
      <c r="AA175" s="52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39"/>
      <c r="BN175" s="39"/>
      <c r="BO175" s="39"/>
      <c r="BP175" s="39"/>
      <c r="BQ175" s="39"/>
      <c r="BR175" s="39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39"/>
      <c r="CF175" s="39"/>
      <c r="CG175" s="39"/>
      <c r="CH175" s="39"/>
      <c r="DC175" s="4"/>
      <c r="DD175" s="4"/>
      <c r="DE175" s="49"/>
      <c r="DF175" s="49"/>
      <c r="DG175" s="49"/>
      <c r="DH175" s="49"/>
      <c r="DI175" s="49"/>
      <c r="DJ175" s="49"/>
      <c r="DK175" s="49"/>
      <c r="DL175" s="49"/>
      <c r="DM175" s="49"/>
      <c r="DN175" s="49"/>
      <c r="DO175" s="49"/>
      <c r="DP175" s="49"/>
      <c r="DQ175" s="49"/>
      <c r="DR175" s="49"/>
      <c r="DS175" s="49"/>
      <c r="DT175" s="49"/>
      <c r="DU175" s="49"/>
      <c r="DV175" s="49"/>
      <c r="DW175" s="49"/>
      <c r="DX175" s="49"/>
      <c r="DY175" s="49"/>
      <c r="DZ175" s="49"/>
      <c r="EA175" s="49"/>
      <c r="EB175" s="49"/>
      <c r="EC175" s="49"/>
      <c r="ED175" s="49"/>
      <c r="EE175" s="49"/>
      <c r="EF175" s="49"/>
      <c r="EG175" s="49"/>
      <c r="EH175" s="49"/>
      <c r="EI175" s="49"/>
      <c r="EJ175" s="49"/>
      <c r="EK175" s="49"/>
      <c r="EL175" s="49"/>
      <c r="EM175" s="49"/>
      <c r="EN175" s="49"/>
      <c r="EO175" s="49"/>
      <c r="EP175" s="49"/>
      <c r="EQ175" s="49"/>
      <c r="ER175" s="49"/>
      <c r="ES175" s="49"/>
      <c r="ET175" s="49"/>
      <c r="EU175" s="49"/>
      <c r="EV175" s="49"/>
      <c r="EW175" s="49"/>
      <c r="EX175" s="49"/>
      <c r="EY175" s="49"/>
      <c r="EZ175" s="49"/>
      <c r="FA175" s="49"/>
      <c r="FB175" s="49"/>
      <c r="FC175" s="49"/>
      <c r="FD175" s="49"/>
      <c r="FE175" s="49"/>
      <c r="FF175" s="49"/>
      <c r="FG175" s="49"/>
      <c r="FH175" s="49"/>
      <c r="FI175" s="49"/>
      <c r="FJ175" s="49"/>
      <c r="FK175" s="49"/>
      <c r="FL175" s="49"/>
      <c r="FM175" s="49"/>
      <c r="FN175" s="49"/>
      <c r="FO175" s="49"/>
      <c r="FP175" s="49"/>
      <c r="FQ175" s="49"/>
      <c r="FR175" s="49"/>
      <c r="FS175" s="49"/>
      <c r="FT175" s="49"/>
      <c r="FU175" s="49"/>
      <c r="FV175" s="49"/>
      <c r="FW175" s="49"/>
      <c r="FX175" s="49"/>
      <c r="FY175" s="49"/>
      <c r="FZ175" s="49"/>
      <c r="GA175" s="49"/>
      <c r="GB175" s="49"/>
      <c r="GC175" s="49"/>
      <c r="GD175" s="49"/>
      <c r="GE175" s="49"/>
      <c r="GF175" s="49"/>
      <c r="GG175" s="49"/>
      <c r="GH175" s="49"/>
      <c r="GI175" s="49"/>
      <c r="GJ175" s="49"/>
      <c r="GK175" s="49"/>
      <c r="GL175" s="49"/>
      <c r="GM175" s="49"/>
      <c r="GN175" s="49"/>
      <c r="GO175" s="49"/>
      <c r="GP175" s="49"/>
      <c r="GQ175" s="49"/>
      <c r="GR175" s="49"/>
      <c r="GS175" s="49"/>
      <c r="GT175" s="49"/>
      <c r="GU175" s="49"/>
      <c r="GV175" s="49"/>
      <c r="GW175" s="49"/>
      <c r="GX175" s="49"/>
      <c r="GY175" s="49"/>
      <c r="GZ175" s="49"/>
    </row>
    <row r="176" spans="1:208" s="5" customFormat="1" ht="18.600000000000001" customHeight="1" x14ac:dyDescent="0.25">
      <c r="A176" s="58"/>
      <c r="B176" s="50" t="str">
        <f>IF($A176="","",(IF((VLOOKUP($A176,DATA!$A$1:$M$38,2,FALSE))="X","X",(IF(B175="X",1,B175+1)))))</f>
        <v/>
      </c>
      <c r="C176" s="51" t="str">
        <f>IF($A176="","",(IF((VLOOKUP($A176,DATA!$A$1:$M$38,3,FALSE))="X","X",(IF(C175="X",1,C175+1)))))</f>
        <v/>
      </c>
      <c r="D176" s="50" t="str">
        <f>IF($A176="","",(IF((VLOOKUP($A176,DATA!$A$1:$M$38,4,FALSE))="X","X",(IF(D175="X",1,D175+1)))))</f>
        <v/>
      </c>
      <c r="E176" s="51" t="str">
        <f>IF($A176="","",(IF((VLOOKUP($A176,DATA!$A$1:$M$38,5,FALSE))="X","X",(IF(E175="X",1,E175+1)))))</f>
        <v/>
      </c>
      <c r="F176" s="50" t="str">
        <f>IF($A176="","",(IF((VLOOKUP($A176,DATA!$A$1:$M$38,6,FALSE))="X","X",(IF(F175="X",1,F175+1)))))</f>
        <v/>
      </c>
      <c r="G176" s="51" t="str">
        <f>IF($A176="","",(IF((VLOOKUP($A176,DATA!$A$1:$M$38,7,FALSE))="X","X",(IF(G175="X",1,G175+1)))))</f>
        <v/>
      </c>
      <c r="H176" s="50" t="str">
        <f>IF($A176="","",(IF((VLOOKUP($A176,DATA!$A$1:$M$38,8,FALSE))="X","X",(IF(H175="X",1,H175+1)))))</f>
        <v/>
      </c>
      <c r="I176" s="50" t="str">
        <f>IF($A176="","",(IF((VLOOKUP($A176,DATA!$A$1:$M$38,9,FALSE))="X","X",(IF(I175="X",1,I175+1)))))</f>
        <v/>
      </c>
      <c r="J176" s="51" t="str">
        <f>IF($A176="","",(IF((VLOOKUP($A176,DATA!$A$1:$M$38,10,FALSE))="X","X",(IF(J175="X",1,J175+1)))))</f>
        <v/>
      </c>
      <c r="K176" s="50" t="str">
        <f>IF($A176="","",(IF((VLOOKUP($A176,DATA!$A$1:$M$38,11,FALSE))="X","X",(IF(K175="X",1,K175+1)))))</f>
        <v/>
      </c>
      <c r="L176" s="50" t="str">
        <f>IF($A176="","",(IF((VLOOKUP($A176,DATA!$A$1:$M$38,12,FALSE))="X","X",(IF(L175="X",1,L175+1)))))</f>
        <v/>
      </c>
      <c r="M176" s="50" t="str">
        <f>IF($A176="","",(IF((VLOOKUP($A176,DATA!$A$1:$M$38,13,FALSE))="X","X",(IF(M175="X",1,M175+1)))))</f>
        <v/>
      </c>
      <c r="N176" s="53" t="str">
        <f t="shared" si="4"/>
        <v/>
      </c>
      <c r="O176" s="51" t="str">
        <f t="shared" si="5"/>
        <v/>
      </c>
      <c r="P176" s="50" t="str">
        <f>IF($A176="","",(IF((VLOOKUP($A176,DATA!$S$1:$AC$38,2,FALSE))="X","X",(IF(P175="X",1,P175+1)))))</f>
        <v/>
      </c>
      <c r="Q176" s="50" t="str">
        <f>IF($A176="","",(IF((VLOOKUP($A176,DATA!$S$1:$AC$38,3,FALSE))="X","X",(IF(Q175="X",1,Q175+1)))))</f>
        <v/>
      </c>
      <c r="R176" s="50" t="str">
        <f>IF($A176="","",(IF((VLOOKUP($A176,DATA!$S$1:$AC$38,4,FALSE))="X","X",(IF(R175="X",1,R175+1)))))</f>
        <v/>
      </c>
      <c r="S176" s="50" t="str">
        <f>IF($A176="","",(IF((VLOOKUP($A176,DATA!$S$1:$AC$38,5,FALSE))="X","X",(IF(S175="X",1,S175+1)))))</f>
        <v/>
      </c>
      <c r="T176" s="50" t="str">
        <f>IF($A176="","",(IF((VLOOKUP($A176,DATA!$S$1:$AC$38,6,FALSE))="X","X",(IF(T175="X",1,T175+1)))))</f>
        <v/>
      </c>
      <c r="U176" s="50" t="str">
        <f>IF($A176="","",(IF((VLOOKUP($A176,DATA!$S$1:$AC$38,7,FALSE))="X","X",(IF(U175="X",1,U175+1)))))</f>
        <v/>
      </c>
      <c r="V176" s="51" t="str">
        <f>IF($A176="","",(IF((VLOOKUP($A176,DATA!$S$1:$AC$38,8,FALSE))="X","X",(IF(V175="X",1,V175+1)))))</f>
        <v/>
      </c>
      <c r="W176" s="50" t="str">
        <f>IF($A176="","",(IF((VLOOKUP($A176,DATA!$S$1:$AC$38,9,FALSE))="X","X",(IF(W175="X",1,W175+1)))))</f>
        <v/>
      </c>
      <c r="X176" s="50" t="str">
        <f>IF($A176="","",(IF((VLOOKUP($A176,DATA!$S$1:$AC$38,10,FALSE))="X","X",(IF(X175="X",1,X175+1)))))</f>
        <v/>
      </c>
      <c r="Y176" s="51" t="str">
        <f>IF($A176="","",(IF((VLOOKUP($A176,DATA!$S$1:$AC$38,11,FALSE))="X","X",(IF(Y175="X",1,Y175+1)))))</f>
        <v/>
      </c>
      <c r="Z176" s="52"/>
      <c r="AA176" s="52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39"/>
      <c r="BN176" s="39"/>
      <c r="BO176" s="39"/>
      <c r="BP176" s="39"/>
      <c r="BQ176" s="39"/>
      <c r="BR176" s="39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39"/>
      <c r="CF176" s="39"/>
      <c r="CG176" s="39"/>
      <c r="CH176" s="39"/>
      <c r="DC176" s="4"/>
      <c r="DD176" s="4"/>
      <c r="DE176" s="49"/>
      <c r="DF176" s="49"/>
      <c r="DG176" s="49"/>
      <c r="DH176" s="49"/>
      <c r="DI176" s="49"/>
      <c r="DJ176" s="49"/>
      <c r="DK176" s="49"/>
      <c r="DL176" s="49"/>
      <c r="DM176" s="49"/>
      <c r="DN176" s="49"/>
      <c r="DO176" s="49"/>
      <c r="DP176" s="49"/>
      <c r="DQ176" s="49"/>
      <c r="DR176" s="49"/>
      <c r="DS176" s="49"/>
      <c r="DT176" s="49"/>
      <c r="DU176" s="49"/>
      <c r="DV176" s="49"/>
      <c r="DW176" s="49"/>
      <c r="DX176" s="49"/>
      <c r="DY176" s="49"/>
      <c r="DZ176" s="49"/>
      <c r="EA176" s="49"/>
      <c r="EB176" s="49"/>
      <c r="EC176" s="49"/>
      <c r="ED176" s="49"/>
      <c r="EE176" s="49"/>
      <c r="EF176" s="49"/>
      <c r="EG176" s="49"/>
      <c r="EH176" s="49"/>
      <c r="EI176" s="49"/>
      <c r="EJ176" s="49"/>
      <c r="EK176" s="49"/>
      <c r="EL176" s="49"/>
      <c r="EM176" s="49"/>
      <c r="EN176" s="49"/>
      <c r="EO176" s="49"/>
      <c r="EP176" s="49"/>
      <c r="EQ176" s="49"/>
      <c r="ER176" s="49"/>
      <c r="ES176" s="49"/>
      <c r="ET176" s="49"/>
      <c r="EU176" s="49"/>
      <c r="EV176" s="49"/>
      <c r="EW176" s="49"/>
      <c r="EX176" s="49"/>
      <c r="EY176" s="49"/>
      <c r="EZ176" s="49"/>
      <c r="FA176" s="49"/>
      <c r="FB176" s="49"/>
      <c r="FC176" s="49"/>
      <c r="FD176" s="49"/>
      <c r="FE176" s="49"/>
      <c r="FF176" s="49"/>
      <c r="FG176" s="49"/>
      <c r="FH176" s="49"/>
      <c r="FI176" s="49"/>
      <c r="FJ176" s="49"/>
      <c r="FK176" s="49"/>
      <c r="FL176" s="49"/>
      <c r="FM176" s="49"/>
      <c r="FN176" s="49"/>
      <c r="FO176" s="49"/>
      <c r="FP176" s="49"/>
      <c r="FQ176" s="49"/>
      <c r="FR176" s="49"/>
      <c r="FS176" s="49"/>
      <c r="FT176" s="49"/>
      <c r="FU176" s="49"/>
      <c r="FV176" s="49"/>
      <c r="FW176" s="49"/>
      <c r="FX176" s="49"/>
      <c r="FY176" s="49"/>
      <c r="FZ176" s="49"/>
      <c r="GA176" s="49"/>
      <c r="GB176" s="49"/>
      <c r="GC176" s="49"/>
      <c r="GD176" s="49"/>
      <c r="GE176" s="49"/>
      <c r="GF176" s="49"/>
      <c r="GG176" s="49"/>
      <c r="GH176" s="49"/>
      <c r="GI176" s="49"/>
      <c r="GJ176" s="49"/>
      <c r="GK176" s="49"/>
      <c r="GL176" s="49"/>
      <c r="GM176" s="49"/>
      <c r="GN176" s="49"/>
      <c r="GO176" s="49"/>
      <c r="GP176" s="49"/>
      <c r="GQ176" s="49"/>
      <c r="GR176" s="49"/>
      <c r="GS176" s="49"/>
      <c r="GT176" s="49"/>
      <c r="GU176" s="49"/>
      <c r="GV176" s="49"/>
      <c r="GW176" s="49"/>
      <c r="GX176" s="49"/>
      <c r="GY176" s="49"/>
      <c r="GZ176" s="49"/>
    </row>
    <row r="177" spans="1:208" s="5" customFormat="1" ht="18.600000000000001" customHeight="1" x14ac:dyDescent="0.25">
      <c r="A177" s="58"/>
      <c r="B177" s="50" t="str">
        <f>IF($A177="","",(IF((VLOOKUP($A177,DATA!$A$1:$M$38,2,FALSE))="X","X",(IF(B176="X",1,B176+1)))))</f>
        <v/>
      </c>
      <c r="C177" s="51" t="str">
        <f>IF($A177="","",(IF((VLOOKUP($A177,DATA!$A$1:$M$38,3,FALSE))="X","X",(IF(C176="X",1,C176+1)))))</f>
        <v/>
      </c>
      <c r="D177" s="50" t="str">
        <f>IF($A177="","",(IF((VLOOKUP($A177,DATA!$A$1:$M$38,4,FALSE))="X","X",(IF(D176="X",1,D176+1)))))</f>
        <v/>
      </c>
      <c r="E177" s="51" t="str">
        <f>IF($A177="","",(IF((VLOOKUP($A177,DATA!$A$1:$M$38,5,FALSE))="X","X",(IF(E176="X",1,E176+1)))))</f>
        <v/>
      </c>
      <c r="F177" s="50" t="str">
        <f>IF($A177="","",(IF((VLOOKUP($A177,DATA!$A$1:$M$38,6,FALSE))="X","X",(IF(F176="X",1,F176+1)))))</f>
        <v/>
      </c>
      <c r="G177" s="51" t="str">
        <f>IF($A177="","",(IF((VLOOKUP($A177,DATA!$A$1:$M$38,7,FALSE))="X","X",(IF(G176="X",1,G176+1)))))</f>
        <v/>
      </c>
      <c r="H177" s="50" t="str">
        <f>IF($A177="","",(IF((VLOOKUP($A177,DATA!$A$1:$M$38,8,FALSE))="X","X",(IF(H176="X",1,H176+1)))))</f>
        <v/>
      </c>
      <c r="I177" s="50" t="str">
        <f>IF($A177="","",(IF((VLOOKUP($A177,DATA!$A$1:$M$38,9,FALSE))="X","X",(IF(I176="X",1,I176+1)))))</f>
        <v/>
      </c>
      <c r="J177" s="51" t="str">
        <f>IF($A177="","",(IF((VLOOKUP($A177,DATA!$A$1:$M$38,10,FALSE))="X","X",(IF(J176="X",1,J176+1)))))</f>
        <v/>
      </c>
      <c r="K177" s="50" t="str">
        <f>IF($A177="","",(IF((VLOOKUP($A177,DATA!$A$1:$M$38,11,FALSE))="X","X",(IF(K176="X",1,K176+1)))))</f>
        <v/>
      </c>
      <c r="L177" s="50" t="str">
        <f>IF($A177="","",(IF((VLOOKUP($A177,DATA!$A$1:$M$38,12,FALSE))="X","X",(IF(L176="X",1,L176+1)))))</f>
        <v/>
      </c>
      <c r="M177" s="50" t="str">
        <f>IF($A177="","",(IF((VLOOKUP($A177,DATA!$A$1:$M$38,13,FALSE))="X","X",(IF(M176="X",1,M176+1)))))</f>
        <v/>
      </c>
      <c r="N177" s="53" t="str">
        <f t="shared" si="4"/>
        <v/>
      </c>
      <c r="O177" s="51" t="str">
        <f t="shared" si="5"/>
        <v/>
      </c>
      <c r="P177" s="50" t="str">
        <f>IF($A177="","",(IF((VLOOKUP($A177,DATA!$S$1:$AC$38,2,FALSE))="X","X",(IF(P176="X",1,P176+1)))))</f>
        <v/>
      </c>
      <c r="Q177" s="50" t="str">
        <f>IF($A177="","",(IF((VLOOKUP($A177,DATA!$S$1:$AC$38,3,FALSE))="X","X",(IF(Q176="X",1,Q176+1)))))</f>
        <v/>
      </c>
      <c r="R177" s="50" t="str">
        <f>IF($A177="","",(IF((VLOOKUP($A177,DATA!$S$1:$AC$38,4,FALSE))="X","X",(IF(R176="X",1,R176+1)))))</f>
        <v/>
      </c>
      <c r="S177" s="50" t="str">
        <f>IF($A177="","",(IF((VLOOKUP($A177,DATA!$S$1:$AC$38,5,FALSE))="X","X",(IF(S176="X",1,S176+1)))))</f>
        <v/>
      </c>
      <c r="T177" s="50" t="str">
        <f>IF($A177="","",(IF((VLOOKUP($A177,DATA!$S$1:$AC$38,6,FALSE))="X","X",(IF(T176="X",1,T176+1)))))</f>
        <v/>
      </c>
      <c r="U177" s="50" t="str">
        <f>IF($A177="","",(IF((VLOOKUP($A177,DATA!$S$1:$AC$38,7,FALSE))="X","X",(IF(U176="X",1,U176+1)))))</f>
        <v/>
      </c>
      <c r="V177" s="51" t="str">
        <f>IF($A177="","",(IF((VLOOKUP($A177,DATA!$S$1:$AC$38,8,FALSE))="X","X",(IF(V176="X",1,V176+1)))))</f>
        <v/>
      </c>
      <c r="W177" s="50" t="str">
        <f>IF($A177="","",(IF((VLOOKUP($A177,DATA!$S$1:$AC$38,9,FALSE))="X","X",(IF(W176="X",1,W176+1)))))</f>
        <v/>
      </c>
      <c r="X177" s="50" t="str">
        <f>IF($A177="","",(IF((VLOOKUP($A177,DATA!$S$1:$AC$38,10,FALSE))="X","X",(IF(X176="X",1,X176+1)))))</f>
        <v/>
      </c>
      <c r="Y177" s="51" t="str">
        <f>IF($A177="","",(IF((VLOOKUP($A177,DATA!$S$1:$AC$38,11,FALSE))="X","X",(IF(Y176="X",1,Y176+1)))))</f>
        <v/>
      </c>
      <c r="Z177" s="52"/>
      <c r="AA177" s="52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39"/>
      <c r="BN177" s="39"/>
      <c r="BO177" s="39"/>
      <c r="BP177" s="39"/>
      <c r="BQ177" s="39"/>
      <c r="BR177" s="39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39"/>
      <c r="CF177" s="39"/>
      <c r="CG177" s="39"/>
      <c r="CH177" s="39"/>
      <c r="DC177" s="4"/>
      <c r="DD177" s="4"/>
      <c r="DE177" s="49"/>
      <c r="DF177" s="49"/>
      <c r="DG177" s="49"/>
      <c r="DH177" s="49"/>
      <c r="DI177" s="49"/>
      <c r="DJ177" s="49"/>
      <c r="DK177" s="49"/>
      <c r="DL177" s="49"/>
      <c r="DM177" s="49"/>
      <c r="DN177" s="49"/>
      <c r="DO177" s="49"/>
      <c r="DP177" s="49"/>
      <c r="DQ177" s="49"/>
      <c r="DR177" s="49"/>
      <c r="DS177" s="49"/>
      <c r="DT177" s="49"/>
      <c r="DU177" s="49"/>
      <c r="DV177" s="49"/>
      <c r="DW177" s="49"/>
      <c r="DX177" s="49"/>
      <c r="DY177" s="49"/>
      <c r="DZ177" s="49"/>
      <c r="EA177" s="49"/>
      <c r="EB177" s="49"/>
      <c r="EC177" s="49"/>
      <c r="ED177" s="49"/>
      <c r="EE177" s="49"/>
      <c r="EF177" s="49"/>
      <c r="EG177" s="49"/>
      <c r="EH177" s="49"/>
      <c r="EI177" s="49"/>
      <c r="EJ177" s="49"/>
      <c r="EK177" s="49"/>
      <c r="EL177" s="49"/>
      <c r="EM177" s="49"/>
      <c r="EN177" s="49"/>
      <c r="EO177" s="49"/>
      <c r="EP177" s="49"/>
      <c r="EQ177" s="49"/>
      <c r="ER177" s="49"/>
      <c r="ES177" s="49"/>
      <c r="ET177" s="49"/>
      <c r="EU177" s="49"/>
      <c r="EV177" s="49"/>
      <c r="EW177" s="49"/>
      <c r="EX177" s="49"/>
      <c r="EY177" s="49"/>
      <c r="EZ177" s="49"/>
      <c r="FA177" s="49"/>
      <c r="FB177" s="49"/>
      <c r="FC177" s="49"/>
      <c r="FD177" s="49"/>
      <c r="FE177" s="49"/>
      <c r="FF177" s="49"/>
      <c r="FG177" s="49"/>
      <c r="FH177" s="49"/>
      <c r="FI177" s="49"/>
      <c r="FJ177" s="49"/>
      <c r="FK177" s="49"/>
      <c r="FL177" s="49"/>
      <c r="FM177" s="49"/>
      <c r="FN177" s="49"/>
      <c r="FO177" s="49"/>
      <c r="FP177" s="49"/>
      <c r="FQ177" s="49"/>
      <c r="FR177" s="49"/>
      <c r="FS177" s="49"/>
      <c r="FT177" s="49"/>
      <c r="FU177" s="49"/>
      <c r="FV177" s="49"/>
      <c r="FW177" s="49"/>
      <c r="FX177" s="49"/>
      <c r="FY177" s="49"/>
      <c r="FZ177" s="49"/>
      <c r="GA177" s="49"/>
      <c r="GB177" s="49"/>
      <c r="GC177" s="49"/>
      <c r="GD177" s="49"/>
      <c r="GE177" s="49"/>
      <c r="GF177" s="49"/>
      <c r="GG177" s="49"/>
      <c r="GH177" s="49"/>
      <c r="GI177" s="49"/>
      <c r="GJ177" s="49"/>
      <c r="GK177" s="49"/>
      <c r="GL177" s="49"/>
      <c r="GM177" s="49"/>
      <c r="GN177" s="49"/>
      <c r="GO177" s="49"/>
      <c r="GP177" s="49"/>
      <c r="GQ177" s="49"/>
      <c r="GR177" s="49"/>
      <c r="GS177" s="49"/>
      <c r="GT177" s="49"/>
      <c r="GU177" s="49"/>
      <c r="GV177" s="49"/>
      <c r="GW177" s="49"/>
      <c r="GX177" s="49"/>
      <c r="GY177" s="49"/>
      <c r="GZ177" s="49"/>
    </row>
    <row r="178" spans="1:208" s="5" customFormat="1" ht="18.600000000000001" customHeight="1" x14ac:dyDescent="0.25">
      <c r="A178" s="58"/>
      <c r="B178" s="50" t="str">
        <f>IF($A178="","",(IF((VLOOKUP($A178,DATA!$A$1:$M$38,2,FALSE))="X","X",(IF(B177="X",1,B177+1)))))</f>
        <v/>
      </c>
      <c r="C178" s="51" t="str">
        <f>IF($A178="","",(IF((VLOOKUP($A178,DATA!$A$1:$M$38,3,FALSE))="X","X",(IF(C177="X",1,C177+1)))))</f>
        <v/>
      </c>
      <c r="D178" s="50" t="str">
        <f>IF($A178="","",(IF((VLOOKUP($A178,DATA!$A$1:$M$38,4,FALSE))="X","X",(IF(D177="X",1,D177+1)))))</f>
        <v/>
      </c>
      <c r="E178" s="51" t="str">
        <f>IF($A178="","",(IF((VLOOKUP($A178,DATA!$A$1:$M$38,5,FALSE))="X","X",(IF(E177="X",1,E177+1)))))</f>
        <v/>
      </c>
      <c r="F178" s="50" t="str">
        <f>IF($A178="","",(IF((VLOOKUP($A178,DATA!$A$1:$M$38,6,FALSE))="X","X",(IF(F177="X",1,F177+1)))))</f>
        <v/>
      </c>
      <c r="G178" s="51" t="str">
        <f>IF($A178="","",(IF((VLOOKUP($A178,DATA!$A$1:$M$38,7,FALSE))="X","X",(IF(G177="X",1,G177+1)))))</f>
        <v/>
      </c>
      <c r="H178" s="50" t="str">
        <f>IF($A178="","",(IF((VLOOKUP($A178,DATA!$A$1:$M$38,8,FALSE))="X","X",(IF(H177="X",1,H177+1)))))</f>
        <v/>
      </c>
      <c r="I178" s="50" t="str">
        <f>IF($A178="","",(IF((VLOOKUP($A178,DATA!$A$1:$M$38,9,FALSE))="X","X",(IF(I177="X",1,I177+1)))))</f>
        <v/>
      </c>
      <c r="J178" s="51" t="str">
        <f>IF($A178="","",(IF((VLOOKUP($A178,DATA!$A$1:$M$38,10,FALSE))="X","X",(IF(J177="X",1,J177+1)))))</f>
        <v/>
      </c>
      <c r="K178" s="50" t="str">
        <f>IF($A178="","",(IF((VLOOKUP($A178,DATA!$A$1:$M$38,11,FALSE))="X","X",(IF(K177="X",1,K177+1)))))</f>
        <v/>
      </c>
      <c r="L178" s="50" t="str">
        <f>IF($A178="","",(IF((VLOOKUP($A178,DATA!$A$1:$M$38,12,FALSE))="X","X",(IF(L177="X",1,L177+1)))))</f>
        <v/>
      </c>
      <c r="M178" s="50" t="str">
        <f>IF($A178="","",(IF((VLOOKUP($A178,DATA!$A$1:$M$38,13,FALSE))="X","X",(IF(M177="X",1,M177+1)))))</f>
        <v/>
      </c>
      <c r="N178" s="53" t="str">
        <f t="shared" si="4"/>
        <v/>
      </c>
      <c r="O178" s="51" t="str">
        <f t="shared" si="5"/>
        <v/>
      </c>
      <c r="P178" s="50" t="str">
        <f>IF($A178="","",(IF((VLOOKUP($A178,DATA!$S$1:$AC$38,2,FALSE))="X","X",(IF(P177="X",1,P177+1)))))</f>
        <v/>
      </c>
      <c r="Q178" s="50" t="str">
        <f>IF($A178="","",(IF((VLOOKUP($A178,DATA!$S$1:$AC$38,3,FALSE))="X","X",(IF(Q177="X",1,Q177+1)))))</f>
        <v/>
      </c>
      <c r="R178" s="50" t="str">
        <f>IF($A178="","",(IF((VLOOKUP($A178,DATA!$S$1:$AC$38,4,FALSE))="X","X",(IF(R177="X",1,R177+1)))))</f>
        <v/>
      </c>
      <c r="S178" s="50" t="str">
        <f>IF($A178="","",(IF((VLOOKUP($A178,DATA!$S$1:$AC$38,5,FALSE))="X","X",(IF(S177="X",1,S177+1)))))</f>
        <v/>
      </c>
      <c r="T178" s="50" t="str">
        <f>IF($A178="","",(IF((VLOOKUP($A178,DATA!$S$1:$AC$38,6,FALSE))="X","X",(IF(T177="X",1,T177+1)))))</f>
        <v/>
      </c>
      <c r="U178" s="50" t="str">
        <f>IF($A178="","",(IF((VLOOKUP($A178,DATA!$S$1:$AC$38,7,FALSE))="X","X",(IF(U177="X",1,U177+1)))))</f>
        <v/>
      </c>
      <c r="V178" s="51" t="str">
        <f>IF($A178="","",(IF((VLOOKUP($A178,DATA!$S$1:$AC$38,8,FALSE))="X","X",(IF(V177="X",1,V177+1)))))</f>
        <v/>
      </c>
      <c r="W178" s="50" t="str">
        <f>IF($A178="","",(IF((VLOOKUP($A178,DATA!$S$1:$AC$38,9,FALSE))="X","X",(IF(W177="X",1,W177+1)))))</f>
        <v/>
      </c>
      <c r="X178" s="50" t="str">
        <f>IF($A178="","",(IF((VLOOKUP($A178,DATA!$S$1:$AC$38,10,FALSE))="X","X",(IF(X177="X",1,X177+1)))))</f>
        <v/>
      </c>
      <c r="Y178" s="51" t="str">
        <f>IF($A178="","",(IF((VLOOKUP($A178,DATA!$S$1:$AC$38,11,FALSE))="X","X",(IF(Y177="X",1,Y177+1)))))</f>
        <v/>
      </c>
      <c r="Z178" s="52"/>
      <c r="AA178" s="52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39"/>
      <c r="BN178" s="39"/>
      <c r="BO178" s="39"/>
      <c r="BP178" s="39"/>
      <c r="BQ178" s="39"/>
      <c r="BR178" s="39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39"/>
      <c r="CF178" s="39"/>
      <c r="CG178" s="39"/>
      <c r="CH178" s="39"/>
      <c r="DC178" s="4"/>
      <c r="DD178" s="4"/>
      <c r="DE178" s="49"/>
      <c r="DF178" s="49"/>
      <c r="DG178" s="49"/>
      <c r="DH178" s="49"/>
      <c r="DI178" s="49"/>
      <c r="DJ178" s="49"/>
      <c r="DK178" s="49"/>
      <c r="DL178" s="49"/>
      <c r="DM178" s="49"/>
      <c r="DN178" s="49"/>
      <c r="DO178" s="49"/>
      <c r="DP178" s="49"/>
      <c r="DQ178" s="49"/>
      <c r="DR178" s="49"/>
      <c r="DS178" s="49"/>
      <c r="DT178" s="49"/>
      <c r="DU178" s="49"/>
      <c r="DV178" s="49"/>
      <c r="DW178" s="49"/>
      <c r="DX178" s="49"/>
      <c r="DY178" s="49"/>
      <c r="DZ178" s="49"/>
      <c r="EA178" s="49"/>
      <c r="EB178" s="49"/>
      <c r="EC178" s="49"/>
      <c r="ED178" s="49"/>
      <c r="EE178" s="49"/>
      <c r="EF178" s="49"/>
      <c r="EG178" s="49"/>
      <c r="EH178" s="49"/>
      <c r="EI178" s="49"/>
      <c r="EJ178" s="49"/>
      <c r="EK178" s="49"/>
      <c r="EL178" s="49"/>
      <c r="EM178" s="49"/>
      <c r="EN178" s="49"/>
      <c r="EO178" s="49"/>
      <c r="EP178" s="49"/>
      <c r="EQ178" s="49"/>
      <c r="ER178" s="49"/>
      <c r="ES178" s="49"/>
      <c r="ET178" s="49"/>
      <c r="EU178" s="49"/>
      <c r="EV178" s="49"/>
      <c r="EW178" s="49"/>
      <c r="EX178" s="49"/>
      <c r="EY178" s="49"/>
      <c r="EZ178" s="49"/>
      <c r="FA178" s="49"/>
      <c r="FB178" s="49"/>
      <c r="FC178" s="49"/>
      <c r="FD178" s="49"/>
      <c r="FE178" s="49"/>
      <c r="FF178" s="49"/>
      <c r="FG178" s="49"/>
      <c r="FH178" s="49"/>
      <c r="FI178" s="49"/>
      <c r="FJ178" s="49"/>
      <c r="FK178" s="49"/>
      <c r="FL178" s="49"/>
      <c r="FM178" s="49"/>
      <c r="FN178" s="49"/>
      <c r="FO178" s="49"/>
      <c r="FP178" s="49"/>
      <c r="FQ178" s="49"/>
      <c r="FR178" s="49"/>
      <c r="FS178" s="49"/>
      <c r="FT178" s="49"/>
      <c r="FU178" s="49"/>
      <c r="FV178" s="49"/>
      <c r="FW178" s="49"/>
      <c r="FX178" s="49"/>
      <c r="FY178" s="49"/>
      <c r="FZ178" s="49"/>
      <c r="GA178" s="49"/>
      <c r="GB178" s="49"/>
      <c r="GC178" s="49"/>
      <c r="GD178" s="49"/>
      <c r="GE178" s="49"/>
      <c r="GF178" s="49"/>
      <c r="GG178" s="49"/>
      <c r="GH178" s="49"/>
      <c r="GI178" s="49"/>
      <c r="GJ178" s="49"/>
      <c r="GK178" s="49"/>
      <c r="GL178" s="49"/>
      <c r="GM178" s="49"/>
      <c r="GN178" s="49"/>
      <c r="GO178" s="49"/>
      <c r="GP178" s="49"/>
      <c r="GQ178" s="49"/>
      <c r="GR178" s="49"/>
      <c r="GS178" s="49"/>
      <c r="GT178" s="49"/>
      <c r="GU178" s="49"/>
      <c r="GV178" s="49"/>
      <c r="GW178" s="49"/>
      <c r="GX178" s="49"/>
      <c r="GY178" s="49"/>
      <c r="GZ178" s="49"/>
    </row>
    <row r="179" spans="1:208" s="5" customFormat="1" ht="18.600000000000001" customHeight="1" x14ac:dyDescent="0.25">
      <c r="A179" s="58"/>
      <c r="B179" s="50" t="str">
        <f>IF($A179="","",(IF((VLOOKUP($A179,DATA!$A$1:$M$38,2,FALSE))="X","X",(IF(B178="X",1,B178+1)))))</f>
        <v/>
      </c>
      <c r="C179" s="51" t="str">
        <f>IF($A179="","",(IF((VLOOKUP($A179,DATA!$A$1:$M$38,3,FALSE))="X","X",(IF(C178="X",1,C178+1)))))</f>
        <v/>
      </c>
      <c r="D179" s="50" t="str">
        <f>IF($A179="","",(IF((VLOOKUP($A179,DATA!$A$1:$M$38,4,FALSE))="X","X",(IF(D178="X",1,D178+1)))))</f>
        <v/>
      </c>
      <c r="E179" s="51" t="str">
        <f>IF($A179="","",(IF((VLOOKUP($A179,DATA!$A$1:$M$38,5,FALSE))="X","X",(IF(E178="X",1,E178+1)))))</f>
        <v/>
      </c>
      <c r="F179" s="50" t="str">
        <f>IF($A179="","",(IF((VLOOKUP($A179,DATA!$A$1:$M$38,6,FALSE))="X","X",(IF(F178="X",1,F178+1)))))</f>
        <v/>
      </c>
      <c r="G179" s="51" t="str">
        <f>IF($A179="","",(IF((VLOOKUP($A179,DATA!$A$1:$M$38,7,FALSE))="X","X",(IF(G178="X",1,G178+1)))))</f>
        <v/>
      </c>
      <c r="H179" s="50" t="str">
        <f>IF($A179="","",(IF((VLOOKUP($A179,DATA!$A$1:$M$38,8,FALSE))="X","X",(IF(H178="X",1,H178+1)))))</f>
        <v/>
      </c>
      <c r="I179" s="50" t="str">
        <f>IF($A179="","",(IF((VLOOKUP($A179,DATA!$A$1:$M$38,9,FALSE))="X","X",(IF(I178="X",1,I178+1)))))</f>
        <v/>
      </c>
      <c r="J179" s="51" t="str">
        <f>IF($A179="","",(IF((VLOOKUP($A179,DATA!$A$1:$M$38,10,FALSE))="X","X",(IF(J178="X",1,J178+1)))))</f>
        <v/>
      </c>
      <c r="K179" s="50" t="str">
        <f>IF($A179="","",(IF((VLOOKUP($A179,DATA!$A$1:$M$38,11,FALSE))="X","X",(IF(K178="X",1,K178+1)))))</f>
        <v/>
      </c>
      <c r="L179" s="50" t="str">
        <f>IF($A179="","",(IF((VLOOKUP($A179,DATA!$A$1:$M$38,12,FALSE))="X","X",(IF(L178="X",1,L178+1)))))</f>
        <v/>
      </c>
      <c r="M179" s="50" t="str">
        <f>IF($A179="","",(IF((VLOOKUP($A179,DATA!$A$1:$M$38,13,FALSE))="X","X",(IF(M178="X",1,M178+1)))))</f>
        <v/>
      </c>
      <c r="N179" s="53" t="str">
        <f t="shared" si="4"/>
        <v/>
      </c>
      <c r="O179" s="51" t="str">
        <f t="shared" si="5"/>
        <v/>
      </c>
      <c r="P179" s="50" t="str">
        <f>IF($A179="","",(IF((VLOOKUP($A179,DATA!$S$1:$AC$38,2,FALSE))="X","X",(IF(P178="X",1,P178+1)))))</f>
        <v/>
      </c>
      <c r="Q179" s="50" t="str">
        <f>IF($A179="","",(IF((VLOOKUP($A179,DATA!$S$1:$AC$38,3,FALSE))="X","X",(IF(Q178="X",1,Q178+1)))))</f>
        <v/>
      </c>
      <c r="R179" s="50" t="str">
        <f>IF($A179="","",(IF((VLOOKUP($A179,DATA!$S$1:$AC$38,4,FALSE))="X","X",(IF(R178="X",1,R178+1)))))</f>
        <v/>
      </c>
      <c r="S179" s="50" t="str">
        <f>IF($A179="","",(IF((VLOOKUP($A179,DATA!$S$1:$AC$38,5,FALSE))="X","X",(IF(S178="X",1,S178+1)))))</f>
        <v/>
      </c>
      <c r="T179" s="50" t="str">
        <f>IF($A179="","",(IF((VLOOKUP($A179,DATA!$S$1:$AC$38,6,FALSE))="X","X",(IF(T178="X",1,T178+1)))))</f>
        <v/>
      </c>
      <c r="U179" s="50" t="str">
        <f>IF($A179="","",(IF((VLOOKUP($A179,DATA!$S$1:$AC$38,7,FALSE))="X","X",(IF(U178="X",1,U178+1)))))</f>
        <v/>
      </c>
      <c r="V179" s="51" t="str">
        <f>IF($A179="","",(IF((VLOOKUP($A179,DATA!$S$1:$AC$38,8,FALSE))="X","X",(IF(V178="X",1,V178+1)))))</f>
        <v/>
      </c>
      <c r="W179" s="50" t="str">
        <f>IF($A179="","",(IF((VLOOKUP($A179,DATA!$S$1:$AC$38,9,FALSE))="X","X",(IF(W178="X",1,W178+1)))))</f>
        <v/>
      </c>
      <c r="X179" s="50" t="str">
        <f>IF($A179="","",(IF((VLOOKUP($A179,DATA!$S$1:$AC$38,10,FALSE))="X","X",(IF(X178="X",1,X178+1)))))</f>
        <v/>
      </c>
      <c r="Y179" s="51" t="str">
        <f>IF($A179="","",(IF((VLOOKUP($A179,DATA!$S$1:$AC$38,11,FALSE))="X","X",(IF(Y178="X",1,Y178+1)))))</f>
        <v/>
      </c>
      <c r="Z179" s="52"/>
      <c r="AA179" s="52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39"/>
      <c r="BN179" s="39"/>
      <c r="BO179" s="39"/>
      <c r="BP179" s="39"/>
      <c r="BQ179" s="39"/>
      <c r="BR179" s="39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39"/>
      <c r="CF179" s="39"/>
      <c r="CG179" s="39"/>
      <c r="CH179" s="39"/>
      <c r="DC179" s="4"/>
      <c r="DD179" s="4"/>
      <c r="DE179" s="49"/>
      <c r="DF179" s="49"/>
      <c r="DG179" s="49"/>
      <c r="DH179" s="49"/>
      <c r="DI179" s="49"/>
      <c r="DJ179" s="49"/>
      <c r="DK179" s="49"/>
      <c r="DL179" s="49"/>
      <c r="DM179" s="49"/>
      <c r="DN179" s="49"/>
      <c r="DO179" s="49"/>
      <c r="DP179" s="49"/>
      <c r="DQ179" s="49"/>
      <c r="DR179" s="49"/>
      <c r="DS179" s="49"/>
      <c r="DT179" s="49"/>
      <c r="DU179" s="49"/>
      <c r="DV179" s="49"/>
      <c r="DW179" s="49"/>
      <c r="DX179" s="49"/>
      <c r="DY179" s="49"/>
      <c r="DZ179" s="49"/>
      <c r="EA179" s="49"/>
      <c r="EB179" s="49"/>
      <c r="EC179" s="49"/>
      <c r="ED179" s="49"/>
      <c r="EE179" s="49"/>
      <c r="EF179" s="49"/>
      <c r="EG179" s="49"/>
      <c r="EH179" s="49"/>
      <c r="EI179" s="49"/>
      <c r="EJ179" s="49"/>
      <c r="EK179" s="49"/>
      <c r="EL179" s="49"/>
      <c r="EM179" s="49"/>
      <c r="EN179" s="49"/>
      <c r="EO179" s="49"/>
      <c r="EP179" s="49"/>
      <c r="EQ179" s="49"/>
      <c r="ER179" s="49"/>
      <c r="ES179" s="49"/>
      <c r="ET179" s="49"/>
      <c r="EU179" s="49"/>
      <c r="EV179" s="49"/>
      <c r="EW179" s="49"/>
      <c r="EX179" s="49"/>
      <c r="EY179" s="49"/>
      <c r="EZ179" s="49"/>
      <c r="FA179" s="49"/>
      <c r="FB179" s="49"/>
      <c r="FC179" s="49"/>
      <c r="FD179" s="49"/>
      <c r="FE179" s="49"/>
      <c r="FF179" s="49"/>
      <c r="FG179" s="49"/>
      <c r="FH179" s="49"/>
      <c r="FI179" s="49"/>
      <c r="FJ179" s="49"/>
      <c r="FK179" s="49"/>
      <c r="FL179" s="49"/>
      <c r="FM179" s="49"/>
      <c r="FN179" s="49"/>
      <c r="FO179" s="49"/>
      <c r="FP179" s="49"/>
      <c r="FQ179" s="49"/>
      <c r="FR179" s="49"/>
      <c r="FS179" s="49"/>
      <c r="FT179" s="49"/>
      <c r="FU179" s="49"/>
      <c r="FV179" s="49"/>
      <c r="FW179" s="49"/>
      <c r="FX179" s="49"/>
      <c r="FY179" s="49"/>
      <c r="FZ179" s="49"/>
      <c r="GA179" s="49"/>
      <c r="GB179" s="49"/>
      <c r="GC179" s="49"/>
      <c r="GD179" s="49"/>
      <c r="GE179" s="49"/>
      <c r="GF179" s="49"/>
      <c r="GG179" s="49"/>
      <c r="GH179" s="49"/>
      <c r="GI179" s="49"/>
      <c r="GJ179" s="49"/>
      <c r="GK179" s="49"/>
      <c r="GL179" s="49"/>
      <c r="GM179" s="49"/>
      <c r="GN179" s="49"/>
      <c r="GO179" s="49"/>
      <c r="GP179" s="49"/>
      <c r="GQ179" s="49"/>
      <c r="GR179" s="49"/>
      <c r="GS179" s="49"/>
      <c r="GT179" s="49"/>
      <c r="GU179" s="49"/>
      <c r="GV179" s="49"/>
      <c r="GW179" s="49"/>
      <c r="GX179" s="49"/>
      <c r="GY179" s="49"/>
      <c r="GZ179" s="49"/>
    </row>
    <row r="180" spans="1:208" s="5" customFormat="1" ht="18.600000000000001" customHeight="1" x14ac:dyDescent="0.25">
      <c r="A180" s="58"/>
      <c r="B180" s="50" t="str">
        <f>IF($A180="","",(IF((VLOOKUP($A180,DATA!$A$1:$M$38,2,FALSE))="X","X",(IF(B179="X",1,B179+1)))))</f>
        <v/>
      </c>
      <c r="C180" s="51" t="str">
        <f>IF($A180="","",(IF((VLOOKUP($A180,DATA!$A$1:$M$38,3,FALSE))="X","X",(IF(C179="X",1,C179+1)))))</f>
        <v/>
      </c>
      <c r="D180" s="50" t="str">
        <f>IF($A180="","",(IF((VLOOKUP($A180,DATA!$A$1:$M$38,4,FALSE))="X","X",(IF(D179="X",1,D179+1)))))</f>
        <v/>
      </c>
      <c r="E180" s="51" t="str">
        <f>IF($A180="","",(IF((VLOOKUP($A180,DATA!$A$1:$M$38,5,FALSE))="X","X",(IF(E179="X",1,E179+1)))))</f>
        <v/>
      </c>
      <c r="F180" s="50" t="str">
        <f>IF($A180="","",(IF((VLOOKUP($A180,DATA!$A$1:$M$38,6,FALSE))="X","X",(IF(F179="X",1,F179+1)))))</f>
        <v/>
      </c>
      <c r="G180" s="51" t="str">
        <f>IF($A180="","",(IF((VLOOKUP($A180,DATA!$A$1:$M$38,7,FALSE))="X","X",(IF(G179="X",1,G179+1)))))</f>
        <v/>
      </c>
      <c r="H180" s="50" t="str">
        <f>IF($A180="","",(IF((VLOOKUP($A180,DATA!$A$1:$M$38,8,FALSE))="X","X",(IF(H179="X",1,H179+1)))))</f>
        <v/>
      </c>
      <c r="I180" s="50" t="str">
        <f>IF($A180="","",(IF((VLOOKUP($A180,DATA!$A$1:$M$38,9,FALSE))="X","X",(IF(I179="X",1,I179+1)))))</f>
        <v/>
      </c>
      <c r="J180" s="51" t="str">
        <f>IF($A180="","",(IF((VLOOKUP($A180,DATA!$A$1:$M$38,10,FALSE))="X","X",(IF(J179="X",1,J179+1)))))</f>
        <v/>
      </c>
      <c r="K180" s="50" t="str">
        <f>IF($A180="","",(IF((VLOOKUP($A180,DATA!$A$1:$M$38,11,FALSE))="X","X",(IF(K179="X",1,K179+1)))))</f>
        <v/>
      </c>
      <c r="L180" s="50" t="str">
        <f>IF($A180="","",(IF((VLOOKUP($A180,DATA!$A$1:$M$38,12,FALSE))="X","X",(IF(L179="X",1,L179+1)))))</f>
        <v/>
      </c>
      <c r="M180" s="50" t="str">
        <f>IF($A180="","",(IF((VLOOKUP($A180,DATA!$A$1:$M$38,13,FALSE))="X","X",(IF(M179="X",1,M179+1)))))</f>
        <v/>
      </c>
      <c r="N180" s="53" t="str">
        <f t="shared" si="4"/>
        <v/>
      </c>
      <c r="O180" s="51" t="str">
        <f t="shared" si="5"/>
        <v/>
      </c>
      <c r="P180" s="50" t="str">
        <f>IF($A180="","",(IF((VLOOKUP($A180,DATA!$S$1:$AC$38,2,FALSE))="X","X",(IF(P179="X",1,P179+1)))))</f>
        <v/>
      </c>
      <c r="Q180" s="50" t="str">
        <f>IF($A180="","",(IF((VLOOKUP($A180,DATA!$S$1:$AC$38,3,FALSE))="X","X",(IF(Q179="X",1,Q179+1)))))</f>
        <v/>
      </c>
      <c r="R180" s="50" t="str">
        <f>IF($A180="","",(IF((VLOOKUP($A180,DATA!$S$1:$AC$38,4,FALSE))="X","X",(IF(R179="X",1,R179+1)))))</f>
        <v/>
      </c>
      <c r="S180" s="50" t="str">
        <f>IF($A180="","",(IF((VLOOKUP($A180,DATA!$S$1:$AC$38,5,FALSE))="X","X",(IF(S179="X",1,S179+1)))))</f>
        <v/>
      </c>
      <c r="T180" s="50" t="str">
        <f>IF($A180="","",(IF((VLOOKUP($A180,DATA!$S$1:$AC$38,6,FALSE))="X","X",(IF(T179="X",1,T179+1)))))</f>
        <v/>
      </c>
      <c r="U180" s="50" t="str">
        <f>IF($A180="","",(IF((VLOOKUP($A180,DATA!$S$1:$AC$38,7,FALSE))="X","X",(IF(U179="X",1,U179+1)))))</f>
        <v/>
      </c>
      <c r="V180" s="51" t="str">
        <f>IF($A180="","",(IF((VLOOKUP($A180,DATA!$S$1:$AC$38,8,FALSE))="X","X",(IF(V179="X",1,V179+1)))))</f>
        <v/>
      </c>
      <c r="W180" s="50" t="str">
        <f>IF($A180="","",(IF((VLOOKUP($A180,DATA!$S$1:$AC$38,9,FALSE))="X","X",(IF(W179="X",1,W179+1)))))</f>
        <v/>
      </c>
      <c r="X180" s="50" t="str">
        <f>IF($A180="","",(IF((VLOOKUP($A180,DATA!$S$1:$AC$38,10,FALSE))="X","X",(IF(X179="X",1,X179+1)))))</f>
        <v/>
      </c>
      <c r="Y180" s="51" t="str">
        <f>IF($A180="","",(IF((VLOOKUP($A180,DATA!$S$1:$AC$38,11,FALSE))="X","X",(IF(Y179="X",1,Y179+1)))))</f>
        <v/>
      </c>
      <c r="Z180" s="52"/>
      <c r="AA180" s="52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39"/>
      <c r="BN180" s="39"/>
      <c r="BO180" s="39"/>
      <c r="BP180" s="39"/>
      <c r="BQ180" s="39"/>
      <c r="BR180" s="39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39"/>
      <c r="CF180" s="39"/>
      <c r="CG180" s="39"/>
      <c r="CH180" s="39"/>
      <c r="DC180" s="4"/>
      <c r="DD180" s="4"/>
      <c r="DE180" s="49"/>
      <c r="DF180" s="49"/>
      <c r="DG180" s="49"/>
      <c r="DH180" s="49"/>
      <c r="DI180" s="49"/>
      <c r="DJ180" s="49"/>
      <c r="DK180" s="49"/>
      <c r="DL180" s="49"/>
      <c r="DM180" s="49"/>
      <c r="DN180" s="49"/>
      <c r="DO180" s="49"/>
      <c r="DP180" s="49"/>
      <c r="DQ180" s="49"/>
      <c r="DR180" s="49"/>
      <c r="DS180" s="49"/>
      <c r="DT180" s="49"/>
      <c r="DU180" s="49"/>
      <c r="DV180" s="49"/>
      <c r="DW180" s="49"/>
      <c r="DX180" s="49"/>
      <c r="DY180" s="49"/>
      <c r="DZ180" s="49"/>
      <c r="EA180" s="49"/>
      <c r="EB180" s="49"/>
      <c r="EC180" s="49"/>
      <c r="ED180" s="49"/>
      <c r="EE180" s="49"/>
      <c r="EF180" s="49"/>
      <c r="EG180" s="49"/>
      <c r="EH180" s="49"/>
      <c r="EI180" s="49"/>
      <c r="EJ180" s="49"/>
      <c r="EK180" s="49"/>
      <c r="EL180" s="49"/>
      <c r="EM180" s="49"/>
      <c r="EN180" s="49"/>
      <c r="EO180" s="49"/>
      <c r="EP180" s="49"/>
      <c r="EQ180" s="49"/>
      <c r="ER180" s="49"/>
      <c r="ES180" s="49"/>
      <c r="ET180" s="49"/>
      <c r="EU180" s="49"/>
      <c r="EV180" s="49"/>
      <c r="EW180" s="49"/>
      <c r="EX180" s="49"/>
      <c r="EY180" s="49"/>
      <c r="EZ180" s="49"/>
      <c r="FA180" s="49"/>
      <c r="FB180" s="49"/>
      <c r="FC180" s="49"/>
      <c r="FD180" s="49"/>
      <c r="FE180" s="49"/>
      <c r="FF180" s="49"/>
      <c r="FG180" s="49"/>
      <c r="FH180" s="49"/>
      <c r="FI180" s="49"/>
      <c r="FJ180" s="49"/>
      <c r="FK180" s="49"/>
      <c r="FL180" s="49"/>
      <c r="FM180" s="49"/>
      <c r="FN180" s="49"/>
      <c r="FO180" s="49"/>
      <c r="FP180" s="49"/>
      <c r="FQ180" s="49"/>
      <c r="FR180" s="49"/>
      <c r="FS180" s="49"/>
      <c r="FT180" s="49"/>
      <c r="FU180" s="49"/>
      <c r="FV180" s="49"/>
      <c r="FW180" s="49"/>
      <c r="FX180" s="49"/>
      <c r="FY180" s="49"/>
      <c r="FZ180" s="49"/>
      <c r="GA180" s="49"/>
      <c r="GB180" s="49"/>
      <c r="GC180" s="49"/>
      <c r="GD180" s="49"/>
      <c r="GE180" s="49"/>
      <c r="GF180" s="49"/>
      <c r="GG180" s="49"/>
      <c r="GH180" s="49"/>
      <c r="GI180" s="49"/>
      <c r="GJ180" s="49"/>
      <c r="GK180" s="49"/>
      <c r="GL180" s="49"/>
      <c r="GM180" s="49"/>
      <c r="GN180" s="49"/>
      <c r="GO180" s="49"/>
      <c r="GP180" s="49"/>
      <c r="GQ180" s="49"/>
      <c r="GR180" s="49"/>
      <c r="GS180" s="49"/>
      <c r="GT180" s="49"/>
      <c r="GU180" s="49"/>
      <c r="GV180" s="49"/>
      <c r="GW180" s="49"/>
      <c r="GX180" s="49"/>
      <c r="GY180" s="49"/>
      <c r="GZ180" s="49"/>
    </row>
    <row r="181" spans="1:208" s="5" customFormat="1" ht="18.600000000000001" customHeight="1" x14ac:dyDescent="0.25">
      <c r="A181" s="58"/>
      <c r="B181" s="50" t="str">
        <f>IF($A181="","",(IF((VLOOKUP($A181,DATA!$A$1:$M$38,2,FALSE))="X","X",(IF(B180="X",1,B180+1)))))</f>
        <v/>
      </c>
      <c r="C181" s="51" t="str">
        <f>IF($A181="","",(IF((VLOOKUP($A181,DATA!$A$1:$M$38,3,FALSE))="X","X",(IF(C180="X",1,C180+1)))))</f>
        <v/>
      </c>
      <c r="D181" s="50" t="str">
        <f>IF($A181="","",(IF((VLOOKUP($A181,DATA!$A$1:$M$38,4,FALSE))="X","X",(IF(D180="X",1,D180+1)))))</f>
        <v/>
      </c>
      <c r="E181" s="51" t="str">
        <f>IF($A181="","",(IF((VLOOKUP($A181,DATA!$A$1:$M$38,5,FALSE))="X","X",(IF(E180="X",1,E180+1)))))</f>
        <v/>
      </c>
      <c r="F181" s="50" t="str">
        <f>IF($A181="","",(IF((VLOOKUP($A181,DATA!$A$1:$M$38,6,FALSE))="X","X",(IF(F180="X",1,F180+1)))))</f>
        <v/>
      </c>
      <c r="G181" s="51" t="str">
        <f>IF($A181="","",(IF((VLOOKUP($A181,DATA!$A$1:$M$38,7,FALSE))="X","X",(IF(G180="X",1,G180+1)))))</f>
        <v/>
      </c>
      <c r="H181" s="50" t="str">
        <f>IF($A181="","",(IF((VLOOKUP($A181,DATA!$A$1:$M$38,8,FALSE))="X","X",(IF(H180="X",1,H180+1)))))</f>
        <v/>
      </c>
      <c r="I181" s="50" t="str">
        <f>IF($A181="","",(IF((VLOOKUP($A181,DATA!$A$1:$M$38,9,FALSE))="X","X",(IF(I180="X",1,I180+1)))))</f>
        <v/>
      </c>
      <c r="J181" s="51" t="str">
        <f>IF($A181="","",(IF((VLOOKUP($A181,DATA!$A$1:$M$38,10,FALSE))="X","X",(IF(J180="X",1,J180+1)))))</f>
        <v/>
      </c>
      <c r="K181" s="50" t="str">
        <f>IF($A181="","",(IF((VLOOKUP($A181,DATA!$A$1:$M$38,11,FALSE))="X","X",(IF(K180="X",1,K180+1)))))</f>
        <v/>
      </c>
      <c r="L181" s="50" t="str">
        <f>IF($A181="","",(IF((VLOOKUP($A181,DATA!$A$1:$M$38,12,FALSE))="X","X",(IF(L180="X",1,L180+1)))))</f>
        <v/>
      </c>
      <c r="M181" s="50" t="str">
        <f>IF($A181="","",(IF((VLOOKUP($A181,DATA!$A$1:$M$38,13,FALSE))="X","X",(IF(M180="X",1,M180+1)))))</f>
        <v/>
      </c>
      <c r="N181" s="53" t="str">
        <f t="shared" si="4"/>
        <v/>
      </c>
      <c r="O181" s="51" t="str">
        <f t="shared" si="5"/>
        <v/>
      </c>
      <c r="P181" s="50" t="str">
        <f>IF($A181="","",(IF((VLOOKUP($A181,DATA!$S$1:$AC$38,2,FALSE))="X","X",(IF(P180="X",1,P180+1)))))</f>
        <v/>
      </c>
      <c r="Q181" s="50" t="str">
        <f>IF($A181="","",(IF((VLOOKUP($A181,DATA!$S$1:$AC$38,3,FALSE))="X","X",(IF(Q180="X",1,Q180+1)))))</f>
        <v/>
      </c>
      <c r="R181" s="50" t="str">
        <f>IF($A181="","",(IF((VLOOKUP($A181,DATA!$S$1:$AC$38,4,FALSE))="X","X",(IF(R180="X",1,R180+1)))))</f>
        <v/>
      </c>
      <c r="S181" s="50" t="str">
        <f>IF($A181="","",(IF((VLOOKUP($A181,DATA!$S$1:$AC$38,5,FALSE))="X","X",(IF(S180="X",1,S180+1)))))</f>
        <v/>
      </c>
      <c r="T181" s="50" t="str">
        <f>IF($A181="","",(IF((VLOOKUP($A181,DATA!$S$1:$AC$38,6,FALSE))="X","X",(IF(T180="X",1,T180+1)))))</f>
        <v/>
      </c>
      <c r="U181" s="50" t="str">
        <f>IF($A181="","",(IF((VLOOKUP($A181,DATA!$S$1:$AC$38,7,FALSE))="X","X",(IF(U180="X",1,U180+1)))))</f>
        <v/>
      </c>
      <c r="V181" s="51" t="str">
        <f>IF($A181="","",(IF((VLOOKUP($A181,DATA!$S$1:$AC$38,8,FALSE))="X","X",(IF(V180="X",1,V180+1)))))</f>
        <v/>
      </c>
      <c r="W181" s="50" t="str">
        <f>IF($A181="","",(IF((VLOOKUP($A181,DATA!$S$1:$AC$38,9,FALSE))="X","X",(IF(W180="X",1,W180+1)))))</f>
        <v/>
      </c>
      <c r="X181" s="50" t="str">
        <f>IF($A181="","",(IF((VLOOKUP($A181,DATA!$S$1:$AC$38,10,FALSE))="X","X",(IF(X180="X",1,X180+1)))))</f>
        <v/>
      </c>
      <c r="Y181" s="51" t="str">
        <f>IF($A181="","",(IF((VLOOKUP($A181,DATA!$S$1:$AC$38,11,FALSE))="X","X",(IF(Y180="X",1,Y180+1)))))</f>
        <v/>
      </c>
      <c r="Z181" s="52"/>
      <c r="AA181" s="52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39"/>
      <c r="BN181" s="39"/>
      <c r="BO181" s="39"/>
      <c r="BP181" s="39"/>
      <c r="BQ181" s="39"/>
      <c r="BR181" s="39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39"/>
      <c r="CF181" s="39"/>
      <c r="CG181" s="39"/>
      <c r="CH181" s="39"/>
      <c r="DC181" s="4"/>
      <c r="DD181" s="4"/>
      <c r="DE181" s="49"/>
      <c r="DF181" s="49"/>
      <c r="DG181" s="49"/>
      <c r="DH181" s="49"/>
      <c r="DI181" s="49"/>
      <c r="DJ181" s="49"/>
      <c r="DK181" s="49"/>
      <c r="DL181" s="49"/>
      <c r="DM181" s="49"/>
      <c r="DN181" s="49"/>
      <c r="DO181" s="49"/>
      <c r="DP181" s="49"/>
      <c r="DQ181" s="49"/>
      <c r="DR181" s="49"/>
      <c r="DS181" s="49"/>
      <c r="DT181" s="49"/>
      <c r="DU181" s="49"/>
      <c r="DV181" s="49"/>
      <c r="DW181" s="49"/>
      <c r="DX181" s="49"/>
      <c r="DY181" s="49"/>
      <c r="DZ181" s="49"/>
      <c r="EA181" s="49"/>
      <c r="EB181" s="49"/>
      <c r="EC181" s="49"/>
      <c r="ED181" s="49"/>
      <c r="EE181" s="49"/>
      <c r="EF181" s="49"/>
      <c r="EG181" s="49"/>
      <c r="EH181" s="49"/>
      <c r="EI181" s="49"/>
      <c r="EJ181" s="49"/>
      <c r="EK181" s="49"/>
      <c r="EL181" s="49"/>
      <c r="EM181" s="49"/>
      <c r="EN181" s="49"/>
      <c r="EO181" s="49"/>
      <c r="EP181" s="49"/>
      <c r="EQ181" s="49"/>
      <c r="ER181" s="49"/>
      <c r="ES181" s="49"/>
      <c r="ET181" s="49"/>
      <c r="EU181" s="49"/>
      <c r="EV181" s="49"/>
      <c r="EW181" s="49"/>
      <c r="EX181" s="49"/>
      <c r="EY181" s="49"/>
      <c r="EZ181" s="49"/>
      <c r="FA181" s="49"/>
      <c r="FB181" s="49"/>
      <c r="FC181" s="49"/>
      <c r="FD181" s="49"/>
      <c r="FE181" s="49"/>
      <c r="FF181" s="49"/>
      <c r="FG181" s="49"/>
      <c r="FH181" s="49"/>
      <c r="FI181" s="49"/>
      <c r="FJ181" s="49"/>
      <c r="FK181" s="49"/>
      <c r="FL181" s="49"/>
      <c r="FM181" s="49"/>
      <c r="FN181" s="49"/>
      <c r="FO181" s="49"/>
      <c r="FP181" s="49"/>
      <c r="FQ181" s="49"/>
      <c r="FR181" s="49"/>
      <c r="FS181" s="49"/>
      <c r="FT181" s="49"/>
      <c r="FU181" s="49"/>
      <c r="FV181" s="49"/>
      <c r="FW181" s="49"/>
      <c r="FX181" s="49"/>
      <c r="FY181" s="49"/>
      <c r="FZ181" s="49"/>
      <c r="GA181" s="49"/>
      <c r="GB181" s="49"/>
      <c r="GC181" s="49"/>
      <c r="GD181" s="49"/>
      <c r="GE181" s="49"/>
      <c r="GF181" s="49"/>
      <c r="GG181" s="49"/>
      <c r="GH181" s="49"/>
      <c r="GI181" s="49"/>
      <c r="GJ181" s="49"/>
      <c r="GK181" s="49"/>
      <c r="GL181" s="49"/>
      <c r="GM181" s="49"/>
      <c r="GN181" s="49"/>
      <c r="GO181" s="49"/>
      <c r="GP181" s="49"/>
      <c r="GQ181" s="49"/>
      <c r="GR181" s="49"/>
      <c r="GS181" s="49"/>
      <c r="GT181" s="49"/>
      <c r="GU181" s="49"/>
      <c r="GV181" s="49"/>
      <c r="GW181" s="49"/>
      <c r="GX181" s="49"/>
      <c r="GY181" s="49"/>
      <c r="GZ181" s="49"/>
    </row>
    <row r="182" spans="1:208" s="5" customFormat="1" ht="18.600000000000001" customHeight="1" x14ac:dyDescent="0.25">
      <c r="A182" s="58"/>
      <c r="B182" s="50" t="str">
        <f>IF($A182="","",(IF((VLOOKUP($A182,DATA!$A$1:$M$38,2,FALSE))="X","X",(IF(B181="X",1,B181+1)))))</f>
        <v/>
      </c>
      <c r="C182" s="51" t="str">
        <f>IF($A182="","",(IF((VLOOKUP($A182,DATA!$A$1:$M$38,3,FALSE))="X","X",(IF(C181="X",1,C181+1)))))</f>
        <v/>
      </c>
      <c r="D182" s="50" t="str">
        <f>IF($A182="","",(IF((VLOOKUP($A182,DATA!$A$1:$M$38,4,FALSE))="X","X",(IF(D181="X",1,D181+1)))))</f>
        <v/>
      </c>
      <c r="E182" s="51" t="str">
        <f>IF($A182="","",(IF((VLOOKUP($A182,DATA!$A$1:$M$38,5,FALSE))="X","X",(IF(E181="X",1,E181+1)))))</f>
        <v/>
      </c>
      <c r="F182" s="50" t="str">
        <f>IF($A182="","",(IF((VLOOKUP($A182,DATA!$A$1:$M$38,6,FALSE))="X","X",(IF(F181="X",1,F181+1)))))</f>
        <v/>
      </c>
      <c r="G182" s="51" t="str">
        <f>IF($A182="","",(IF((VLOOKUP($A182,DATA!$A$1:$M$38,7,FALSE))="X","X",(IF(G181="X",1,G181+1)))))</f>
        <v/>
      </c>
      <c r="H182" s="50" t="str">
        <f>IF($A182="","",(IF((VLOOKUP($A182,DATA!$A$1:$M$38,8,FALSE))="X","X",(IF(H181="X",1,H181+1)))))</f>
        <v/>
      </c>
      <c r="I182" s="50" t="str">
        <f>IF($A182="","",(IF((VLOOKUP($A182,DATA!$A$1:$M$38,9,FALSE))="X","X",(IF(I181="X",1,I181+1)))))</f>
        <v/>
      </c>
      <c r="J182" s="51" t="str">
        <f>IF($A182="","",(IF((VLOOKUP($A182,DATA!$A$1:$M$38,10,FALSE))="X","X",(IF(J181="X",1,J181+1)))))</f>
        <v/>
      </c>
      <c r="K182" s="50" t="str">
        <f>IF($A182="","",(IF((VLOOKUP($A182,DATA!$A$1:$M$38,11,FALSE))="X","X",(IF(K181="X",1,K181+1)))))</f>
        <v/>
      </c>
      <c r="L182" s="50" t="str">
        <f>IF($A182="","",(IF((VLOOKUP($A182,DATA!$A$1:$M$38,12,FALSE))="X","X",(IF(L181="X",1,L181+1)))))</f>
        <v/>
      </c>
      <c r="M182" s="50" t="str">
        <f>IF($A182="","",(IF((VLOOKUP($A182,DATA!$A$1:$M$38,13,FALSE))="X","X",(IF(M181="X",1,M181+1)))))</f>
        <v/>
      </c>
      <c r="N182" s="53" t="str">
        <f t="shared" si="4"/>
        <v/>
      </c>
      <c r="O182" s="51" t="str">
        <f t="shared" si="5"/>
        <v/>
      </c>
      <c r="P182" s="50" t="str">
        <f>IF($A182="","",(IF((VLOOKUP($A182,DATA!$S$1:$AC$38,2,FALSE))="X","X",(IF(P181="X",1,P181+1)))))</f>
        <v/>
      </c>
      <c r="Q182" s="50" t="str">
        <f>IF($A182="","",(IF((VLOOKUP($A182,DATA!$S$1:$AC$38,3,FALSE))="X","X",(IF(Q181="X",1,Q181+1)))))</f>
        <v/>
      </c>
      <c r="R182" s="50" t="str">
        <f>IF($A182="","",(IF((VLOOKUP($A182,DATA!$S$1:$AC$38,4,FALSE))="X","X",(IF(R181="X",1,R181+1)))))</f>
        <v/>
      </c>
      <c r="S182" s="50" t="str">
        <f>IF($A182="","",(IF((VLOOKUP($A182,DATA!$S$1:$AC$38,5,FALSE))="X","X",(IF(S181="X",1,S181+1)))))</f>
        <v/>
      </c>
      <c r="T182" s="50" t="str">
        <f>IF($A182="","",(IF((VLOOKUP($A182,DATA!$S$1:$AC$38,6,FALSE))="X","X",(IF(T181="X",1,T181+1)))))</f>
        <v/>
      </c>
      <c r="U182" s="50" t="str">
        <f>IF($A182="","",(IF((VLOOKUP($A182,DATA!$S$1:$AC$38,7,FALSE))="X","X",(IF(U181="X",1,U181+1)))))</f>
        <v/>
      </c>
      <c r="V182" s="51" t="str">
        <f>IF($A182="","",(IF((VLOOKUP($A182,DATA!$S$1:$AC$38,8,FALSE))="X","X",(IF(V181="X",1,V181+1)))))</f>
        <v/>
      </c>
      <c r="W182" s="50" t="str">
        <f>IF($A182="","",(IF((VLOOKUP($A182,DATA!$S$1:$AC$38,9,FALSE))="X","X",(IF(W181="X",1,W181+1)))))</f>
        <v/>
      </c>
      <c r="X182" s="50" t="str">
        <f>IF($A182="","",(IF((VLOOKUP($A182,DATA!$S$1:$AC$38,10,FALSE))="X","X",(IF(X181="X",1,X181+1)))))</f>
        <v/>
      </c>
      <c r="Y182" s="51" t="str">
        <f>IF($A182="","",(IF((VLOOKUP($A182,DATA!$S$1:$AC$38,11,FALSE))="X","X",(IF(Y181="X",1,Y181+1)))))</f>
        <v/>
      </c>
      <c r="Z182" s="52"/>
      <c r="AA182" s="52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39"/>
      <c r="BN182" s="39"/>
      <c r="BO182" s="39"/>
      <c r="BP182" s="39"/>
      <c r="BQ182" s="39"/>
      <c r="BR182" s="39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39"/>
      <c r="CF182" s="39"/>
      <c r="CG182" s="39"/>
      <c r="CH182" s="39"/>
      <c r="DC182" s="4"/>
      <c r="DD182" s="4"/>
      <c r="DE182" s="49"/>
      <c r="DF182" s="49"/>
      <c r="DG182" s="49"/>
      <c r="DH182" s="49"/>
      <c r="DI182" s="49"/>
      <c r="DJ182" s="49"/>
      <c r="DK182" s="49"/>
      <c r="DL182" s="49"/>
      <c r="DM182" s="49"/>
      <c r="DN182" s="49"/>
      <c r="DO182" s="49"/>
      <c r="DP182" s="49"/>
      <c r="DQ182" s="49"/>
      <c r="DR182" s="49"/>
      <c r="DS182" s="49"/>
      <c r="DT182" s="49"/>
      <c r="DU182" s="49"/>
      <c r="DV182" s="49"/>
      <c r="DW182" s="49"/>
      <c r="DX182" s="49"/>
      <c r="DY182" s="49"/>
      <c r="DZ182" s="49"/>
      <c r="EA182" s="49"/>
      <c r="EB182" s="49"/>
      <c r="EC182" s="49"/>
      <c r="ED182" s="49"/>
      <c r="EE182" s="49"/>
      <c r="EF182" s="49"/>
      <c r="EG182" s="49"/>
      <c r="EH182" s="49"/>
      <c r="EI182" s="49"/>
      <c r="EJ182" s="49"/>
      <c r="EK182" s="49"/>
      <c r="EL182" s="49"/>
      <c r="EM182" s="49"/>
      <c r="EN182" s="49"/>
      <c r="EO182" s="49"/>
      <c r="EP182" s="49"/>
      <c r="EQ182" s="49"/>
      <c r="ER182" s="49"/>
      <c r="ES182" s="49"/>
      <c r="ET182" s="49"/>
      <c r="EU182" s="49"/>
      <c r="EV182" s="49"/>
      <c r="EW182" s="49"/>
      <c r="EX182" s="49"/>
      <c r="EY182" s="49"/>
      <c r="EZ182" s="49"/>
      <c r="FA182" s="49"/>
      <c r="FB182" s="49"/>
      <c r="FC182" s="49"/>
      <c r="FD182" s="49"/>
      <c r="FE182" s="49"/>
      <c r="FF182" s="49"/>
      <c r="FG182" s="49"/>
      <c r="FH182" s="49"/>
      <c r="FI182" s="49"/>
      <c r="FJ182" s="49"/>
      <c r="FK182" s="49"/>
      <c r="FL182" s="49"/>
      <c r="FM182" s="49"/>
      <c r="FN182" s="49"/>
      <c r="FO182" s="49"/>
      <c r="FP182" s="49"/>
      <c r="FQ182" s="49"/>
      <c r="FR182" s="49"/>
      <c r="FS182" s="49"/>
      <c r="FT182" s="49"/>
      <c r="FU182" s="49"/>
      <c r="FV182" s="49"/>
      <c r="FW182" s="49"/>
      <c r="FX182" s="49"/>
      <c r="FY182" s="49"/>
      <c r="FZ182" s="49"/>
      <c r="GA182" s="49"/>
      <c r="GB182" s="49"/>
      <c r="GC182" s="49"/>
      <c r="GD182" s="49"/>
      <c r="GE182" s="49"/>
      <c r="GF182" s="49"/>
      <c r="GG182" s="49"/>
      <c r="GH182" s="49"/>
      <c r="GI182" s="49"/>
      <c r="GJ182" s="49"/>
      <c r="GK182" s="49"/>
      <c r="GL182" s="49"/>
      <c r="GM182" s="49"/>
      <c r="GN182" s="49"/>
      <c r="GO182" s="49"/>
      <c r="GP182" s="49"/>
      <c r="GQ182" s="49"/>
      <c r="GR182" s="49"/>
      <c r="GS182" s="49"/>
      <c r="GT182" s="49"/>
      <c r="GU182" s="49"/>
      <c r="GV182" s="49"/>
      <c r="GW182" s="49"/>
      <c r="GX182" s="49"/>
      <c r="GY182" s="49"/>
      <c r="GZ182" s="49"/>
    </row>
    <row r="183" spans="1:208" s="5" customFormat="1" ht="18.600000000000001" customHeight="1" x14ac:dyDescent="0.25">
      <c r="A183" s="58"/>
      <c r="B183" s="50" t="str">
        <f>IF($A183="","",(IF((VLOOKUP($A183,DATA!$A$1:$M$38,2,FALSE))="X","X",(IF(B182="X",1,B182+1)))))</f>
        <v/>
      </c>
      <c r="C183" s="51" t="str">
        <f>IF($A183="","",(IF((VLOOKUP($A183,DATA!$A$1:$M$38,3,FALSE))="X","X",(IF(C182="X",1,C182+1)))))</f>
        <v/>
      </c>
      <c r="D183" s="50" t="str">
        <f>IF($A183="","",(IF((VLOOKUP($A183,DATA!$A$1:$M$38,4,FALSE))="X","X",(IF(D182="X",1,D182+1)))))</f>
        <v/>
      </c>
      <c r="E183" s="51" t="str">
        <f>IF($A183="","",(IF((VLOOKUP($A183,DATA!$A$1:$M$38,5,FALSE))="X","X",(IF(E182="X",1,E182+1)))))</f>
        <v/>
      </c>
      <c r="F183" s="50" t="str">
        <f>IF($A183="","",(IF((VLOOKUP($A183,DATA!$A$1:$M$38,6,FALSE))="X","X",(IF(F182="X",1,F182+1)))))</f>
        <v/>
      </c>
      <c r="G183" s="51" t="str">
        <f>IF($A183="","",(IF((VLOOKUP($A183,DATA!$A$1:$M$38,7,FALSE))="X","X",(IF(G182="X",1,G182+1)))))</f>
        <v/>
      </c>
      <c r="H183" s="50" t="str">
        <f>IF($A183="","",(IF((VLOOKUP($A183,DATA!$A$1:$M$38,8,FALSE))="X","X",(IF(H182="X",1,H182+1)))))</f>
        <v/>
      </c>
      <c r="I183" s="50" t="str">
        <f>IF($A183="","",(IF((VLOOKUP($A183,DATA!$A$1:$M$38,9,FALSE))="X","X",(IF(I182="X",1,I182+1)))))</f>
        <v/>
      </c>
      <c r="J183" s="51" t="str">
        <f>IF($A183="","",(IF((VLOOKUP($A183,DATA!$A$1:$M$38,10,FALSE))="X","X",(IF(J182="X",1,J182+1)))))</f>
        <v/>
      </c>
      <c r="K183" s="50" t="str">
        <f>IF($A183="","",(IF((VLOOKUP($A183,DATA!$A$1:$M$38,11,FALSE))="X","X",(IF(K182="X",1,K182+1)))))</f>
        <v/>
      </c>
      <c r="L183" s="50" t="str">
        <f>IF($A183="","",(IF((VLOOKUP($A183,DATA!$A$1:$M$38,12,FALSE))="X","X",(IF(L182="X",1,L182+1)))))</f>
        <v/>
      </c>
      <c r="M183" s="50" t="str">
        <f>IF($A183="","",(IF((VLOOKUP($A183,DATA!$A$1:$M$38,13,FALSE))="X","X",(IF(M182="X",1,M182+1)))))</f>
        <v/>
      </c>
      <c r="N183" s="53" t="str">
        <f t="shared" si="4"/>
        <v/>
      </c>
      <c r="O183" s="51" t="str">
        <f t="shared" si="5"/>
        <v/>
      </c>
      <c r="P183" s="50" t="str">
        <f>IF($A183="","",(IF((VLOOKUP($A183,DATA!$S$1:$AC$38,2,FALSE))="X","X",(IF(P182="X",1,P182+1)))))</f>
        <v/>
      </c>
      <c r="Q183" s="50" t="str">
        <f>IF($A183="","",(IF((VLOOKUP($A183,DATA!$S$1:$AC$38,3,FALSE))="X","X",(IF(Q182="X",1,Q182+1)))))</f>
        <v/>
      </c>
      <c r="R183" s="50" t="str">
        <f>IF($A183="","",(IF((VLOOKUP($A183,DATA!$S$1:$AC$38,4,FALSE))="X","X",(IF(R182="X",1,R182+1)))))</f>
        <v/>
      </c>
      <c r="S183" s="50" t="str">
        <f>IF($A183="","",(IF((VLOOKUP($A183,DATA!$S$1:$AC$38,5,FALSE))="X","X",(IF(S182="X",1,S182+1)))))</f>
        <v/>
      </c>
      <c r="T183" s="50" t="str">
        <f>IF($A183="","",(IF((VLOOKUP($A183,DATA!$S$1:$AC$38,6,FALSE))="X","X",(IF(T182="X",1,T182+1)))))</f>
        <v/>
      </c>
      <c r="U183" s="50" t="str">
        <f>IF($A183="","",(IF((VLOOKUP($A183,DATA!$S$1:$AC$38,7,FALSE))="X","X",(IF(U182="X",1,U182+1)))))</f>
        <v/>
      </c>
      <c r="V183" s="51" t="str">
        <f>IF($A183="","",(IF((VLOOKUP($A183,DATA!$S$1:$AC$38,8,FALSE))="X","X",(IF(V182="X",1,V182+1)))))</f>
        <v/>
      </c>
      <c r="W183" s="50" t="str">
        <f>IF($A183="","",(IF((VLOOKUP($A183,DATA!$S$1:$AC$38,9,FALSE))="X","X",(IF(W182="X",1,W182+1)))))</f>
        <v/>
      </c>
      <c r="X183" s="50" t="str">
        <f>IF($A183="","",(IF((VLOOKUP($A183,DATA!$S$1:$AC$38,10,FALSE))="X","X",(IF(X182="X",1,X182+1)))))</f>
        <v/>
      </c>
      <c r="Y183" s="51" t="str">
        <f>IF($A183="","",(IF((VLOOKUP($A183,DATA!$S$1:$AC$38,11,FALSE))="X","X",(IF(Y182="X",1,Y182+1)))))</f>
        <v/>
      </c>
      <c r="Z183" s="52"/>
      <c r="AA183" s="52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39"/>
      <c r="BN183" s="39"/>
      <c r="BO183" s="39"/>
      <c r="BP183" s="39"/>
      <c r="BQ183" s="39"/>
      <c r="BR183" s="39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39"/>
      <c r="CF183" s="39"/>
      <c r="CG183" s="39"/>
      <c r="CH183" s="39"/>
      <c r="DC183" s="4"/>
      <c r="DD183" s="4"/>
      <c r="DE183" s="49"/>
      <c r="DF183" s="49"/>
      <c r="DG183" s="49"/>
      <c r="DH183" s="49"/>
      <c r="DI183" s="49"/>
      <c r="DJ183" s="49"/>
      <c r="DK183" s="49"/>
      <c r="DL183" s="49"/>
      <c r="DM183" s="49"/>
      <c r="DN183" s="49"/>
      <c r="DO183" s="49"/>
      <c r="DP183" s="49"/>
      <c r="DQ183" s="49"/>
      <c r="DR183" s="49"/>
      <c r="DS183" s="49"/>
      <c r="DT183" s="49"/>
      <c r="DU183" s="49"/>
      <c r="DV183" s="49"/>
      <c r="DW183" s="49"/>
      <c r="DX183" s="49"/>
      <c r="DY183" s="49"/>
      <c r="DZ183" s="49"/>
      <c r="EA183" s="49"/>
      <c r="EB183" s="49"/>
      <c r="EC183" s="49"/>
      <c r="ED183" s="49"/>
      <c r="EE183" s="49"/>
      <c r="EF183" s="49"/>
      <c r="EG183" s="49"/>
      <c r="EH183" s="49"/>
      <c r="EI183" s="49"/>
      <c r="EJ183" s="49"/>
      <c r="EK183" s="49"/>
      <c r="EL183" s="49"/>
      <c r="EM183" s="49"/>
      <c r="EN183" s="49"/>
      <c r="EO183" s="49"/>
      <c r="EP183" s="49"/>
      <c r="EQ183" s="49"/>
      <c r="ER183" s="49"/>
      <c r="ES183" s="49"/>
      <c r="ET183" s="49"/>
      <c r="EU183" s="49"/>
      <c r="EV183" s="49"/>
      <c r="EW183" s="49"/>
      <c r="EX183" s="49"/>
      <c r="EY183" s="49"/>
      <c r="EZ183" s="49"/>
      <c r="FA183" s="49"/>
      <c r="FB183" s="49"/>
      <c r="FC183" s="49"/>
      <c r="FD183" s="49"/>
      <c r="FE183" s="49"/>
      <c r="FF183" s="49"/>
      <c r="FG183" s="49"/>
      <c r="FH183" s="49"/>
      <c r="FI183" s="49"/>
      <c r="FJ183" s="49"/>
      <c r="FK183" s="49"/>
      <c r="FL183" s="49"/>
      <c r="FM183" s="49"/>
      <c r="FN183" s="49"/>
      <c r="FO183" s="49"/>
      <c r="FP183" s="49"/>
      <c r="FQ183" s="49"/>
      <c r="FR183" s="49"/>
      <c r="FS183" s="49"/>
      <c r="FT183" s="49"/>
      <c r="FU183" s="49"/>
      <c r="FV183" s="49"/>
      <c r="FW183" s="49"/>
      <c r="FX183" s="49"/>
      <c r="FY183" s="49"/>
      <c r="FZ183" s="49"/>
      <c r="GA183" s="49"/>
      <c r="GB183" s="49"/>
      <c r="GC183" s="49"/>
      <c r="GD183" s="49"/>
      <c r="GE183" s="49"/>
      <c r="GF183" s="49"/>
      <c r="GG183" s="49"/>
      <c r="GH183" s="49"/>
      <c r="GI183" s="49"/>
      <c r="GJ183" s="49"/>
      <c r="GK183" s="49"/>
      <c r="GL183" s="49"/>
      <c r="GM183" s="49"/>
      <c r="GN183" s="49"/>
      <c r="GO183" s="49"/>
      <c r="GP183" s="49"/>
      <c r="GQ183" s="49"/>
      <c r="GR183" s="49"/>
      <c r="GS183" s="49"/>
      <c r="GT183" s="49"/>
      <c r="GU183" s="49"/>
      <c r="GV183" s="49"/>
      <c r="GW183" s="49"/>
      <c r="GX183" s="49"/>
      <c r="GY183" s="49"/>
      <c r="GZ183" s="49"/>
    </row>
    <row r="184" spans="1:208" s="5" customFormat="1" ht="18.600000000000001" customHeight="1" x14ac:dyDescent="0.25">
      <c r="A184" s="58"/>
      <c r="B184" s="50" t="str">
        <f>IF($A184="","",(IF((VLOOKUP($A184,DATA!$A$1:$M$38,2,FALSE))="X","X",(IF(B183="X",1,B183+1)))))</f>
        <v/>
      </c>
      <c r="C184" s="51" t="str">
        <f>IF($A184="","",(IF((VLOOKUP($A184,DATA!$A$1:$M$38,3,FALSE))="X","X",(IF(C183="X",1,C183+1)))))</f>
        <v/>
      </c>
      <c r="D184" s="50" t="str">
        <f>IF($A184="","",(IF((VLOOKUP($A184,DATA!$A$1:$M$38,4,FALSE))="X","X",(IF(D183="X",1,D183+1)))))</f>
        <v/>
      </c>
      <c r="E184" s="51" t="str">
        <f>IF($A184="","",(IF((VLOOKUP($A184,DATA!$A$1:$M$38,5,FALSE))="X","X",(IF(E183="X",1,E183+1)))))</f>
        <v/>
      </c>
      <c r="F184" s="50" t="str">
        <f>IF($A184="","",(IF((VLOOKUP($A184,DATA!$A$1:$M$38,6,FALSE))="X","X",(IF(F183="X",1,F183+1)))))</f>
        <v/>
      </c>
      <c r="G184" s="51" t="str">
        <f>IF($A184="","",(IF((VLOOKUP($A184,DATA!$A$1:$M$38,7,FALSE))="X","X",(IF(G183="X",1,G183+1)))))</f>
        <v/>
      </c>
      <c r="H184" s="50" t="str">
        <f>IF($A184="","",(IF((VLOOKUP($A184,DATA!$A$1:$M$38,8,FALSE))="X","X",(IF(H183="X",1,H183+1)))))</f>
        <v/>
      </c>
      <c r="I184" s="50" t="str">
        <f>IF($A184="","",(IF((VLOOKUP($A184,DATA!$A$1:$M$38,9,FALSE))="X","X",(IF(I183="X",1,I183+1)))))</f>
        <v/>
      </c>
      <c r="J184" s="51" t="str">
        <f>IF($A184="","",(IF((VLOOKUP($A184,DATA!$A$1:$M$38,10,FALSE))="X","X",(IF(J183="X",1,J183+1)))))</f>
        <v/>
      </c>
      <c r="K184" s="50" t="str">
        <f>IF($A184="","",(IF((VLOOKUP($A184,DATA!$A$1:$M$38,11,FALSE))="X","X",(IF(K183="X",1,K183+1)))))</f>
        <v/>
      </c>
      <c r="L184" s="50" t="str">
        <f>IF($A184="","",(IF((VLOOKUP($A184,DATA!$A$1:$M$38,12,FALSE))="X","X",(IF(L183="X",1,L183+1)))))</f>
        <v/>
      </c>
      <c r="M184" s="50" t="str">
        <f>IF($A184="","",(IF((VLOOKUP($A184,DATA!$A$1:$M$38,13,FALSE))="X","X",(IF(M183="X",1,M183+1)))))</f>
        <v/>
      </c>
      <c r="N184" s="53" t="str">
        <f t="shared" si="4"/>
        <v/>
      </c>
      <c r="O184" s="51" t="str">
        <f t="shared" si="5"/>
        <v/>
      </c>
      <c r="P184" s="50" t="str">
        <f>IF($A184="","",(IF((VLOOKUP($A184,DATA!$S$1:$AC$38,2,FALSE))="X","X",(IF(P183="X",1,P183+1)))))</f>
        <v/>
      </c>
      <c r="Q184" s="50" t="str">
        <f>IF($A184="","",(IF((VLOOKUP($A184,DATA!$S$1:$AC$38,3,FALSE))="X","X",(IF(Q183="X",1,Q183+1)))))</f>
        <v/>
      </c>
      <c r="R184" s="50" t="str">
        <f>IF($A184="","",(IF((VLOOKUP($A184,DATA!$S$1:$AC$38,4,FALSE))="X","X",(IF(R183="X",1,R183+1)))))</f>
        <v/>
      </c>
      <c r="S184" s="50" t="str">
        <f>IF($A184="","",(IF((VLOOKUP($A184,DATA!$S$1:$AC$38,5,FALSE))="X","X",(IF(S183="X",1,S183+1)))))</f>
        <v/>
      </c>
      <c r="T184" s="50" t="str">
        <f>IF($A184="","",(IF((VLOOKUP($A184,DATA!$S$1:$AC$38,6,FALSE))="X","X",(IF(T183="X",1,T183+1)))))</f>
        <v/>
      </c>
      <c r="U184" s="50" t="str">
        <f>IF($A184="","",(IF((VLOOKUP($A184,DATA!$S$1:$AC$38,7,FALSE))="X","X",(IF(U183="X",1,U183+1)))))</f>
        <v/>
      </c>
      <c r="V184" s="51" t="str">
        <f>IF($A184="","",(IF((VLOOKUP($A184,DATA!$S$1:$AC$38,8,FALSE))="X","X",(IF(V183="X",1,V183+1)))))</f>
        <v/>
      </c>
      <c r="W184" s="50" t="str">
        <f>IF($A184="","",(IF((VLOOKUP($A184,DATA!$S$1:$AC$38,9,FALSE))="X","X",(IF(W183="X",1,W183+1)))))</f>
        <v/>
      </c>
      <c r="X184" s="50" t="str">
        <f>IF($A184="","",(IF((VLOOKUP($A184,DATA!$S$1:$AC$38,10,FALSE))="X","X",(IF(X183="X",1,X183+1)))))</f>
        <v/>
      </c>
      <c r="Y184" s="51" t="str">
        <f>IF($A184="","",(IF((VLOOKUP($A184,DATA!$S$1:$AC$38,11,FALSE))="X","X",(IF(Y183="X",1,Y183+1)))))</f>
        <v/>
      </c>
      <c r="Z184" s="52"/>
      <c r="AA184" s="52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39"/>
      <c r="BN184" s="39"/>
      <c r="BO184" s="39"/>
      <c r="BP184" s="39"/>
      <c r="BQ184" s="39"/>
      <c r="BR184" s="39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39"/>
      <c r="CF184" s="39"/>
      <c r="CG184" s="39"/>
      <c r="CH184" s="39"/>
      <c r="DC184" s="4"/>
      <c r="DD184" s="4"/>
      <c r="DE184" s="49"/>
      <c r="DF184" s="49"/>
      <c r="DG184" s="49"/>
      <c r="DH184" s="49"/>
      <c r="DI184" s="49"/>
      <c r="DJ184" s="49"/>
      <c r="DK184" s="49"/>
      <c r="DL184" s="49"/>
      <c r="DM184" s="49"/>
      <c r="DN184" s="49"/>
      <c r="DO184" s="49"/>
      <c r="DP184" s="49"/>
      <c r="DQ184" s="49"/>
      <c r="DR184" s="49"/>
      <c r="DS184" s="49"/>
      <c r="DT184" s="49"/>
      <c r="DU184" s="49"/>
      <c r="DV184" s="49"/>
      <c r="DW184" s="49"/>
      <c r="DX184" s="49"/>
      <c r="DY184" s="49"/>
      <c r="DZ184" s="49"/>
      <c r="EA184" s="49"/>
      <c r="EB184" s="49"/>
      <c r="EC184" s="49"/>
      <c r="ED184" s="49"/>
      <c r="EE184" s="49"/>
      <c r="EF184" s="49"/>
      <c r="EG184" s="49"/>
      <c r="EH184" s="49"/>
      <c r="EI184" s="49"/>
      <c r="EJ184" s="49"/>
      <c r="EK184" s="49"/>
      <c r="EL184" s="49"/>
      <c r="EM184" s="49"/>
      <c r="EN184" s="49"/>
      <c r="EO184" s="49"/>
      <c r="EP184" s="49"/>
      <c r="EQ184" s="49"/>
      <c r="ER184" s="49"/>
      <c r="ES184" s="49"/>
      <c r="ET184" s="49"/>
      <c r="EU184" s="49"/>
      <c r="EV184" s="49"/>
      <c r="EW184" s="49"/>
      <c r="EX184" s="49"/>
      <c r="EY184" s="49"/>
      <c r="EZ184" s="49"/>
      <c r="FA184" s="49"/>
      <c r="FB184" s="49"/>
      <c r="FC184" s="49"/>
      <c r="FD184" s="49"/>
      <c r="FE184" s="49"/>
      <c r="FF184" s="49"/>
      <c r="FG184" s="49"/>
      <c r="FH184" s="49"/>
      <c r="FI184" s="49"/>
      <c r="FJ184" s="49"/>
      <c r="FK184" s="49"/>
      <c r="FL184" s="49"/>
      <c r="FM184" s="49"/>
      <c r="FN184" s="49"/>
      <c r="FO184" s="49"/>
      <c r="FP184" s="49"/>
      <c r="FQ184" s="49"/>
      <c r="FR184" s="49"/>
      <c r="FS184" s="49"/>
      <c r="FT184" s="49"/>
      <c r="FU184" s="49"/>
      <c r="FV184" s="49"/>
      <c r="FW184" s="49"/>
      <c r="FX184" s="49"/>
      <c r="FY184" s="49"/>
      <c r="FZ184" s="49"/>
      <c r="GA184" s="49"/>
      <c r="GB184" s="49"/>
      <c r="GC184" s="49"/>
      <c r="GD184" s="49"/>
      <c r="GE184" s="49"/>
      <c r="GF184" s="49"/>
      <c r="GG184" s="49"/>
      <c r="GH184" s="49"/>
      <c r="GI184" s="49"/>
      <c r="GJ184" s="49"/>
      <c r="GK184" s="49"/>
      <c r="GL184" s="49"/>
      <c r="GM184" s="49"/>
      <c r="GN184" s="49"/>
      <c r="GO184" s="49"/>
      <c r="GP184" s="49"/>
      <c r="GQ184" s="49"/>
      <c r="GR184" s="49"/>
      <c r="GS184" s="49"/>
      <c r="GT184" s="49"/>
      <c r="GU184" s="49"/>
      <c r="GV184" s="49"/>
      <c r="GW184" s="49"/>
      <c r="GX184" s="49"/>
      <c r="GY184" s="49"/>
      <c r="GZ184" s="49"/>
    </row>
    <row r="185" spans="1:208" s="5" customFormat="1" ht="18.600000000000001" customHeight="1" x14ac:dyDescent="0.25">
      <c r="A185" s="58"/>
      <c r="B185" s="50" t="str">
        <f>IF($A185="","",(IF((VLOOKUP($A185,DATA!$A$1:$M$38,2,FALSE))="X","X",(IF(B184="X",1,B184+1)))))</f>
        <v/>
      </c>
      <c r="C185" s="51" t="str">
        <f>IF($A185="","",(IF((VLOOKUP($A185,DATA!$A$1:$M$38,3,FALSE))="X","X",(IF(C184="X",1,C184+1)))))</f>
        <v/>
      </c>
      <c r="D185" s="50" t="str">
        <f>IF($A185="","",(IF((VLOOKUP($A185,DATA!$A$1:$M$38,4,FALSE))="X","X",(IF(D184="X",1,D184+1)))))</f>
        <v/>
      </c>
      <c r="E185" s="51" t="str">
        <f>IF($A185="","",(IF((VLOOKUP($A185,DATA!$A$1:$M$38,5,FALSE))="X","X",(IF(E184="X",1,E184+1)))))</f>
        <v/>
      </c>
      <c r="F185" s="50" t="str">
        <f>IF($A185="","",(IF((VLOOKUP($A185,DATA!$A$1:$M$38,6,FALSE))="X","X",(IF(F184="X",1,F184+1)))))</f>
        <v/>
      </c>
      <c r="G185" s="51" t="str">
        <f>IF($A185="","",(IF((VLOOKUP($A185,DATA!$A$1:$M$38,7,FALSE))="X","X",(IF(G184="X",1,G184+1)))))</f>
        <v/>
      </c>
      <c r="H185" s="50" t="str">
        <f>IF($A185="","",(IF((VLOOKUP($A185,DATA!$A$1:$M$38,8,FALSE))="X","X",(IF(H184="X",1,H184+1)))))</f>
        <v/>
      </c>
      <c r="I185" s="50" t="str">
        <f>IF($A185="","",(IF((VLOOKUP($A185,DATA!$A$1:$M$38,9,FALSE))="X","X",(IF(I184="X",1,I184+1)))))</f>
        <v/>
      </c>
      <c r="J185" s="51" t="str">
        <f>IF($A185="","",(IF((VLOOKUP($A185,DATA!$A$1:$M$38,10,FALSE))="X","X",(IF(J184="X",1,J184+1)))))</f>
        <v/>
      </c>
      <c r="K185" s="50" t="str">
        <f>IF($A185="","",(IF((VLOOKUP($A185,DATA!$A$1:$M$38,11,FALSE))="X","X",(IF(K184="X",1,K184+1)))))</f>
        <v/>
      </c>
      <c r="L185" s="50" t="str">
        <f>IF($A185="","",(IF((VLOOKUP($A185,DATA!$A$1:$M$38,12,FALSE))="X","X",(IF(L184="X",1,L184+1)))))</f>
        <v/>
      </c>
      <c r="M185" s="50" t="str">
        <f>IF($A185="","",(IF((VLOOKUP($A185,DATA!$A$1:$M$38,13,FALSE))="X","X",(IF(M184="X",1,M184+1)))))</f>
        <v/>
      </c>
      <c r="N185" s="53" t="str">
        <f t="shared" si="4"/>
        <v/>
      </c>
      <c r="O185" s="51" t="str">
        <f t="shared" si="5"/>
        <v/>
      </c>
      <c r="P185" s="50" t="str">
        <f>IF($A185="","",(IF((VLOOKUP($A185,DATA!$S$1:$AC$38,2,FALSE))="X","X",(IF(P184="X",1,P184+1)))))</f>
        <v/>
      </c>
      <c r="Q185" s="50" t="str">
        <f>IF($A185="","",(IF((VLOOKUP($A185,DATA!$S$1:$AC$38,3,FALSE))="X","X",(IF(Q184="X",1,Q184+1)))))</f>
        <v/>
      </c>
      <c r="R185" s="50" t="str">
        <f>IF($A185="","",(IF((VLOOKUP($A185,DATA!$S$1:$AC$38,4,FALSE))="X","X",(IF(R184="X",1,R184+1)))))</f>
        <v/>
      </c>
      <c r="S185" s="50" t="str">
        <f>IF($A185="","",(IF((VLOOKUP($A185,DATA!$S$1:$AC$38,5,FALSE))="X","X",(IF(S184="X",1,S184+1)))))</f>
        <v/>
      </c>
      <c r="T185" s="50" t="str">
        <f>IF($A185="","",(IF((VLOOKUP($A185,DATA!$S$1:$AC$38,6,FALSE))="X","X",(IF(T184="X",1,T184+1)))))</f>
        <v/>
      </c>
      <c r="U185" s="50" t="str">
        <f>IF($A185="","",(IF((VLOOKUP($A185,DATA!$S$1:$AC$38,7,FALSE))="X","X",(IF(U184="X",1,U184+1)))))</f>
        <v/>
      </c>
      <c r="V185" s="51" t="str">
        <f>IF($A185="","",(IF((VLOOKUP($A185,DATA!$S$1:$AC$38,8,FALSE))="X","X",(IF(V184="X",1,V184+1)))))</f>
        <v/>
      </c>
      <c r="W185" s="50" t="str">
        <f>IF($A185="","",(IF((VLOOKUP($A185,DATA!$S$1:$AC$38,9,FALSE))="X","X",(IF(W184="X",1,W184+1)))))</f>
        <v/>
      </c>
      <c r="X185" s="50" t="str">
        <f>IF($A185="","",(IF((VLOOKUP($A185,DATA!$S$1:$AC$38,10,FALSE))="X","X",(IF(X184="X",1,X184+1)))))</f>
        <v/>
      </c>
      <c r="Y185" s="51" t="str">
        <f>IF($A185="","",(IF((VLOOKUP($A185,DATA!$S$1:$AC$38,11,FALSE))="X","X",(IF(Y184="X",1,Y184+1)))))</f>
        <v/>
      </c>
      <c r="Z185" s="52"/>
      <c r="AA185" s="52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39"/>
      <c r="BN185" s="39"/>
      <c r="BO185" s="39"/>
      <c r="BP185" s="39"/>
      <c r="BQ185" s="39"/>
      <c r="BR185" s="39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39"/>
      <c r="CF185" s="39"/>
      <c r="CG185" s="39"/>
      <c r="CH185" s="39"/>
      <c r="DC185" s="4"/>
      <c r="DD185" s="4"/>
      <c r="DE185" s="49"/>
      <c r="DF185" s="49"/>
      <c r="DG185" s="49"/>
      <c r="DH185" s="49"/>
      <c r="DI185" s="49"/>
      <c r="DJ185" s="49"/>
      <c r="DK185" s="49"/>
      <c r="DL185" s="49"/>
      <c r="DM185" s="49"/>
      <c r="DN185" s="49"/>
      <c r="DO185" s="49"/>
      <c r="DP185" s="49"/>
      <c r="DQ185" s="49"/>
      <c r="DR185" s="49"/>
      <c r="DS185" s="49"/>
      <c r="DT185" s="49"/>
      <c r="DU185" s="49"/>
      <c r="DV185" s="49"/>
      <c r="DW185" s="49"/>
      <c r="DX185" s="49"/>
      <c r="DY185" s="49"/>
      <c r="DZ185" s="49"/>
      <c r="EA185" s="49"/>
      <c r="EB185" s="49"/>
      <c r="EC185" s="49"/>
      <c r="ED185" s="49"/>
      <c r="EE185" s="49"/>
      <c r="EF185" s="49"/>
      <c r="EG185" s="49"/>
      <c r="EH185" s="49"/>
      <c r="EI185" s="49"/>
      <c r="EJ185" s="49"/>
      <c r="EK185" s="49"/>
      <c r="EL185" s="49"/>
      <c r="EM185" s="49"/>
      <c r="EN185" s="49"/>
      <c r="EO185" s="49"/>
      <c r="EP185" s="49"/>
      <c r="EQ185" s="49"/>
      <c r="ER185" s="49"/>
      <c r="ES185" s="49"/>
      <c r="ET185" s="49"/>
      <c r="EU185" s="49"/>
      <c r="EV185" s="49"/>
      <c r="EW185" s="49"/>
      <c r="EX185" s="49"/>
      <c r="EY185" s="49"/>
      <c r="EZ185" s="49"/>
      <c r="FA185" s="49"/>
      <c r="FB185" s="49"/>
      <c r="FC185" s="49"/>
      <c r="FD185" s="49"/>
      <c r="FE185" s="49"/>
      <c r="FF185" s="49"/>
      <c r="FG185" s="49"/>
      <c r="FH185" s="49"/>
      <c r="FI185" s="49"/>
      <c r="FJ185" s="49"/>
      <c r="FK185" s="49"/>
      <c r="FL185" s="49"/>
      <c r="FM185" s="49"/>
      <c r="FN185" s="49"/>
      <c r="FO185" s="49"/>
      <c r="FP185" s="49"/>
      <c r="FQ185" s="49"/>
      <c r="FR185" s="49"/>
      <c r="FS185" s="49"/>
      <c r="FT185" s="49"/>
      <c r="FU185" s="49"/>
      <c r="FV185" s="49"/>
      <c r="FW185" s="49"/>
      <c r="FX185" s="49"/>
      <c r="FY185" s="49"/>
      <c r="FZ185" s="49"/>
      <c r="GA185" s="49"/>
      <c r="GB185" s="49"/>
      <c r="GC185" s="49"/>
      <c r="GD185" s="49"/>
      <c r="GE185" s="49"/>
      <c r="GF185" s="49"/>
      <c r="GG185" s="49"/>
      <c r="GH185" s="49"/>
      <c r="GI185" s="49"/>
      <c r="GJ185" s="49"/>
      <c r="GK185" s="49"/>
      <c r="GL185" s="49"/>
      <c r="GM185" s="49"/>
      <c r="GN185" s="49"/>
      <c r="GO185" s="49"/>
      <c r="GP185" s="49"/>
      <c r="GQ185" s="49"/>
      <c r="GR185" s="49"/>
      <c r="GS185" s="49"/>
      <c r="GT185" s="49"/>
      <c r="GU185" s="49"/>
      <c r="GV185" s="49"/>
      <c r="GW185" s="49"/>
      <c r="GX185" s="49"/>
      <c r="GY185" s="49"/>
      <c r="GZ185" s="49"/>
    </row>
    <row r="186" spans="1:208" s="5" customFormat="1" ht="18.600000000000001" customHeight="1" x14ac:dyDescent="0.25">
      <c r="A186" s="58"/>
      <c r="B186" s="50" t="str">
        <f>IF($A186="","",(IF((VLOOKUP($A186,DATA!$A$1:$M$38,2,FALSE))="X","X",(IF(B185="X",1,B185+1)))))</f>
        <v/>
      </c>
      <c r="C186" s="51" t="str">
        <f>IF($A186="","",(IF((VLOOKUP($A186,DATA!$A$1:$M$38,3,FALSE))="X","X",(IF(C185="X",1,C185+1)))))</f>
        <v/>
      </c>
      <c r="D186" s="50" t="str">
        <f>IF($A186="","",(IF((VLOOKUP($A186,DATA!$A$1:$M$38,4,FALSE))="X","X",(IF(D185="X",1,D185+1)))))</f>
        <v/>
      </c>
      <c r="E186" s="51" t="str">
        <f>IF($A186="","",(IF((VLOOKUP($A186,DATA!$A$1:$M$38,5,FALSE))="X","X",(IF(E185="X",1,E185+1)))))</f>
        <v/>
      </c>
      <c r="F186" s="50" t="str">
        <f>IF($A186="","",(IF((VLOOKUP($A186,DATA!$A$1:$M$38,6,FALSE))="X","X",(IF(F185="X",1,F185+1)))))</f>
        <v/>
      </c>
      <c r="G186" s="51" t="str">
        <f>IF($A186="","",(IF((VLOOKUP($A186,DATA!$A$1:$M$38,7,FALSE))="X","X",(IF(G185="X",1,G185+1)))))</f>
        <v/>
      </c>
      <c r="H186" s="50" t="str">
        <f>IF($A186="","",(IF((VLOOKUP($A186,DATA!$A$1:$M$38,8,FALSE))="X","X",(IF(H185="X",1,H185+1)))))</f>
        <v/>
      </c>
      <c r="I186" s="50" t="str">
        <f>IF($A186="","",(IF((VLOOKUP($A186,DATA!$A$1:$M$38,9,FALSE))="X","X",(IF(I185="X",1,I185+1)))))</f>
        <v/>
      </c>
      <c r="J186" s="51" t="str">
        <f>IF($A186="","",(IF((VLOOKUP($A186,DATA!$A$1:$M$38,10,FALSE))="X","X",(IF(J185="X",1,J185+1)))))</f>
        <v/>
      </c>
      <c r="K186" s="50" t="str">
        <f>IF($A186="","",(IF((VLOOKUP($A186,DATA!$A$1:$M$38,11,FALSE))="X","X",(IF(K185="X",1,K185+1)))))</f>
        <v/>
      </c>
      <c r="L186" s="50" t="str">
        <f>IF($A186="","",(IF((VLOOKUP($A186,DATA!$A$1:$M$38,12,FALSE))="X","X",(IF(L185="X",1,L185+1)))))</f>
        <v/>
      </c>
      <c r="M186" s="50" t="str">
        <f>IF($A186="","",(IF((VLOOKUP($A186,DATA!$A$1:$M$38,13,FALSE))="X","X",(IF(M185="X",1,M185+1)))))</f>
        <v/>
      </c>
      <c r="N186" s="53" t="str">
        <f t="shared" si="4"/>
        <v/>
      </c>
      <c r="O186" s="51" t="str">
        <f t="shared" si="5"/>
        <v/>
      </c>
      <c r="P186" s="50" t="str">
        <f>IF($A186="","",(IF((VLOOKUP($A186,DATA!$S$1:$AC$38,2,FALSE))="X","X",(IF(P185="X",1,P185+1)))))</f>
        <v/>
      </c>
      <c r="Q186" s="50" t="str">
        <f>IF($A186="","",(IF((VLOOKUP($A186,DATA!$S$1:$AC$38,3,FALSE))="X","X",(IF(Q185="X",1,Q185+1)))))</f>
        <v/>
      </c>
      <c r="R186" s="50" t="str">
        <f>IF($A186="","",(IF((VLOOKUP($A186,DATA!$S$1:$AC$38,4,FALSE))="X","X",(IF(R185="X",1,R185+1)))))</f>
        <v/>
      </c>
      <c r="S186" s="50" t="str">
        <f>IF($A186="","",(IF((VLOOKUP($A186,DATA!$S$1:$AC$38,5,FALSE))="X","X",(IF(S185="X",1,S185+1)))))</f>
        <v/>
      </c>
      <c r="T186" s="50" t="str">
        <f>IF($A186="","",(IF((VLOOKUP($A186,DATA!$S$1:$AC$38,6,FALSE))="X","X",(IF(T185="X",1,T185+1)))))</f>
        <v/>
      </c>
      <c r="U186" s="50" t="str">
        <f>IF($A186="","",(IF((VLOOKUP($A186,DATA!$S$1:$AC$38,7,FALSE))="X","X",(IF(U185="X",1,U185+1)))))</f>
        <v/>
      </c>
      <c r="V186" s="51" t="str">
        <f>IF($A186="","",(IF((VLOOKUP($A186,DATA!$S$1:$AC$38,8,FALSE))="X","X",(IF(V185="X",1,V185+1)))))</f>
        <v/>
      </c>
      <c r="W186" s="50" t="str">
        <f>IF($A186="","",(IF((VLOOKUP($A186,DATA!$S$1:$AC$38,9,FALSE))="X","X",(IF(W185="X",1,W185+1)))))</f>
        <v/>
      </c>
      <c r="X186" s="50" t="str">
        <f>IF($A186="","",(IF((VLOOKUP($A186,DATA!$S$1:$AC$38,10,FALSE))="X","X",(IF(X185="X",1,X185+1)))))</f>
        <v/>
      </c>
      <c r="Y186" s="51" t="str">
        <f>IF($A186="","",(IF((VLOOKUP($A186,DATA!$S$1:$AC$38,11,FALSE))="X","X",(IF(Y185="X",1,Y185+1)))))</f>
        <v/>
      </c>
      <c r="Z186" s="52"/>
      <c r="AA186" s="52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39"/>
      <c r="BN186" s="39"/>
      <c r="BO186" s="39"/>
      <c r="BP186" s="39"/>
      <c r="BQ186" s="39"/>
      <c r="BR186" s="39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39"/>
      <c r="CF186" s="39"/>
      <c r="CG186" s="39"/>
      <c r="CH186" s="39"/>
      <c r="DC186" s="4"/>
      <c r="DD186" s="4"/>
      <c r="DE186" s="49"/>
      <c r="DF186" s="49"/>
      <c r="DG186" s="49"/>
      <c r="DH186" s="49"/>
      <c r="DI186" s="49"/>
      <c r="DJ186" s="49"/>
      <c r="DK186" s="49"/>
      <c r="DL186" s="49"/>
      <c r="DM186" s="49"/>
      <c r="DN186" s="49"/>
      <c r="DO186" s="49"/>
      <c r="DP186" s="49"/>
      <c r="DQ186" s="49"/>
      <c r="DR186" s="49"/>
      <c r="DS186" s="49"/>
      <c r="DT186" s="49"/>
      <c r="DU186" s="49"/>
      <c r="DV186" s="49"/>
      <c r="DW186" s="49"/>
      <c r="DX186" s="49"/>
      <c r="DY186" s="49"/>
      <c r="DZ186" s="49"/>
      <c r="EA186" s="49"/>
      <c r="EB186" s="49"/>
      <c r="EC186" s="49"/>
      <c r="ED186" s="49"/>
      <c r="EE186" s="49"/>
      <c r="EF186" s="49"/>
      <c r="EG186" s="49"/>
      <c r="EH186" s="49"/>
      <c r="EI186" s="49"/>
      <c r="EJ186" s="49"/>
      <c r="EK186" s="49"/>
      <c r="EL186" s="49"/>
      <c r="EM186" s="49"/>
      <c r="EN186" s="49"/>
      <c r="EO186" s="49"/>
      <c r="EP186" s="49"/>
      <c r="EQ186" s="49"/>
      <c r="ER186" s="49"/>
      <c r="ES186" s="49"/>
      <c r="ET186" s="49"/>
      <c r="EU186" s="49"/>
      <c r="EV186" s="49"/>
      <c r="EW186" s="49"/>
      <c r="EX186" s="49"/>
      <c r="EY186" s="49"/>
      <c r="EZ186" s="49"/>
      <c r="FA186" s="49"/>
      <c r="FB186" s="49"/>
      <c r="FC186" s="49"/>
      <c r="FD186" s="49"/>
      <c r="FE186" s="49"/>
      <c r="FF186" s="49"/>
      <c r="FG186" s="49"/>
      <c r="FH186" s="49"/>
      <c r="FI186" s="49"/>
      <c r="FJ186" s="49"/>
      <c r="FK186" s="49"/>
      <c r="FL186" s="49"/>
      <c r="FM186" s="49"/>
      <c r="FN186" s="49"/>
      <c r="FO186" s="49"/>
      <c r="FP186" s="49"/>
      <c r="FQ186" s="49"/>
      <c r="FR186" s="49"/>
      <c r="FS186" s="49"/>
      <c r="FT186" s="49"/>
      <c r="FU186" s="49"/>
      <c r="FV186" s="49"/>
      <c r="FW186" s="49"/>
      <c r="FX186" s="49"/>
      <c r="FY186" s="49"/>
      <c r="FZ186" s="49"/>
      <c r="GA186" s="49"/>
      <c r="GB186" s="49"/>
      <c r="GC186" s="49"/>
      <c r="GD186" s="49"/>
      <c r="GE186" s="49"/>
      <c r="GF186" s="49"/>
      <c r="GG186" s="49"/>
      <c r="GH186" s="49"/>
      <c r="GI186" s="49"/>
      <c r="GJ186" s="49"/>
      <c r="GK186" s="49"/>
      <c r="GL186" s="49"/>
      <c r="GM186" s="49"/>
      <c r="GN186" s="49"/>
      <c r="GO186" s="49"/>
      <c r="GP186" s="49"/>
      <c r="GQ186" s="49"/>
      <c r="GR186" s="49"/>
      <c r="GS186" s="49"/>
      <c r="GT186" s="49"/>
      <c r="GU186" s="49"/>
      <c r="GV186" s="49"/>
      <c r="GW186" s="49"/>
      <c r="GX186" s="49"/>
      <c r="GY186" s="49"/>
      <c r="GZ186" s="49"/>
    </row>
    <row r="187" spans="1:208" s="5" customFormat="1" ht="18.600000000000001" customHeight="1" x14ac:dyDescent="0.25">
      <c r="A187" s="58"/>
      <c r="B187" s="50" t="str">
        <f>IF($A187="","",(IF((VLOOKUP($A187,DATA!$A$1:$M$38,2,FALSE))="X","X",(IF(B186="X",1,B186+1)))))</f>
        <v/>
      </c>
      <c r="C187" s="51" t="str">
        <f>IF($A187="","",(IF((VLOOKUP($A187,DATA!$A$1:$M$38,3,FALSE))="X","X",(IF(C186="X",1,C186+1)))))</f>
        <v/>
      </c>
      <c r="D187" s="50" t="str">
        <f>IF($A187="","",(IF((VLOOKUP($A187,DATA!$A$1:$M$38,4,FALSE))="X","X",(IF(D186="X",1,D186+1)))))</f>
        <v/>
      </c>
      <c r="E187" s="51" t="str">
        <f>IF($A187="","",(IF((VLOOKUP($A187,DATA!$A$1:$M$38,5,FALSE))="X","X",(IF(E186="X",1,E186+1)))))</f>
        <v/>
      </c>
      <c r="F187" s="50" t="str">
        <f>IF($A187="","",(IF((VLOOKUP($A187,DATA!$A$1:$M$38,6,FALSE))="X","X",(IF(F186="X",1,F186+1)))))</f>
        <v/>
      </c>
      <c r="G187" s="51" t="str">
        <f>IF($A187="","",(IF((VLOOKUP($A187,DATA!$A$1:$M$38,7,FALSE))="X","X",(IF(G186="X",1,G186+1)))))</f>
        <v/>
      </c>
      <c r="H187" s="50" t="str">
        <f>IF($A187="","",(IF((VLOOKUP($A187,DATA!$A$1:$M$38,8,FALSE))="X","X",(IF(H186="X",1,H186+1)))))</f>
        <v/>
      </c>
      <c r="I187" s="50" t="str">
        <f>IF($A187="","",(IF((VLOOKUP($A187,DATA!$A$1:$M$38,9,FALSE))="X","X",(IF(I186="X",1,I186+1)))))</f>
        <v/>
      </c>
      <c r="J187" s="51" t="str">
        <f>IF($A187="","",(IF((VLOOKUP($A187,DATA!$A$1:$M$38,10,FALSE))="X","X",(IF(J186="X",1,J186+1)))))</f>
        <v/>
      </c>
      <c r="K187" s="50" t="str">
        <f>IF($A187="","",(IF((VLOOKUP($A187,DATA!$A$1:$M$38,11,FALSE))="X","X",(IF(K186="X",1,K186+1)))))</f>
        <v/>
      </c>
      <c r="L187" s="50" t="str">
        <f>IF($A187="","",(IF((VLOOKUP($A187,DATA!$A$1:$M$38,12,FALSE))="X","X",(IF(L186="X",1,L186+1)))))</f>
        <v/>
      </c>
      <c r="M187" s="50" t="str">
        <f>IF($A187="","",(IF((VLOOKUP($A187,DATA!$A$1:$M$38,13,FALSE))="X","X",(IF(M186="X",1,M186+1)))))</f>
        <v/>
      </c>
      <c r="N187" s="53" t="str">
        <f t="shared" si="4"/>
        <v/>
      </c>
      <c r="O187" s="51" t="str">
        <f t="shared" si="5"/>
        <v/>
      </c>
      <c r="P187" s="50" t="str">
        <f>IF($A187="","",(IF((VLOOKUP($A187,DATA!$S$1:$AC$38,2,FALSE))="X","X",(IF(P186="X",1,P186+1)))))</f>
        <v/>
      </c>
      <c r="Q187" s="50" t="str">
        <f>IF($A187="","",(IF((VLOOKUP($A187,DATA!$S$1:$AC$38,3,FALSE))="X","X",(IF(Q186="X",1,Q186+1)))))</f>
        <v/>
      </c>
      <c r="R187" s="50" t="str">
        <f>IF($A187="","",(IF((VLOOKUP($A187,DATA!$S$1:$AC$38,4,FALSE))="X","X",(IF(R186="X",1,R186+1)))))</f>
        <v/>
      </c>
      <c r="S187" s="50" t="str">
        <f>IF($A187="","",(IF((VLOOKUP($A187,DATA!$S$1:$AC$38,5,FALSE))="X","X",(IF(S186="X",1,S186+1)))))</f>
        <v/>
      </c>
      <c r="T187" s="50" t="str">
        <f>IF($A187="","",(IF((VLOOKUP($A187,DATA!$S$1:$AC$38,6,FALSE))="X","X",(IF(T186="X",1,T186+1)))))</f>
        <v/>
      </c>
      <c r="U187" s="50" t="str">
        <f>IF($A187="","",(IF((VLOOKUP($A187,DATA!$S$1:$AC$38,7,FALSE))="X","X",(IF(U186="X",1,U186+1)))))</f>
        <v/>
      </c>
      <c r="V187" s="51" t="str">
        <f>IF($A187="","",(IF((VLOOKUP($A187,DATA!$S$1:$AC$38,8,FALSE))="X","X",(IF(V186="X",1,V186+1)))))</f>
        <v/>
      </c>
      <c r="W187" s="50" t="str">
        <f>IF($A187="","",(IF((VLOOKUP($A187,DATA!$S$1:$AC$38,9,FALSE))="X","X",(IF(W186="X",1,W186+1)))))</f>
        <v/>
      </c>
      <c r="X187" s="50" t="str">
        <f>IF($A187="","",(IF((VLOOKUP($A187,DATA!$S$1:$AC$38,10,FALSE))="X","X",(IF(X186="X",1,X186+1)))))</f>
        <v/>
      </c>
      <c r="Y187" s="51" t="str">
        <f>IF($A187="","",(IF((VLOOKUP($A187,DATA!$S$1:$AC$38,11,FALSE))="X","X",(IF(Y186="X",1,Y186+1)))))</f>
        <v/>
      </c>
      <c r="Z187" s="52"/>
      <c r="AA187" s="52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39"/>
      <c r="BN187" s="39"/>
      <c r="BO187" s="39"/>
      <c r="BP187" s="39"/>
      <c r="BQ187" s="39"/>
      <c r="BR187" s="39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39"/>
      <c r="CF187" s="39"/>
      <c r="CG187" s="39"/>
      <c r="CH187" s="39"/>
      <c r="DC187" s="4"/>
      <c r="DD187" s="4"/>
      <c r="DE187" s="49"/>
      <c r="DF187" s="49"/>
      <c r="DG187" s="49"/>
      <c r="DH187" s="49"/>
      <c r="DI187" s="49"/>
      <c r="DJ187" s="49"/>
      <c r="DK187" s="49"/>
      <c r="DL187" s="49"/>
      <c r="DM187" s="49"/>
      <c r="DN187" s="49"/>
      <c r="DO187" s="49"/>
      <c r="DP187" s="49"/>
      <c r="DQ187" s="49"/>
      <c r="DR187" s="49"/>
      <c r="DS187" s="49"/>
      <c r="DT187" s="49"/>
      <c r="DU187" s="49"/>
      <c r="DV187" s="49"/>
      <c r="DW187" s="49"/>
      <c r="DX187" s="49"/>
      <c r="DY187" s="49"/>
      <c r="DZ187" s="49"/>
      <c r="EA187" s="49"/>
      <c r="EB187" s="49"/>
      <c r="EC187" s="49"/>
      <c r="ED187" s="49"/>
      <c r="EE187" s="49"/>
      <c r="EF187" s="49"/>
      <c r="EG187" s="49"/>
      <c r="EH187" s="49"/>
      <c r="EI187" s="49"/>
      <c r="EJ187" s="49"/>
      <c r="EK187" s="49"/>
      <c r="EL187" s="49"/>
      <c r="EM187" s="49"/>
      <c r="EN187" s="49"/>
      <c r="EO187" s="49"/>
      <c r="EP187" s="49"/>
      <c r="EQ187" s="49"/>
      <c r="ER187" s="49"/>
      <c r="ES187" s="49"/>
      <c r="ET187" s="49"/>
      <c r="EU187" s="49"/>
      <c r="EV187" s="49"/>
      <c r="EW187" s="49"/>
      <c r="EX187" s="49"/>
      <c r="EY187" s="49"/>
      <c r="EZ187" s="49"/>
      <c r="FA187" s="49"/>
      <c r="FB187" s="49"/>
      <c r="FC187" s="49"/>
      <c r="FD187" s="49"/>
      <c r="FE187" s="49"/>
      <c r="FF187" s="49"/>
      <c r="FG187" s="49"/>
      <c r="FH187" s="49"/>
      <c r="FI187" s="49"/>
      <c r="FJ187" s="49"/>
      <c r="FK187" s="49"/>
      <c r="FL187" s="49"/>
      <c r="FM187" s="49"/>
      <c r="FN187" s="49"/>
      <c r="FO187" s="49"/>
      <c r="FP187" s="49"/>
      <c r="FQ187" s="49"/>
      <c r="FR187" s="49"/>
      <c r="FS187" s="49"/>
      <c r="FT187" s="49"/>
      <c r="FU187" s="49"/>
      <c r="FV187" s="49"/>
      <c r="FW187" s="49"/>
      <c r="FX187" s="49"/>
      <c r="FY187" s="49"/>
      <c r="FZ187" s="49"/>
      <c r="GA187" s="49"/>
      <c r="GB187" s="49"/>
      <c r="GC187" s="49"/>
      <c r="GD187" s="49"/>
      <c r="GE187" s="49"/>
      <c r="GF187" s="49"/>
      <c r="GG187" s="49"/>
      <c r="GH187" s="49"/>
      <c r="GI187" s="49"/>
      <c r="GJ187" s="49"/>
      <c r="GK187" s="49"/>
      <c r="GL187" s="49"/>
      <c r="GM187" s="49"/>
      <c r="GN187" s="49"/>
      <c r="GO187" s="49"/>
      <c r="GP187" s="49"/>
      <c r="GQ187" s="49"/>
      <c r="GR187" s="49"/>
      <c r="GS187" s="49"/>
      <c r="GT187" s="49"/>
      <c r="GU187" s="49"/>
      <c r="GV187" s="49"/>
      <c r="GW187" s="49"/>
      <c r="GX187" s="49"/>
      <c r="GY187" s="49"/>
      <c r="GZ187" s="49"/>
    </row>
    <row r="188" spans="1:208" s="5" customFormat="1" ht="18.600000000000001" customHeight="1" x14ac:dyDescent="0.25">
      <c r="A188" s="58"/>
      <c r="B188" s="50" t="str">
        <f>IF($A188="","",(IF((VLOOKUP($A188,DATA!$A$1:$M$38,2,FALSE))="X","X",(IF(B187="X",1,B187+1)))))</f>
        <v/>
      </c>
      <c r="C188" s="51" t="str">
        <f>IF($A188="","",(IF((VLOOKUP($A188,DATA!$A$1:$M$38,3,FALSE))="X","X",(IF(C187="X",1,C187+1)))))</f>
        <v/>
      </c>
      <c r="D188" s="50" t="str">
        <f>IF($A188="","",(IF((VLOOKUP($A188,DATA!$A$1:$M$38,4,FALSE))="X","X",(IF(D187="X",1,D187+1)))))</f>
        <v/>
      </c>
      <c r="E188" s="51" t="str">
        <f>IF($A188="","",(IF((VLOOKUP($A188,DATA!$A$1:$M$38,5,FALSE))="X","X",(IF(E187="X",1,E187+1)))))</f>
        <v/>
      </c>
      <c r="F188" s="50" t="str">
        <f>IF($A188="","",(IF((VLOOKUP($A188,DATA!$A$1:$M$38,6,FALSE))="X","X",(IF(F187="X",1,F187+1)))))</f>
        <v/>
      </c>
      <c r="G188" s="51" t="str">
        <f>IF($A188="","",(IF((VLOOKUP($A188,DATA!$A$1:$M$38,7,FALSE))="X","X",(IF(G187="X",1,G187+1)))))</f>
        <v/>
      </c>
      <c r="H188" s="50" t="str">
        <f>IF($A188="","",(IF((VLOOKUP($A188,DATA!$A$1:$M$38,8,FALSE))="X","X",(IF(H187="X",1,H187+1)))))</f>
        <v/>
      </c>
      <c r="I188" s="50" t="str">
        <f>IF($A188="","",(IF((VLOOKUP($A188,DATA!$A$1:$M$38,9,FALSE))="X","X",(IF(I187="X",1,I187+1)))))</f>
        <v/>
      </c>
      <c r="J188" s="51" t="str">
        <f>IF($A188="","",(IF((VLOOKUP($A188,DATA!$A$1:$M$38,10,FALSE))="X","X",(IF(J187="X",1,J187+1)))))</f>
        <v/>
      </c>
      <c r="K188" s="50" t="str">
        <f>IF($A188="","",(IF((VLOOKUP($A188,DATA!$A$1:$M$38,11,FALSE))="X","X",(IF(K187="X",1,K187+1)))))</f>
        <v/>
      </c>
      <c r="L188" s="50" t="str">
        <f>IF($A188="","",(IF((VLOOKUP($A188,DATA!$A$1:$M$38,12,FALSE))="X","X",(IF(L187="X",1,L187+1)))))</f>
        <v/>
      </c>
      <c r="M188" s="50" t="str">
        <f>IF($A188="","",(IF((VLOOKUP($A188,DATA!$A$1:$M$38,13,FALSE))="X","X",(IF(M187="X",1,M187+1)))))</f>
        <v/>
      </c>
      <c r="N188" s="53" t="str">
        <f t="shared" si="4"/>
        <v/>
      </c>
      <c r="O188" s="51" t="str">
        <f t="shared" si="5"/>
        <v/>
      </c>
      <c r="P188" s="50" t="str">
        <f>IF($A188="","",(IF((VLOOKUP($A188,DATA!$S$1:$AC$38,2,FALSE))="X","X",(IF(P187="X",1,P187+1)))))</f>
        <v/>
      </c>
      <c r="Q188" s="50" t="str">
        <f>IF($A188="","",(IF((VLOOKUP($A188,DATA!$S$1:$AC$38,3,FALSE))="X","X",(IF(Q187="X",1,Q187+1)))))</f>
        <v/>
      </c>
      <c r="R188" s="50" t="str">
        <f>IF($A188="","",(IF((VLOOKUP($A188,DATA!$S$1:$AC$38,4,FALSE))="X","X",(IF(R187="X",1,R187+1)))))</f>
        <v/>
      </c>
      <c r="S188" s="50" t="str">
        <f>IF($A188="","",(IF((VLOOKUP($A188,DATA!$S$1:$AC$38,5,FALSE))="X","X",(IF(S187="X",1,S187+1)))))</f>
        <v/>
      </c>
      <c r="T188" s="50" t="str">
        <f>IF($A188="","",(IF((VLOOKUP($A188,DATA!$S$1:$AC$38,6,FALSE))="X","X",(IF(T187="X",1,T187+1)))))</f>
        <v/>
      </c>
      <c r="U188" s="50" t="str">
        <f>IF($A188="","",(IF((VLOOKUP($A188,DATA!$S$1:$AC$38,7,FALSE))="X","X",(IF(U187="X",1,U187+1)))))</f>
        <v/>
      </c>
      <c r="V188" s="51" t="str">
        <f>IF($A188="","",(IF((VLOOKUP($A188,DATA!$S$1:$AC$38,8,FALSE))="X","X",(IF(V187="X",1,V187+1)))))</f>
        <v/>
      </c>
      <c r="W188" s="50" t="str">
        <f>IF($A188="","",(IF((VLOOKUP($A188,DATA!$S$1:$AC$38,9,FALSE))="X","X",(IF(W187="X",1,W187+1)))))</f>
        <v/>
      </c>
      <c r="X188" s="50" t="str">
        <f>IF($A188="","",(IF((VLOOKUP($A188,DATA!$S$1:$AC$38,10,FALSE))="X","X",(IF(X187="X",1,X187+1)))))</f>
        <v/>
      </c>
      <c r="Y188" s="51" t="str">
        <f>IF($A188="","",(IF((VLOOKUP($A188,DATA!$S$1:$AC$38,11,FALSE))="X","X",(IF(Y187="X",1,Y187+1)))))</f>
        <v/>
      </c>
      <c r="Z188" s="52"/>
      <c r="AA188" s="52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39"/>
      <c r="BN188" s="39"/>
      <c r="BO188" s="39"/>
      <c r="BP188" s="39"/>
      <c r="BQ188" s="39"/>
      <c r="BR188" s="39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39"/>
      <c r="CF188" s="39"/>
      <c r="CG188" s="39"/>
      <c r="CH188" s="39"/>
      <c r="DC188" s="4"/>
      <c r="DD188" s="4"/>
      <c r="DE188" s="49"/>
      <c r="DF188" s="49"/>
      <c r="DG188" s="49"/>
      <c r="DH188" s="49"/>
      <c r="DI188" s="49"/>
      <c r="DJ188" s="49"/>
      <c r="DK188" s="49"/>
      <c r="DL188" s="49"/>
      <c r="DM188" s="49"/>
      <c r="DN188" s="49"/>
      <c r="DO188" s="49"/>
      <c r="DP188" s="49"/>
      <c r="DQ188" s="49"/>
      <c r="DR188" s="49"/>
      <c r="DS188" s="49"/>
      <c r="DT188" s="49"/>
      <c r="DU188" s="49"/>
      <c r="DV188" s="49"/>
      <c r="DW188" s="49"/>
      <c r="DX188" s="49"/>
      <c r="DY188" s="49"/>
      <c r="DZ188" s="49"/>
      <c r="EA188" s="49"/>
      <c r="EB188" s="49"/>
      <c r="EC188" s="49"/>
      <c r="ED188" s="49"/>
      <c r="EE188" s="49"/>
      <c r="EF188" s="49"/>
      <c r="EG188" s="49"/>
      <c r="EH188" s="49"/>
      <c r="EI188" s="49"/>
      <c r="EJ188" s="49"/>
      <c r="EK188" s="49"/>
      <c r="EL188" s="49"/>
      <c r="EM188" s="49"/>
      <c r="EN188" s="49"/>
      <c r="EO188" s="49"/>
      <c r="EP188" s="49"/>
      <c r="EQ188" s="49"/>
      <c r="ER188" s="49"/>
      <c r="ES188" s="49"/>
      <c r="ET188" s="49"/>
      <c r="EU188" s="49"/>
      <c r="EV188" s="49"/>
      <c r="EW188" s="49"/>
      <c r="EX188" s="49"/>
      <c r="EY188" s="49"/>
      <c r="EZ188" s="49"/>
      <c r="FA188" s="49"/>
      <c r="FB188" s="49"/>
      <c r="FC188" s="49"/>
      <c r="FD188" s="49"/>
      <c r="FE188" s="49"/>
      <c r="FF188" s="49"/>
      <c r="FG188" s="49"/>
      <c r="FH188" s="49"/>
      <c r="FI188" s="49"/>
      <c r="FJ188" s="49"/>
      <c r="FK188" s="49"/>
      <c r="FL188" s="49"/>
      <c r="FM188" s="49"/>
      <c r="FN188" s="49"/>
      <c r="FO188" s="49"/>
      <c r="FP188" s="49"/>
      <c r="FQ188" s="49"/>
      <c r="FR188" s="49"/>
      <c r="FS188" s="49"/>
      <c r="FT188" s="49"/>
      <c r="FU188" s="49"/>
      <c r="FV188" s="49"/>
      <c r="FW188" s="49"/>
      <c r="FX188" s="49"/>
      <c r="FY188" s="49"/>
      <c r="FZ188" s="49"/>
      <c r="GA188" s="49"/>
      <c r="GB188" s="49"/>
      <c r="GC188" s="49"/>
      <c r="GD188" s="49"/>
      <c r="GE188" s="49"/>
      <c r="GF188" s="49"/>
      <c r="GG188" s="49"/>
      <c r="GH188" s="49"/>
      <c r="GI188" s="49"/>
      <c r="GJ188" s="49"/>
      <c r="GK188" s="49"/>
      <c r="GL188" s="49"/>
      <c r="GM188" s="49"/>
      <c r="GN188" s="49"/>
      <c r="GO188" s="49"/>
      <c r="GP188" s="49"/>
      <c r="GQ188" s="49"/>
      <c r="GR188" s="49"/>
      <c r="GS188" s="49"/>
      <c r="GT188" s="49"/>
      <c r="GU188" s="49"/>
      <c r="GV188" s="49"/>
      <c r="GW188" s="49"/>
      <c r="GX188" s="49"/>
      <c r="GY188" s="49"/>
      <c r="GZ188" s="49"/>
    </row>
    <row r="189" spans="1:208" s="5" customFormat="1" ht="18.600000000000001" customHeight="1" x14ac:dyDescent="0.25">
      <c r="A189" s="58"/>
      <c r="B189" s="50" t="str">
        <f>IF($A189="","",(IF((VLOOKUP($A189,DATA!$A$1:$M$38,2,FALSE))="X","X",(IF(B188="X",1,B188+1)))))</f>
        <v/>
      </c>
      <c r="C189" s="51" t="str">
        <f>IF($A189="","",(IF((VLOOKUP($A189,DATA!$A$1:$M$38,3,FALSE))="X","X",(IF(C188="X",1,C188+1)))))</f>
        <v/>
      </c>
      <c r="D189" s="50" t="str">
        <f>IF($A189="","",(IF((VLOOKUP($A189,DATA!$A$1:$M$38,4,FALSE))="X","X",(IF(D188="X",1,D188+1)))))</f>
        <v/>
      </c>
      <c r="E189" s="51" t="str">
        <f>IF($A189="","",(IF((VLOOKUP($A189,DATA!$A$1:$M$38,5,FALSE))="X","X",(IF(E188="X",1,E188+1)))))</f>
        <v/>
      </c>
      <c r="F189" s="50" t="str">
        <f>IF($A189="","",(IF((VLOOKUP($A189,DATA!$A$1:$M$38,6,FALSE))="X","X",(IF(F188="X",1,F188+1)))))</f>
        <v/>
      </c>
      <c r="G189" s="51" t="str">
        <f>IF($A189="","",(IF((VLOOKUP($A189,DATA!$A$1:$M$38,7,FALSE))="X","X",(IF(G188="X",1,G188+1)))))</f>
        <v/>
      </c>
      <c r="H189" s="50" t="str">
        <f>IF($A189="","",(IF((VLOOKUP($A189,DATA!$A$1:$M$38,8,FALSE))="X","X",(IF(H188="X",1,H188+1)))))</f>
        <v/>
      </c>
      <c r="I189" s="50" t="str">
        <f>IF($A189="","",(IF((VLOOKUP($A189,DATA!$A$1:$M$38,9,FALSE))="X","X",(IF(I188="X",1,I188+1)))))</f>
        <v/>
      </c>
      <c r="J189" s="51" t="str">
        <f>IF($A189="","",(IF((VLOOKUP($A189,DATA!$A$1:$M$38,10,FALSE))="X","X",(IF(J188="X",1,J188+1)))))</f>
        <v/>
      </c>
      <c r="K189" s="50" t="str">
        <f>IF($A189="","",(IF((VLOOKUP($A189,DATA!$A$1:$M$38,11,FALSE))="X","X",(IF(K188="X",1,K188+1)))))</f>
        <v/>
      </c>
      <c r="L189" s="50" t="str">
        <f>IF($A189="","",(IF((VLOOKUP($A189,DATA!$A$1:$M$38,12,FALSE))="X","X",(IF(L188="X",1,L188+1)))))</f>
        <v/>
      </c>
      <c r="M189" s="50" t="str">
        <f>IF($A189="","",(IF((VLOOKUP($A189,DATA!$A$1:$M$38,13,FALSE))="X","X",(IF(M188="X",1,M188+1)))))</f>
        <v/>
      </c>
      <c r="N189" s="53" t="str">
        <f t="shared" si="4"/>
        <v/>
      </c>
      <c r="O189" s="51" t="str">
        <f t="shared" si="5"/>
        <v/>
      </c>
      <c r="P189" s="50" t="str">
        <f>IF($A189="","",(IF((VLOOKUP($A189,DATA!$S$1:$AC$38,2,FALSE))="X","X",(IF(P188="X",1,P188+1)))))</f>
        <v/>
      </c>
      <c r="Q189" s="50" t="str">
        <f>IF($A189="","",(IF((VLOOKUP($A189,DATA!$S$1:$AC$38,3,FALSE))="X","X",(IF(Q188="X",1,Q188+1)))))</f>
        <v/>
      </c>
      <c r="R189" s="50" t="str">
        <f>IF($A189="","",(IF((VLOOKUP($A189,DATA!$S$1:$AC$38,4,FALSE))="X","X",(IF(R188="X",1,R188+1)))))</f>
        <v/>
      </c>
      <c r="S189" s="50" t="str">
        <f>IF($A189="","",(IF((VLOOKUP($A189,DATA!$S$1:$AC$38,5,FALSE))="X","X",(IF(S188="X",1,S188+1)))))</f>
        <v/>
      </c>
      <c r="T189" s="50" t="str">
        <f>IF($A189="","",(IF((VLOOKUP($A189,DATA!$S$1:$AC$38,6,FALSE))="X","X",(IF(T188="X",1,T188+1)))))</f>
        <v/>
      </c>
      <c r="U189" s="50" t="str">
        <f>IF($A189="","",(IF((VLOOKUP($A189,DATA!$S$1:$AC$38,7,FALSE))="X","X",(IF(U188="X",1,U188+1)))))</f>
        <v/>
      </c>
      <c r="V189" s="51" t="str">
        <f>IF($A189="","",(IF((VLOOKUP($A189,DATA!$S$1:$AC$38,8,FALSE))="X","X",(IF(V188="X",1,V188+1)))))</f>
        <v/>
      </c>
      <c r="W189" s="50" t="str">
        <f>IF($A189="","",(IF((VLOOKUP($A189,DATA!$S$1:$AC$38,9,FALSE))="X","X",(IF(W188="X",1,W188+1)))))</f>
        <v/>
      </c>
      <c r="X189" s="50" t="str">
        <f>IF($A189="","",(IF((VLOOKUP($A189,DATA!$S$1:$AC$38,10,FALSE))="X","X",(IF(X188="X",1,X188+1)))))</f>
        <v/>
      </c>
      <c r="Y189" s="51" t="str">
        <f>IF($A189="","",(IF((VLOOKUP($A189,DATA!$S$1:$AC$38,11,FALSE))="X","X",(IF(Y188="X",1,Y188+1)))))</f>
        <v/>
      </c>
      <c r="Z189" s="52"/>
      <c r="AA189" s="52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39"/>
      <c r="BN189" s="39"/>
      <c r="BO189" s="39"/>
      <c r="BP189" s="39"/>
      <c r="BQ189" s="39"/>
      <c r="BR189" s="39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39"/>
      <c r="CF189" s="39"/>
      <c r="CG189" s="39"/>
      <c r="CH189" s="39"/>
      <c r="DC189" s="4"/>
      <c r="DD189" s="4"/>
      <c r="DE189" s="49"/>
      <c r="DF189" s="49"/>
      <c r="DG189" s="49"/>
      <c r="DH189" s="49"/>
      <c r="DI189" s="49"/>
      <c r="DJ189" s="49"/>
      <c r="DK189" s="49"/>
      <c r="DL189" s="49"/>
      <c r="DM189" s="49"/>
      <c r="DN189" s="49"/>
      <c r="DO189" s="49"/>
      <c r="DP189" s="49"/>
      <c r="DQ189" s="49"/>
      <c r="DR189" s="49"/>
      <c r="DS189" s="49"/>
      <c r="DT189" s="49"/>
      <c r="DU189" s="49"/>
      <c r="DV189" s="49"/>
      <c r="DW189" s="49"/>
      <c r="DX189" s="49"/>
      <c r="DY189" s="49"/>
      <c r="DZ189" s="49"/>
      <c r="EA189" s="49"/>
      <c r="EB189" s="49"/>
      <c r="EC189" s="49"/>
      <c r="ED189" s="49"/>
      <c r="EE189" s="49"/>
      <c r="EF189" s="49"/>
      <c r="EG189" s="49"/>
      <c r="EH189" s="49"/>
      <c r="EI189" s="49"/>
      <c r="EJ189" s="49"/>
      <c r="EK189" s="49"/>
      <c r="EL189" s="49"/>
      <c r="EM189" s="49"/>
      <c r="EN189" s="49"/>
      <c r="EO189" s="49"/>
      <c r="EP189" s="49"/>
      <c r="EQ189" s="49"/>
      <c r="ER189" s="49"/>
      <c r="ES189" s="49"/>
      <c r="ET189" s="49"/>
      <c r="EU189" s="49"/>
      <c r="EV189" s="49"/>
      <c r="EW189" s="49"/>
      <c r="EX189" s="49"/>
      <c r="EY189" s="49"/>
      <c r="EZ189" s="49"/>
      <c r="FA189" s="49"/>
      <c r="FB189" s="49"/>
      <c r="FC189" s="49"/>
      <c r="FD189" s="49"/>
      <c r="FE189" s="49"/>
      <c r="FF189" s="49"/>
      <c r="FG189" s="49"/>
      <c r="FH189" s="49"/>
      <c r="FI189" s="49"/>
      <c r="FJ189" s="49"/>
      <c r="FK189" s="49"/>
      <c r="FL189" s="49"/>
      <c r="FM189" s="49"/>
      <c r="FN189" s="49"/>
      <c r="FO189" s="49"/>
      <c r="FP189" s="49"/>
      <c r="FQ189" s="49"/>
      <c r="FR189" s="49"/>
      <c r="FS189" s="49"/>
      <c r="FT189" s="49"/>
      <c r="FU189" s="49"/>
      <c r="FV189" s="49"/>
      <c r="FW189" s="49"/>
      <c r="FX189" s="49"/>
      <c r="FY189" s="49"/>
      <c r="FZ189" s="49"/>
      <c r="GA189" s="49"/>
      <c r="GB189" s="49"/>
      <c r="GC189" s="49"/>
      <c r="GD189" s="49"/>
      <c r="GE189" s="49"/>
      <c r="GF189" s="49"/>
      <c r="GG189" s="49"/>
      <c r="GH189" s="49"/>
      <c r="GI189" s="49"/>
      <c r="GJ189" s="49"/>
      <c r="GK189" s="49"/>
      <c r="GL189" s="49"/>
      <c r="GM189" s="49"/>
      <c r="GN189" s="49"/>
      <c r="GO189" s="49"/>
      <c r="GP189" s="49"/>
      <c r="GQ189" s="49"/>
      <c r="GR189" s="49"/>
      <c r="GS189" s="49"/>
      <c r="GT189" s="49"/>
      <c r="GU189" s="49"/>
      <c r="GV189" s="49"/>
      <c r="GW189" s="49"/>
      <c r="GX189" s="49"/>
      <c r="GY189" s="49"/>
      <c r="GZ189" s="49"/>
    </row>
    <row r="190" spans="1:208" s="5" customFormat="1" ht="18.600000000000001" customHeight="1" x14ac:dyDescent="0.25">
      <c r="A190" s="58"/>
      <c r="B190" s="50" t="str">
        <f>IF($A190="","",(IF((VLOOKUP($A190,DATA!$A$1:$M$38,2,FALSE))="X","X",(IF(B189="X",1,B189+1)))))</f>
        <v/>
      </c>
      <c r="C190" s="51" t="str">
        <f>IF($A190="","",(IF((VLOOKUP($A190,DATA!$A$1:$M$38,3,FALSE))="X","X",(IF(C189="X",1,C189+1)))))</f>
        <v/>
      </c>
      <c r="D190" s="50" t="str">
        <f>IF($A190="","",(IF((VLOOKUP($A190,DATA!$A$1:$M$38,4,FALSE))="X","X",(IF(D189="X",1,D189+1)))))</f>
        <v/>
      </c>
      <c r="E190" s="51" t="str">
        <f>IF($A190="","",(IF((VLOOKUP($A190,DATA!$A$1:$M$38,5,FALSE))="X","X",(IF(E189="X",1,E189+1)))))</f>
        <v/>
      </c>
      <c r="F190" s="50" t="str">
        <f>IF($A190="","",(IF((VLOOKUP($A190,DATA!$A$1:$M$38,6,FALSE))="X","X",(IF(F189="X",1,F189+1)))))</f>
        <v/>
      </c>
      <c r="G190" s="51" t="str">
        <f>IF($A190="","",(IF((VLOOKUP($A190,DATA!$A$1:$M$38,7,FALSE))="X","X",(IF(G189="X",1,G189+1)))))</f>
        <v/>
      </c>
      <c r="H190" s="50" t="str">
        <f>IF($A190="","",(IF((VLOOKUP($A190,DATA!$A$1:$M$38,8,FALSE))="X","X",(IF(H189="X",1,H189+1)))))</f>
        <v/>
      </c>
      <c r="I190" s="50" t="str">
        <f>IF($A190="","",(IF((VLOOKUP($A190,DATA!$A$1:$M$38,9,FALSE))="X","X",(IF(I189="X",1,I189+1)))))</f>
        <v/>
      </c>
      <c r="J190" s="51" t="str">
        <f>IF($A190="","",(IF((VLOOKUP($A190,DATA!$A$1:$M$38,10,FALSE))="X","X",(IF(J189="X",1,J189+1)))))</f>
        <v/>
      </c>
      <c r="K190" s="50" t="str">
        <f>IF($A190="","",(IF((VLOOKUP($A190,DATA!$A$1:$M$38,11,FALSE))="X","X",(IF(K189="X",1,K189+1)))))</f>
        <v/>
      </c>
      <c r="L190" s="50" t="str">
        <f>IF($A190="","",(IF((VLOOKUP($A190,DATA!$A$1:$M$38,12,FALSE))="X","X",(IF(L189="X",1,L189+1)))))</f>
        <v/>
      </c>
      <c r="M190" s="50" t="str">
        <f>IF($A190="","",(IF((VLOOKUP($A190,DATA!$A$1:$M$38,13,FALSE))="X","X",(IF(M189="X",1,M189+1)))))</f>
        <v/>
      </c>
      <c r="N190" s="53" t="str">
        <f t="shared" si="4"/>
        <v/>
      </c>
      <c r="O190" s="51" t="str">
        <f t="shared" si="5"/>
        <v/>
      </c>
      <c r="P190" s="50" t="str">
        <f>IF($A190="","",(IF((VLOOKUP($A190,DATA!$S$1:$AC$38,2,FALSE))="X","X",(IF(P189="X",1,P189+1)))))</f>
        <v/>
      </c>
      <c r="Q190" s="50" t="str">
        <f>IF($A190="","",(IF((VLOOKUP($A190,DATA!$S$1:$AC$38,3,FALSE))="X","X",(IF(Q189="X",1,Q189+1)))))</f>
        <v/>
      </c>
      <c r="R190" s="50" t="str">
        <f>IF($A190="","",(IF((VLOOKUP($A190,DATA!$S$1:$AC$38,4,FALSE))="X","X",(IF(R189="X",1,R189+1)))))</f>
        <v/>
      </c>
      <c r="S190" s="50" t="str">
        <f>IF($A190="","",(IF((VLOOKUP($A190,DATA!$S$1:$AC$38,5,FALSE))="X","X",(IF(S189="X",1,S189+1)))))</f>
        <v/>
      </c>
      <c r="T190" s="50" t="str">
        <f>IF($A190="","",(IF((VLOOKUP($A190,DATA!$S$1:$AC$38,6,FALSE))="X","X",(IF(T189="X",1,T189+1)))))</f>
        <v/>
      </c>
      <c r="U190" s="50" t="str">
        <f>IF($A190="","",(IF((VLOOKUP($A190,DATA!$S$1:$AC$38,7,FALSE))="X","X",(IF(U189="X",1,U189+1)))))</f>
        <v/>
      </c>
      <c r="V190" s="51" t="str">
        <f>IF($A190="","",(IF((VLOOKUP($A190,DATA!$S$1:$AC$38,8,FALSE))="X","X",(IF(V189="X",1,V189+1)))))</f>
        <v/>
      </c>
      <c r="W190" s="50" t="str">
        <f>IF($A190="","",(IF((VLOOKUP($A190,DATA!$S$1:$AC$38,9,FALSE))="X","X",(IF(W189="X",1,W189+1)))))</f>
        <v/>
      </c>
      <c r="X190" s="50" t="str">
        <f>IF($A190="","",(IF((VLOOKUP($A190,DATA!$S$1:$AC$38,10,FALSE))="X","X",(IF(X189="X",1,X189+1)))))</f>
        <v/>
      </c>
      <c r="Y190" s="51" t="str">
        <f>IF($A190="","",(IF((VLOOKUP($A190,DATA!$S$1:$AC$38,11,FALSE))="X","X",(IF(Y189="X",1,Y189+1)))))</f>
        <v/>
      </c>
      <c r="Z190" s="52"/>
      <c r="AA190" s="52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39"/>
      <c r="BN190" s="39"/>
      <c r="BO190" s="39"/>
      <c r="BP190" s="39"/>
      <c r="BQ190" s="39"/>
      <c r="BR190" s="39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39"/>
      <c r="CF190" s="39"/>
      <c r="CG190" s="39"/>
      <c r="CH190" s="39"/>
      <c r="DC190" s="4"/>
      <c r="DD190" s="4"/>
      <c r="DE190" s="49"/>
      <c r="DF190" s="49"/>
      <c r="DG190" s="49"/>
      <c r="DH190" s="49"/>
      <c r="DI190" s="49"/>
      <c r="DJ190" s="49"/>
      <c r="DK190" s="49"/>
      <c r="DL190" s="49"/>
      <c r="DM190" s="49"/>
      <c r="DN190" s="49"/>
      <c r="DO190" s="49"/>
      <c r="DP190" s="49"/>
      <c r="DQ190" s="49"/>
      <c r="DR190" s="49"/>
      <c r="DS190" s="49"/>
      <c r="DT190" s="49"/>
      <c r="DU190" s="49"/>
      <c r="DV190" s="49"/>
      <c r="DW190" s="49"/>
      <c r="DX190" s="49"/>
      <c r="DY190" s="49"/>
      <c r="DZ190" s="49"/>
      <c r="EA190" s="49"/>
      <c r="EB190" s="49"/>
      <c r="EC190" s="49"/>
      <c r="ED190" s="49"/>
      <c r="EE190" s="49"/>
      <c r="EF190" s="49"/>
      <c r="EG190" s="49"/>
      <c r="EH190" s="49"/>
      <c r="EI190" s="49"/>
      <c r="EJ190" s="49"/>
      <c r="EK190" s="49"/>
      <c r="EL190" s="49"/>
      <c r="EM190" s="49"/>
      <c r="EN190" s="49"/>
      <c r="EO190" s="49"/>
      <c r="EP190" s="49"/>
      <c r="EQ190" s="49"/>
      <c r="ER190" s="49"/>
      <c r="ES190" s="49"/>
      <c r="ET190" s="49"/>
      <c r="EU190" s="49"/>
      <c r="EV190" s="49"/>
      <c r="EW190" s="49"/>
      <c r="EX190" s="49"/>
      <c r="EY190" s="49"/>
      <c r="EZ190" s="49"/>
      <c r="FA190" s="49"/>
      <c r="FB190" s="49"/>
      <c r="FC190" s="49"/>
      <c r="FD190" s="49"/>
      <c r="FE190" s="49"/>
      <c r="FF190" s="49"/>
      <c r="FG190" s="49"/>
      <c r="FH190" s="49"/>
      <c r="FI190" s="49"/>
      <c r="FJ190" s="49"/>
      <c r="FK190" s="49"/>
      <c r="FL190" s="49"/>
      <c r="FM190" s="49"/>
      <c r="FN190" s="49"/>
      <c r="FO190" s="49"/>
      <c r="FP190" s="49"/>
      <c r="FQ190" s="49"/>
      <c r="FR190" s="49"/>
      <c r="FS190" s="49"/>
      <c r="FT190" s="49"/>
      <c r="FU190" s="49"/>
      <c r="FV190" s="49"/>
      <c r="FW190" s="49"/>
      <c r="FX190" s="49"/>
      <c r="FY190" s="49"/>
      <c r="FZ190" s="49"/>
      <c r="GA190" s="49"/>
      <c r="GB190" s="49"/>
      <c r="GC190" s="49"/>
      <c r="GD190" s="49"/>
      <c r="GE190" s="49"/>
      <c r="GF190" s="49"/>
      <c r="GG190" s="49"/>
      <c r="GH190" s="49"/>
      <c r="GI190" s="49"/>
      <c r="GJ190" s="49"/>
      <c r="GK190" s="49"/>
      <c r="GL190" s="49"/>
      <c r="GM190" s="49"/>
      <c r="GN190" s="49"/>
      <c r="GO190" s="49"/>
      <c r="GP190" s="49"/>
      <c r="GQ190" s="49"/>
      <c r="GR190" s="49"/>
      <c r="GS190" s="49"/>
      <c r="GT190" s="49"/>
      <c r="GU190" s="49"/>
      <c r="GV190" s="49"/>
      <c r="GW190" s="49"/>
      <c r="GX190" s="49"/>
      <c r="GY190" s="49"/>
      <c r="GZ190" s="49"/>
    </row>
    <row r="191" spans="1:208" s="5" customFormat="1" ht="18.600000000000001" customHeight="1" x14ac:dyDescent="0.25">
      <c r="A191" s="58"/>
      <c r="B191" s="50" t="str">
        <f>IF($A191="","",(IF((VLOOKUP($A191,DATA!$A$1:$M$38,2,FALSE))="X","X",(IF(B190="X",1,B190+1)))))</f>
        <v/>
      </c>
      <c r="C191" s="51" t="str">
        <f>IF($A191="","",(IF((VLOOKUP($A191,DATA!$A$1:$M$38,3,FALSE))="X","X",(IF(C190="X",1,C190+1)))))</f>
        <v/>
      </c>
      <c r="D191" s="50" t="str">
        <f>IF($A191="","",(IF((VLOOKUP($A191,DATA!$A$1:$M$38,4,FALSE))="X","X",(IF(D190="X",1,D190+1)))))</f>
        <v/>
      </c>
      <c r="E191" s="51" t="str">
        <f>IF($A191="","",(IF((VLOOKUP($A191,DATA!$A$1:$M$38,5,FALSE))="X","X",(IF(E190="X",1,E190+1)))))</f>
        <v/>
      </c>
      <c r="F191" s="50" t="str">
        <f>IF($A191="","",(IF((VLOOKUP($A191,DATA!$A$1:$M$38,6,FALSE))="X","X",(IF(F190="X",1,F190+1)))))</f>
        <v/>
      </c>
      <c r="G191" s="51" t="str">
        <f>IF($A191="","",(IF((VLOOKUP($A191,DATA!$A$1:$M$38,7,FALSE))="X","X",(IF(G190="X",1,G190+1)))))</f>
        <v/>
      </c>
      <c r="H191" s="50" t="str">
        <f>IF($A191="","",(IF((VLOOKUP($A191,DATA!$A$1:$M$38,8,FALSE))="X","X",(IF(H190="X",1,H190+1)))))</f>
        <v/>
      </c>
      <c r="I191" s="50" t="str">
        <f>IF($A191="","",(IF((VLOOKUP($A191,DATA!$A$1:$M$38,9,FALSE))="X","X",(IF(I190="X",1,I190+1)))))</f>
        <v/>
      </c>
      <c r="J191" s="51" t="str">
        <f>IF($A191="","",(IF((VLOOKUP($A191,DATA!$A$1:$M$38,10,FALSE))="X","X",(IF(J190="X",1,J190+1)))))</f>
        <v/>
      </c>
      <c r="K191" s="50" t="str">
        <f>IF($A191="","",(IF((VLOOKUP($A191,DATA!$A$1:$M$38,11,FALSE))="X","X",(IF(K190="X",1,K190+1)))))</f>
        <v/>
      </c>
      <c r="L191" s="50" t="str">
        <f>IF($A191="","",(IF((VLOOKUP($A191,DATA!$A$1:$M$38,12,FALSE))="X","X",(IF(L190="X",1,L190+1)))))</f>
        <v/>
      </c>
      <c r="M191" s="50" t="str">
        <f>IF($A191="","",(IF((VLOOKUP($A191,DATA!$A$1:$M$38,13,FALSE))="X","X",(IF(M190="X",1,M190+1)))))</f>
        <v/>
      </c>
      <c r="N191" s="53" t="str">
        <f t="shared" si="4"/>
        <v/>
      </c>
      <c r="O191" s="51" t="str">
        <f t="shared" si="5"/>
        <v/>
      </c>
      <c r="P191" s="50" t="str">
        <f>IF($A191="","",(IF((VLOOKUP($A191,DATA!$S$1:$AC$38,2,FALSE))="X","X",(IF(P190="X",1,P190+1)))))</f>
        <v/>
      </c>
      <c r="Q191" s="50" t="str">
        <f>IF($A191="","",(IF((VLOOKUP($A191,DATA!$S$1:$AC$38,3,FALSE))="X","X",(IF(Q190="X",1,Q190+1)))))</f>
        <v/>
      </c>
      <c r="R191" s="50" t="str">
        <f>IF($A191="","",(IF((VLOOKUP($A191,DATA!$S$1:$AC$38,4,FALSE))="X","X",(IF(R190="X",1,R190+1)))))</f>
        <v/>
      </c>
      <c r="S191" s="50" t="str">
        <f>IF($A191="","",(IF((VLOOKUP($A191,DATA!$S$1:$AC$38,5,FALSE))="X","X",(IF(S190="X",1,S190+1)))))</f>
        <v/>
      </c>
      <c r="T191" s="50" t="str">
        <f>IF($A191="","",(IF((VLOOKUP($A191,DATA!$S$1:$AC$38,6,FALSE))="X","X",(IF(T190="X",1,T190+1)))))</f>
        <v/>
      </c>
      <c r="U191" s="50" t="str">
        <f>IF($A191="","",(IF((VLOOKUP($A191,DATA!$S$1:$AC$38,7,FALSE))="X","X",(IF(U190="X",1,U190+1)))))</f>
        <v/>
      </c>
      <c r="V191" s="51" t="str">
        <f>IF($A191="","",(IF((VLOOKUP($A191,DATA!$S$1:$AC$38,8,FALSE))="X","X",(IF(V190="X",1,V190+1)))))</f>
        <v/>
      </c>
      <c r="W191" s="50" t="str">
        <f>IF($A191="","",(IF((VLOOKUP($A191,DATA!$S$1:$AC$38,9,FALSE))="X","X",(IF(W190="X",1,W190+1)))))</f>
        <v/>
      </c>
      <c r="X191" s="50" t="str">
        <f>IF($A191="","",(IF((VLOOKUP($A191,DATA!$S$1:$AC$38,10,FALSE))="X","X",(IF(X190="X",1,X190+1)))))</f>
        <v/>
      </c>
      <c r="Y191" s="51" t="str">
        <f>IF($A191="","",(IF((VLOOKUP($A191,DATA!$S$1:$AC$38,11,FALSE))="X","X",(IF(Y190="X",1,Y190+1)))))</f>
        <v/>
      </c>
      <c r="Z191" s="52"/>
      <c r="AA191" s="52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39"/>
      <c r="BN191" s="39"/>
      <c r="BO191" s="39"/>
      <c r="BP191" s="39"/>
      <c r="BQ191" s="39"/>
      <c r="BR191" s="39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39"/>
      <c r="CF191" s="39"/>
      <c r="CG191" s="39"/>
      <c r="CH191" s="39"/>
      <c r="DC191" s="4"/>
      <c r="DD191" s="4"/>
      <c r="DE191" s="49"/>
      <c r="DF191" s="49"/>
      <c r="DG191" s="49"/>
      <c r="DH191" s="49"/>
      <c r="DI191" s="49"/>
      <c r="DJ191" s="49"/>
      <c r="DK191" s="49"/>
      <c r="DL191" s="49"/>
      <c r="DM191" s="49"/>
      <c r="DN191" s="49"/>
      <c r="DO191" s="49"/>
      <c r="DP191" s="49"/>
      <c r="DQ191" s="49"/>
      <c r="DR191" s="49"/>
      <c r="DS191" s="49"/>
      <c r="DT191" s="49"/>
      <c r="DU191" s="49"/>
      <c r="DV191" s="49"/>
      <c r="DW191" s="49"/>
      <c r="DX191" s="49"/>
      <c r="DY191" s="49"/>
      <c r="DZ191" s="49"/>
      <c r="EA191" s="49"/>
      <c r="EB191" s="49"/>
      <c r="EC191" s="49"/>
      <c r="ED191" s="49"/>
      <c r="EE191" s="49"/>
      <c r="EF191" s="49"/>
      <c r="EG191" s="49"/>
      <c r="EH191" s="49"/>
      <c r="EI191" s="49"/>
      <c r="EJ191" s="49"/>
      <c r="EK191" s="49"/>
      <c r="EL191" s="49"/>
      <c r="EM191" s="49"/>
      <c r="EN191" s="49"/>
      <c r="EO191" s="49"/>
      <c r="EP191" s="49"/>
      <c r="EQ191" s="49"/>
      <c r="ER191" s="49"/>
      <c r="ES191" s="49"/>
      <c r="ET191" s="49"/>
      <c r="EU191" s="49"/>
      <c r="EV191" s="49"/>
      <c r="EW191" s="49"/>
      <c r="EX191" s="49"/>
      <c r="EY191" s="49"/>
      <c r="EZ191" s="49"/>
      <c r="FA191" s="49"/>
      <c r="FB191" s="49"/>
      <c r="FC191" s="49"/>
      <c r="FD191" s="49"/>
      <c r="FE191" s="49"/>
      <c r="FF191" s="49"/>
      <c r="FG191" s="49"/>
      <c r="FH191" s="49"/>
      <c r="FI191" s="49"/>
      <c r="FJ191" s="49"/>
      <c r="FK191" s="49"/>
      <c r="FL191" s="49"/>
      <c r="FM191" s="49"/>
      <c r="FN191" s="49"/>
      <c r="FO191" s="49"/>
      <c r="FP191" s="49"/>
      <c r="FQ191" s="49"/>
      <c r="FR191" s="49"/>
      <c r="FS191" s="49"/>
      <c r="FT191" s="49"/>
      <c r="FU191" s="49"/>
      <c r="FV191" s="49"/>
      <c r="FW191" s="49"/>
      <c r="FX191" s="49"/>
      <c r="FY191" s="49"/>
      <c r="FZ191" s="49"/>
      <c r="GA191" s="49"/>
      <c r="GB191" s="49"/>
      <c r="GC191" s="49"/>
      <c r="GD191" s="49"/>
      <c r="GE191" s="49"/>
      <c r="GF191" s="49"/>
      <c r="GG191" s="49"/>
      <c r="GH191" s="49"/>
      <c r="GI191" s="49"/>
      <c r="GJ191" s="49"/>
      <c r="GK191" s="49"/>
      <c r="GL191" s="49"/>
      <c r="GM191" s="49"/>
      <c r="GN191" s="49"/>
      <c r="GO191" s="49"/>
      <c r="GP191" s="49"/>
      <c r="GQ191" s="49"/>
      <c r="GR191" s="49"/>
      <c r="GS191" s="49"/>
      <c r="GT191" s="49"/>
      <c r="GU191" s="49"/>
      <c r="GV191" s="49"/>
      <c r="GW191" s="49"/>
      <c r="GX191" s="49"/>
      <c r="GY191" s="49"/>
      <c r="GZ191" s="49"/>
    </row>
    <row r="192" spans="1:208" s="5" customFormat="1" ht="18.600000000000001" customHeight="1" x14ac:dyDescent="0.25">
      <c r="A192" s="58"/>
      <c r="B192" s="50" t="str">
        <f>IF($A192="","",(IF((VLOOKUP($A192,DATA!$A$1:$M$38,2,FALSE))="X","X",(IF(B191="X",1,B191+1)))))</f>
        <v/>
      </c>
      <c r="C192" s="51" t="str">
        <f>IF($A192="","",(IF((VLOOKUP($A192,DATA!$A$1:$M$38,3,FALSE))="X","X",(IF(C191="X",1,C191+1)))))</f>
        <v/>
      </c>
      <c r="D192" s="50" t="str">
        <f>IF($A192="","",(IF((VLOOKUP($A192,DATA!$A$1:$M$38,4,FALSE))="X","X",(IF(D191="X",1,D191+1)))))</f>
        <v/>
      </c>
      <c r="E192" s="51" t="str">
        <f>IF($A192="","",(IF((VLOOKUP($A192,DATA!$A$1:$M$38,5,FALSE))="X","X",(IF(E191="X",1,E191+1)))))</f>
        <v/>
      </c>
      <c r="F192" s="50" t="str">
        <f>IF($A192="","",(IF((VLOOKUP($A192,DATA!$A$1:$M$38,6,FALSE))="X","X",(IF(F191="X",1,F191+1)))))</f>
        <v/>
      </c>
      <c r="G192" s="51" t="str">
        <f>IF($A192="","",(IF((VLOOKUP($A192,DATA!$A$1:$M$38,7,FALSE))="X","X",(IF(G191="X",1,G191+1)))))</f>
        <v/>
      </c>
      <c r="H192" s="50" t="str">
        <f>IF($A192="","",(IF((VLOOKUP($A192,DATA!$A$1:$M$38,8,FALSE))="X","X",(IF(H191="X",1,H191+1)))))</f>
        <v/>
      </c>
      <c r="I192" s="50" t="str">
        <f>IF($A192="","",(IF((VLOOKUP($A192,DATA!$A$1:$M$38,9,FALSE))="X","X",(IF(I191="X",1,I191+1)))))</f>
        <v/>
      </c>
      <c r="J192" s="51" t="str">
        <f>IF($A192="","",(IF((VLOOKUP($A192,DATA!$A$1:$M$38,10,FALSE))="X","X",(IF(J191="X",1,J191+1)))))</f>
        <v/>
      </c>
      <c r="K192" s="50" t="str">
        <f>IF($A192="","",(IF((VLOOKUP($A192,DATA!$A$1:$M$38,11,FALSE))="X","X",(IF(K191="X",1,K191+1)))))</f>
        <v/>
      </c>
      <c r="L192" s="50" t="str">
        <f>IF($A192="","",(IF((VLOOKUP($A192,DATA!$A$1:$M$38,12,FALSE))="X","X",(IF(L191="X",1,L191+1)))))</f>
        <v/>
      </c>
      <c r="M192" s="50" t="str">
        <f>IF($A192="","",(IF((VLOOKUP($A192,DATA!$A$1:$M$38,13,FALSE))="X","X",(IF(M191="X",1,M191+1)))))</f>
        <v/>
      </c>
      <c r="N192" s="53" t="str">
        <f t="shared" si="4"/>
        <v/>
      </c>
      <c r="O192" s="51" t="str">
        <f t="shared" si="5"/>
        <v/>
      </c>
      <c r="P192" s="50" t="str">
        <f>IF($A192="","",(IF((VLOOKUP($A192,DATA!$S$1:$AC$38,2,FALSE))="X","X",(IF(P191="X",1,P191+1)))))</f>
        <v/>
      </c>
      <c r="Q192" s="50" t="str">
        <f>IF($A192="","",(IF((VLOOKUP($A192,DATA!$S$1:$AC$38,3,FALSE))="X","X",(IF(Q191="X",1,Q191+1)))))</f>
        <v/>
      </c>
      <c r="R192" s="50" t="str">
        <f>IF($A192="","",(IF((VLOOKUP($A192,DATA!$S$1:$AC$38,4,FALSE))="X","X",(IF(R191="X",1,R191+1)))))</f>
        <v/>
      </c>
      <c r="S192" s="50" t="str">
        <f>IF($A192="","",(IF((VLOOKUP($A192,DATA!$S$1:$AC$38,5,FALSE))="X","X",(IF(S191="X",1,S191+1)))))</f>
        <v/>
      </c>
      <c r="T192" s="50" t="str">
        <f>IF($A192="","",(IF((VLOOKUP($A192,DATA!$S$1:$AC$38,6,FALSE))="X","X",(IF(T191="X",1,T191+1)))))</f>
        <v/>
      </c>
      <c r="U192" s="50" t="str">
        <f>IF($A192="","",(IF((VLOOKUP($A192,DATA!$S$1:$AC$38,7,FALSE))="X","X",(IF(U191="X",1,U191+1)))))</f>
        <v/>
      </c>
      <c r="V192" s="51" t="str">
        <f>IF($A192="","",(IF((VLOOKUP($A192,DATA!$S$1:$AC$38,8,FALSE))="X","X",(IF(V191="X",1,V191+1)))))</f>
        <v/>
      </c>
      <c r="W192" s="50" t="str">
        <f>IF($A192="","",(IF((VLOOKUP($A192,DATA!$S$1:$AC$38,9,FALSE))="X","X",(IF(W191="X",1,W191+1)))))</f>
        <v/>
      </c>
      <c r="X192" s="50" t="str">
        <f>IF($A192="","",(IF((VLOOKUP($A192,DATA!$S$1:$AC$38,10,FALSE))="X","X",(IF(X191="X",1,X191+1)))))</f>
        <v/>
      </c>
      <c r="Y192" s="51" t="str">
        <f>IF($A192="","",(IF((VLOOKUP($A192,DATA!$S$1:$AC$38,11,FALSE))="X","X",(IF(Y191="X",1,Y191+1)))))</f>
        <v/>
      </c>
      <c r="Z192" s="52"/>
      <c r="AA192" s="52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39"/>
      <c r="BN192" s="39"/>
      <c r="BO192" s="39"/>
      <c r="BP192" s="39"/>
      <c r="BQ192" s="39"/>
      <c r="BR192" s="39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39"/>
      <c r="CF192" s="39"/>
      <c r="CG192" s="39"/>
      <c r="CH192" s="39"/>
      <c r="DC192" s="4"/>
      <c r="DD192" s="4"/>
      <c r="DE192" s="49"/>
      <c r="DF192" s="49"/>
      <c r="DG192" s="49"/>
      <c r="DH192" s="49"/>
      <c r="DI192" s="49"/>
      <c r="DJ192" s="49"/>
      <c r="DK192" s="49"/>
      <c r="DL192" s="49"/>
      <c r="DM192" s="49"/>
      <c r="DN192" s="49"/>
      <c r="DO192" s="49"/>
      <c r="DP192" s="49"/>
      <c r="DQ192" s="49"/>
      <c r="DR192" s="49"/>
      <c r="DS192" s="49"/>
      <c r="DT192" s="49"/>
      <c r="DU192" s="49"/>
      <c r="DV192" s="49"/>
      <c r="DW192" s="49"/>
      <c r="DX192" s="49"/>
      <c r="DY192" s="49"/>
      <c r="DZ192" s="49"/>
      <c r="EA192" s="49"/>
      <c r="EB192" s="49"/>
      <c r="EC192" s="49"/>
      <c r="ED192" s="49"/>
      <c r="EE192" s="49"/>
      <c r="EF192" s="49"/>
      <c r="EG192" s="49"/>
      <c r="EH192" s="49"/>
      <c r="EI192" s="49"/>
      <c r="EJ192" s="49"/>
      <c r="EK192" s="49"/>
      <c r="EL192" s="49"/>
      <c r="EM192" s="49"/>
      <c r="EN192" s="49"/>
      <c r="EO192" s="49"/>
      <c r="EP192" s="49"/>
      <c r="EQ192" s="49"/>
      <c r="ER192" s="49"/>
      <c r="ES192" s="49"/>
      <c r="ET192" s="49"/>
      <c r="EU192" s="49"/>
      <c r="EV192" s="49"/>
      <c r="EW192" s="49"/>
      <c r="EX192" s="49"/>
      <c r="EY192" s="49"/>
      <c r="EZ192" s="49"/>
      <c r="FA192" s="49"/>
      <c r="FB192" s="49"/>
      <c r="FC192" s="49"/>
      <c r="FD192" s="49"/>
      <c r="FE192" s="49"/>
      <c r="FF192" s="49"/>
      <c r="FG192" s="49"/>
      <c r="FH192" s="49"/>
      <c r="FI192" s="49"/>
      <c r="FJ192" s="49"/>
      <c r="FK192" s="49"/>
      <c r="FL192" s="49"/>
      <c r="FM192" s="49"/>
      <c r="FN192" s="49"/>
      <c r="FO192" s="49"/>
      <c r="FP192" s="49"/>
      <c r="FQ192" s="49"/>
      <c r="FR192" s="49"/>
      <c r="FS192" s="49"/>
      <c r="FT192" s="49"/>
      <c r="FU192" s="49"/>
      <c r="FV192" s="49"/>
      <c r="FW192" s="49"/>
      <c r="FX192" s="49"/>
      <c r="FY192" s="49"/>
      <c r="FZ192" s="49"/>
      <c r="GA192" s="49"/>
      <c r="GB192" s="49"/>
      <c r="GC192" s="49"/>
      <c r="GD192" s="49"/>
      <c r="GE192" s="49"/>
      <c r="GF192" s="49"/>
      <c r="GG192" s="49"/>
      <c r="GH192" s="49"/>
      <c r="GI192" s="49"/>
      <c r="GJ192" s="49"/>
      <c r="GK192" s="49"/>
      <c r="GL192" s="49"/>
      <c r="GM192" s="49"/>
      <c r="GN192" s="49"/>
      <c r="GO192" s="49"/>
      <c r="GP192" s="49"/>
      <c r="GQ192" s="49"/>
      <c r="GR192" s="49"/>
      <c r="GS192" s="49"/>
      <c r="GT192" s="49"/>
      <c r="GU192" s="49"/>
      <c r="GV192" s="49"/>
      <c r="GW192" s="49"/>
      <c r="GX192" s="49"/>
      <c r="GY192" s="49"/>
      <c r="GZ192" s="49"/>
    </row>
    <row r="193" spans="1:208" s="5" customFormat="1" ht="18.600000000000001" customHeight="1" x14ac:dyDescent="0.25">
      <c r="A193" s="58"/>
      <c r="B193" s="50" t="str">
        <f>IF($A193="","",(IF((VLOOKUP($A193,DATA!$A$1:$M$38,2,FALSE))="X","X",(IF(B192="X",1,B192+1)))))</f>
        <v/>
      </c>
      <c r="C193" s="51" t="str">
        <f>IF($A193="","",(IF((VLOOKUP($A193,DATA!$A$1:$M$38,3,FALSE))="X","X",(IF(C192="X",1,C192+1)))))</f>
        <v/>
      </c>
      <c r="D193" s="50" t="str">
        <f>IF($A193="","",(IF((VLOOKUP($A193,DATA!$A$1:$M$38,4,FALSE))="X","X",(IF(D192="X",1,D192+1)))))</f>
        <v/>
      </c>
      <c r="E193" s="51" t="str">
        <f>IF($A193="","",(IF((VLOOKUP($A193,DATA!$A$1:$M$38,5,FALSE))="X","X",(IF(E192="X",1,E192+1)))))</f>
        <v/>
      </c>
      <c r="F193" s="50" t="str">
        <f>IF($A193="","",(IF((VLOOKUP($A193,DATA!$A$1:$M$38,6,FALSE))="X","X",(IF(F192="X",1,F192+1)))))</f>
        <v/>
      </c>
      <c r="G193" s="51" t="str">
        <f>IF($A193="","",(IF((VLOOKUP($A193,DATA!$A$1:$M$38,7,FALSE))="X","X",(IF(G192="X",1,G192+1)))))</f>
        <v/>
      </c>
      <c r="H193" s="50" t="str">
        <f>IF($A193="","",(IF((VLOOKUP($A193,DATA!$A$1:$M$38,8,FALSE))="X","X",(IF(H192="X",1,H192+1)))))</f>
        <v/>
      </c>
      <c r="I193" s="50" t="str">
        <f>IF($A193="","",(IF((VLOOKUP($A193,DATA!$A$1:$M$38,9,FALSE))="X","X",(IF(I192="X",1,I192+1)))))</f>
        <v/>
      </c>
      <c r="J193" s="51" t="str">
        <f>IF($A193="","",(IF((VLOOKUP($A193,DATA!$A$1:$M$38,10,FALSE))="X","X",(IF(J192="X",1,J192+1)))))</f>
        <v/>
      </c>
      <c r="K193" s="50" t="str">
        <f>IF($A193="","",(IF((VLOOKUP($A193,DATA!$A$1:$M$38,11,FALSE))="X","X",(IF(K192="X",1,K192+1)))))</f>
        <v/>
      </c>
      <c r="L193" s="50" t="str">
        <f>IF($A193="","",(IF((VLOOKUP($A193,DATA!$A$1:$M$38,12,FALSE))="X","X",(IF(L192="X",1,L192+1)))))</f>
        <v/>
      </c>
      <c r="M193" s="50" t="str">
        <f>IF($A193="","",(IF((VLOOKUP($A193,DATA!$A$1:$M$38,13,FALSE))="X","X",(IF(M192="X",1,M192+1)))))</f>
        <v/>
      </c>
      <c r="N193" s="53" t="str">
        <f t="shared" si="4"/>
        <v/>
      </c>
      <c r="O193" s="51" t="str">
        <f t="shared" si="5"/>
        <v/>
      </c>
      <c r="P193" s="50" t="str">
        <f>IF($A193="","",(IF((VLOOKUP($A193,DATA!$S$1:$AC$38,2,FALSE))="X","X",(IF(P192="X",1,P192+1)))))</f>
        <v/>
      </c>
      <c r="Q193" s="50" t="str">
        <f>IF($A193="","",(IF((VLOOKUP($A193,DATA!$S$1:$AC$38,3,FALSE))="X","X",(IF(Q192="X",1,Q192+1)))))</f>
        <v/>
      </c>
      <c r="R193" s="50" t="str">
        <f>IF($A193="","",(IF((VLOOKUP($A193,DATA!$S$1:$AC$38,4,FALSE))="X","X",(IF(R192="X",1,R192+1)))))</f>
        <v/>
      </c>
      <c r="S193" s="50" t="str">
        <f>IF($A193="","",(IF((VLOOKUP($A193,DATA!$S$1:$AC$38,5,FALSE))="X","X",(IF(S192="X",1,S192+1)))))</f>
        <v/>
      </c>
      <c r="T193" s="50" t="str">
        <f>IF($A193="","",(IF((VLOOKUP($A193,DATA!$S$1:$AC$38,6,FALSE))="X","X",(IF(T192="X",1,T192+1)))))</f>
        <v/>
      </c>
      <c r="U193" s="50" t="str">
        <f>IF($A193="","",(IF((VLOOKUP($A193,DATA!$S$1:$AC$38,7,FALSE))="X","X",(IF(U192="X",1,U192+1)))))</f>
        <v/>
      </c>
      <c r="V193" s="51" t="str">
        <f>IF($A193="","",(IF((VLOOKUP($A193,DATA!$S$1:$AC$38,8,FALSE))="X","X",(IF(V192="X",1,V192+1)))))</f>
        <v/>
      </c>
      <c r="W193" s="50" t="str">
        <f>IF($A193="","",(IF((VLOOKUP($A193,DATA!$S$1:$AC$38,9,FALSE))="X","X",(IF(W192="X",1,W192+1)))))</f>
        <v/>
      </c>
      <c r="X193" s="50" t="str">
        <f>IF($A193="","",(IF((VLOOKUP($A193,DATA!$S$1:$AC$38,10,FALSE))="X","X",(IF(X192="X",1,X192+1)))))</f>
        <v/>
      </c>
      <c r="Y193" s="51" t="str">
        <f>IF($A193="","",(IF((VLOOKUP($A193,DATA!$S$1:$AC$38,11,FALSE))="X","X",(IF(Y192="X",1,Y192+1)))))</f>
        <v/>
      </c>
      <c r="Z193" s="52"/>
      <c r="AA193" s="52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39"/>
      <c r="BN193" s="39"/>
      <c r="BO193" s="39"/>
      <c r="BP193" s="39"/>
      <c r="BQ193" s="39"/>
      <c r="BR193" s="39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39"/>
      <c r="CF193" s="39"/>
      <c r="CG193" s="39"/>
      <c r="CH193" s="39"/>
      <c r="DC193" s="4"/>
      <c r="DD193" s="4"/>
      <c r="DE193" s="49"/>
      <c r="DF193" s="49"/>
      <c r="DG193" s="49"/>
      <c r="DH193" s="49"/>
      <c r="DI193" s="49"/>
      <c r="DJ193" s="49"/>
      <c r="DK193" s="49"/>
      <c r="DL193" s="49"/>
      <c r="DM193" s="49"/>
      <c r="DN193" s="49"/>
      <c r="DO193" s="49"/>
      <c r="DP193" s="49"/>
      <c r="DQ193" s="49"/>
      <c r="DR193" s="49"/>
      <c r="DS193" s="49"/>
      <c r="DT193" s="49"/>
      <c r="DU193" s="49"/>
      <c r="DV193" s="49"/>
      <c r="DW193" s="49"/>
      <c r="DX193" s="49"/>
      <c r="DY193" s="49"/>
      <c r="DZ193" s="49"/>
      <c r="EA193" s="49"/>
      <c r="EB193" s="49"/>
      <c r="EC193" s="49"/>
      <c r="ED193" s="49"/>
      <c r="EE193" s="49"/>
      <c r="EF193" s="49"/>
      <c r="EG193" s="49"/>
      <c r="EH193" s="49"/>
      <c r="EI193" s="49"/>
      <c r="EJ193" s="49"/>
      <c r="EK193" s="49"/>
      <c r="EL193" s="49"/>
      <c r="EM193" s="49"/>
      <c r="EN193" s="49"/>
      <c r="EO193" s="49"/>
      <c r="EP193" s="49"/>
      <c r="EQ193" s="49"/>
      <c r="ER193" s="49"/>
      <c r="ES193" s="49"/>
      <c r="ET193" s="49"/>
      <c r="EU193" s="49"/>
      <c r="EV193" s="49"/>
      <c r="EW193" s="49"/>
      <c r="EX193" s="49"/>
      <c r="EY193" s="49"/>
      <c r="EZ193" s="49"/>
      <c r="FA193" s="49"/>
      <c r="FB193" s="49"/>
      <c r="FC193" s="49"/>
      <c r="FD193" s="49"/>
      <c r="FE193" s="49"/>
      <c r="FF193" s="49"/>
      <c r="FG193" s="49"/>
      <c r="FH193" s="49"/>
      <c r="FI193" s="49"/>
      <c r="FJ193" s="49"/>
      <c r="FK193" s="49"/>
      <c r="FL193" s="49"/>
      <c r="FM193" s="49"/>
      <c r="FN193" s="49"/>
      <c r="FO193" s="49"/>
      <c r="FP193" s="49"/>
      <c r="FQ193" s="49"/>
      <c r="FR193" s="49"/>
      <c r="FS193" s="49"/>
      <c r="FT193" s="49"/>
      <c r="FU193" s="49"/>
      <c r="FV193" s="49"/>
      <c r="FW193" s="49"/>
      <c r="FX193" s="49"/>
      <c r="FY193" s="49"/>
      <c r="FZ193" s="49"/>
      <c r="GA193" s="49"/>
      <c r="GB193" s="49"/>
      <c r="GC193" s="49"/>
      <c r="GD193" s="49"/>
      <c r="GE193" s="49"/>
      <c r="GF193" s="49"/>
      <c r="GG193" s="49"/>
      <c r="GH193" s="49"/>
      <c r="GI193" s="49"/>
      <c r="GJ193" s="49"/>
      <c r="GK193" s="49"/>
      <c r="GL193" s="49"/>
      <c r="GM193" s="49"/>
      <c r="GN193" s="49"/>
      <c r="GO193" s="49"/>
      <c r="GP193" s="49"/>
      <c r="GQ193" s="49"/>
      <c r="GR193" s="49"/>
      <c r="GS193" s="49"/>
      <c r="GT193" s="49"/>
      <c r="GU193" s="49"/>
      <c r="GV193" s="49"/>
      <c r="GW193" s="49"/>
      <c r="GX193" s="49"/>
      <c r="GY193" s="49"/>
      <c r="GZ193" s="49"/>
    </row>
    <row r="194" spans="1:208" s="5" customFormat="1" ht="18.600000000000001" customHeight="1" x14ac:dyDescent="0.25">
      <c r="A194" s="58"/>
      <c r="B194" s="50" t="str">
        <f>IF($A194="","",(IF((VLOOKUP($A194,DATA!$A$1:$M$38,2,FALSE))="X","X",(IF(B193="X",1,B193+1)))))</f>
        <v/>
      </c>
      <c r="C194" s="51" t="str">
        <f>IF($A194="","",(IF((VLOOKUP($A194,DATA!$A$1:$M$38,3,FALSE))="X","X",(IF(C193="X",1,C193+1)))))</f>
        <v/>
      </c>
      <c r="D194" s="50" t="str">
        <f>IF($A194="","",(IF((VLOOKUP($A194,DATA!$A$1:$M$38,4,FALSE))="X","X",(IF(D193="X",1,D193+1)))))</f>
        <v/>
      </c>
      <c r="E194" s="51" t="str">
        <f>IF($A194="","",(IF((VLOOKUP($A194,DATA!$A$1:$M$38,5,FALSE))="X","X",(IF(E193="X",1,E193+1)))))</f>
        <v/>
      </c>
      <c r="F194" s="50" t="str">
        <f>IF($A194="","",(IF((VLOOKUP($A194,DATA!$A$1:$M$38,6,FALSE))="X","X",(IF(F193="X",1,F193+1)))))</f>
        <v/>
      </c>
      <c r="G194" s="51" t="str">
        <f>IF($A194="","",(IF((VLOOKUP($A194,DATA!$A$1:$M$38,7,FALSE))="X","X",(IF(G193="X",1,G193+1)))))</f>
        <v/>
      </c>
      <c r="H194" s="50" t="str">
        <f>IF($A194="","",(IF((VLOOKUP($A194,DATA!$A$1:$M$38,8,FALSE))="X","X",(IF(H193="X",1,H193+1)))))</f>
        <v/>
      </c>
      <c r="I194" s="50" t="str">
        <f>IF($A194="","",(IF((VLOOKUP($A194,DATA!$A$1:$M$38,9,FALSE))="X","X",(IF(I193="X",1,I193+1)))))</f>
        <v/>
      </c>
      <c r="J194" s="51" t="str">
        <f>IF($A194="","",(IF((VLOOKUP($A194,DATA!$A$1:$M$38,10,FALSE))="X","X",(IF(J193="X",1,J193+1)))))</f>
        <v/>
      </c>
      <c r="K194" s="50" t="str">
        <f>IF($A194="","",(IF((VLOOKUP($A194,DATA!$A$1:$M$38,11,FALSE))="X","X",(IF(K193="X",1,K193+1)))))</f>
        <v/>
      </c>
      <c r="L194" s="50" t="str">
        <f>IF($A194="","",(IF((VLOOKUP($A194,DATA!$A$1:$M$38,12,FALSE))="X","X",(IF(L193="X",1,L193+1)))))</f>
        <v/>
      </c>
      <c r="M194" s="50" t="str">
        <f>IF($A194="","",(IF((VLOOKUP($A194,DATA!$A$1:$M$38,13,FALSE))="X","X",(IF(M193="X",1,M193+1)))))</f>
        <v/>
      </c>
      <c r="N194" s="53" t="str">
        <f t="shared" si="4"/>
        <v/>
      </c>
      <c r="O194" s="51" t="str">
        <f t="shared" si="5"/>
        <v/>
      </c>
      <c r="P194" s="50" t="str">
        <f>IF($A194="","",(IF((VLOOKUP($A194,DATA!$S$1:$AC$38,2,FALSE))="X","X",(IF(P193="X",1,P193+1)))))</f>
        <v/>
      </c>
      <c r="Q194" s="50" t="str">
        <f>IF($A194="","",(IF((VLOOKUP($A194,DATA!$S$1:$AC$38,3,FALSE))="X","X",(IF(Q193="X",1,Q193+1)))))</f>
        <v/>
      </c>
      <c r="R194" s="50" t="str">
        <f>IF($A194="","",(IF((VLOOKUP($A194,DATA!$S$1:$AC$38,4,FALSE))="X","X",(IF(R193="X",1,R193+1)))))</f>
        <v/>
      </c>
      <c r="S194" s="50" t="str">
        <f>IF($A194="","",(IF((VLOOKUP($A194,DATA!$S$1:$AC$38,5,FALSE))="X","X",(IF(S193="X",1,S193+1)))))</f>
        <v/>
      </c>
      <c r="T194" s="50" t="str">
        <f>IF($A194="","",(IF((VLOOKUP($A194,DATA!$S$1:$AC$38,6,FALSE))="X","X",(IF(T193="X",1,T193+1)))))</f>
        <v/>
      </c>
      <c r="U194" s="50" t="str">
        <f>IF($A194="","",(IF((VLOOKUP($A194,DATA!$S$1:$AC$38,7,FALSE))="X","X",(IF(U193="X",1,U193+1)))))</f>
        <v/>
      </c>
      <c r="V194" s="51" t="str">
        <f>IF($A194="","",(IF((VLOOKUP($A194,DATA!$S$1:$AC$38,8,FALSE))="X","X",(IF(V193="X",1,V193+1)))))</f>
        <v/>
      </c>
      <c r="W194" s="50" t="str">
        <f>IF($A194="","",(IF((VLOOKUP($A194,DATA!$S$1:$AC$38,9,FALSE))="X","X",(IF(W193="X",1,W193+1)))))</f>
        <v/>
      </c>
      <c r="X194" s="50" t="str">
        <f>IF($A194="","",(IF((VLOOKUP($A194,DATA!$S$1:$AC$38,10,FALSE))="X","X",(IF(X193="X",1,X193+1)))))</f>
        <v/>
      </c>
      <c r="Y194" s="51" t="str">
        <f>IF($A194="","",(IF((VLOOKUP($A194,DATA!$S$1:$AC$38,11,FALSE))="X","X",(IF(Y193="X",1,Y193+1)))))</f>
        <v/>
      </c>
      <c r="Z194" s="52"/>
      <c r="AA194" s="52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39"/>
      <c r="BN194" s="39"/>
      <c r="BO194" s="39"/>
      <c r="BP194" s="39"/>
      <c r="BQ194" s="39"/>
      <c r="BR194" s="39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39"/>
      <c r="CF194" s="39"/>
      <c r="CG194" s="39"/>
      <c r="CH194" s="39"/>
      <c r="DC194" s="4"/>
      <c r="DD194" s="4"/>
      <c r="DE194" s="49"/>
      <c r="DF194" s="49"/>
      <c r="DG194" s="49"/>
      <c r="DH194" s="49"/>
      <c r="DI194" s="49"/>
      <c r="DJ194" s="49"/>
      <c r="DK194" s="49"/>
      <c r="DL194" s="49"/>
      <c r="DM194" s="49"/>
      <c r="DN194" s="49"/>
      <c r="DO194" s="49"/>
      <c r="DP194" s="49"/>
      <c r="DQ194" s="49"/>
      <c r="DR194" s="49"/>
      <c r="DS194" s="49"/>
      <c r="DT194" s="49"/>
      <c r="DU194" s="49"/>
      <c r="DV194" s="49"/>
      <c r="DW194" s="49"/>
      <c r="DX194" s="49"/>
      <c r="DY194" s="49"/>
      <c r="DZ194" s="49"/>
      <c r="EA194" s="49"/>
      <c r="EB194" s="49"/>
      <c r="EC194" s="49"/>
      <c r="ED194" s="49"/>
      <c r="EE194" s="49"/>
      <c r="EF194" s="49"/>
      <c r="EG194" s="49"/>
      <c r="EH194" s="49"/>
      <c r="EI194" s="49"/>
      <c r="EJ194" s="49"/>
      <c r="EK194" s="49"/>
      <c r="EL194" s="49"/>
      <c r="EM194" s="49"/>
      <c r="EN194" s="49"/>
      <c r="EO194" s="49"/>
      <c r="EP194" s="49"/>
      <c r="EQ194" s="49"/>
      <c r="ER194" s="49"/>
      <c r="ES194" s="49"/>
      <c r="ET194" s="49"/>
      <c r="EU194" s="49"/>
      <c r="EV194" s="49"/>
      <c r="EW194" s="49"/>
      <c r="EX194" s="49"/>
      <c r="EY194" s="49"/>
      <c r="EZ194" s="49"/>
      <c r="FA194" s="49"/>
      <c r="FB194" s="49"/>
      <c r="FC194" s="49"/>
      <c r="FD194" s="49"/>
      <c r="FE194" s="49"/>
      <c r="FF194" s="49"/>
      <c r="FG194" s="49"/>
      <c r="FH194" s="49"/>
      <c r="FI194" s="49"/>
      <c r="FJ194" s="49"/>
      <c r="FK194" s="49"/>
      <c r="FL194" s="49"/>
      <c r="FM194" s="49"/>
      <c r="FN194" s="49"/>
      <c r="FO194" s="49"/>
      <c r="FP194" s="49"/>
      <c r="FQ194" s="49"/>
      <c r="FR194" s="49"/>
      <c r="FS194" s="49"/>
      <c r="FT194" s="49"/>
      <c r="FU194" s="49"/>
      <c r="FV194" s="49"/>
      <c r="FW194" s="49"/>
      <c r="FX194" s="49"/>
      <c r="FY194" s="49"/>
      <c r="FZ194" s="49"/>
      <c r="GA194" s="49"/>
      <c r="GB194" s="49"/>
      <c r="GC194" s="49"/>
      <c r="GD194" s="49"/>
      <c r="GE194" s="49"/>
      <c r="GF194" s="49"/>
      <c r="GG194" s="49"/>
      <c r="GH194" s="49"/>
      <c r="GI194" s="49"/>
      <c r="GJ194" s="49"/>
      <c r="GK194" s="49"/>
      <c r="GL194" s="49"/>
      <c r="GM194" s="49"/>
      <c r="GN194" s="49"/>
      <c r="GO194" s="49"/>
      <c r="GP194" s="49"/>
      <c r="GQ194" s="49"/>
      <c r="GR194" s="49"/>
      <c r="GS194" s="49"/>
      <c r="GT194" s="49"/>
      <c r="GU194" s="49"/>
      <c r="GV194" s="49"/>
      <c r="GW194" s="49"/>
      <c r="GX194" s="49"/>
      <c r="GY194" s="49"/>
      <c r="GZ194" s="49"/>
    </row>
    <row r="195" spans="1:208" s="5" customFormat="1" ht="18.600000000000001" customHeight="1" x14ac:dyDescent="0.25">
      <c r="A195" s="58"/>
      <c r="B195" s="50" t="str">
        <f>IF($A195="","",(IF((VLOOKUP($A195,DATA!$A$1:$M$38,2,FALSE))="X","X",(IF(B194="X",1,B194+1)))))</f>
        <v/>
      </c>
      <c r="C195" s="51" t="str">
        <f>IF($A195="","",(IF((VLOOKUP($A195,DATA!$A$1:$M$38,3,FALSE))="X","X",(IF(C194="X",1,C194+1)))))</f>
        <v/>
      </c>
      <c r="D195" s="50" t="str">
        <f>IF($A195="","",(IF((VLOOKUP($A195,DATA!$A$1:$M$38,4,FALSE))="X","X",(IF(D194="X",1,D194+1)))))</f>
        <v/>
      </c>
      <c r="E195" s="51" t="str">
        <f>IF($A195="","",(IF((VLOOKUP($A195,DATA!$A$1:$M$38,5,FALSE))="X","X",(IF(E194="X",1,E194+1)))))</f>
        <v/>
      </c>
      <c r="F195" s="50" t="str">
        <f>IF($A195="","",(IF((VLOOKUP($A195,DATA!$A$1:$M$38,6,FALSE))="X","X",(IF(F194="X",1,F194+1)))))</f>
        <v/>
      </c>
      <c r="G195" s="51" t="str">
        <f>IF($A195="","",(IF((VLOOKUP($A195,DATA!$A$1:$M$38,7,FALSE))="X","X",(IF(G194="X",1,G194+1)))))</f>
        <v/>
      </c>
      <c r="H195" s="50" t="str">
        <f>IF($A195="","",(IF((VLOOKUP($A195,DATA!$A$1:$M$38,8,FALSE))="X","X",(IF(H194="X",1,H194+1)))))</f>
        <v/>
      </c>
      <c r="I195" s="50" t="str">
        <f>IF($A195="","",(IF((VLOOKUP($A195,DATA!$A$1:$M$38,9,FALSE))="X","X",(IF(I194="X",1,I194+1)))))</f>
        <v/>
      </c>
      <c r="J195" s="51" t="str">
        <f>IF($A195="","",(IF((VLOOKUP($A195,DATA!$A$1:$M$38,10,FALSE))="X","X",(IF(J194="X",1,J194+1)))))</f>
        <v/>
      </c>
      <c r="K195" s="50" t="str">
        <f>IF($A195="","",(IF((VLOOKUP($A195,DATA!$A$1:$M$38,11,FALSE))="X","X",(IF(K194="X",1,K194+1)))))</f>
        <v/>
      </c>
      <c r="L195" s="50" t="str">
        <f>IF($A195="","",(IF((VLOOKUP($A195,DATA!$A$1:$M$38,12,FALSE))="X","X",(IF(L194="X",1,L194+1)))))</f>
        <v/>
      </c>
      <c r="M195" s="50" t="str">
        <f>IF($A195="","",(IF((VLOOKUP($A195,DATA!$A$1:$M$38,13,FALSE))="X","X",(IF(M194="X",1,M194+1)))))</f>
        <v/>
      </c>
      <c r="N195" s="53" t="str">
        <f t="shared" si="4"/>
        <v/>
      </c>
      <c r="O195" s="51" t="str">
        <f t="shared" si="5"/>
        <v/>
      </c>
      <c r="P195" s="50" t="str">
        <f>IF($A195="","",(IF((VLOOKUP($A195,DATA!$S$1:$AC$38,2,FALSE))="X","X",(IF(P194="X",1,P194+1)))))</f>
        <v/>
      </c>
      <c r="Q195" s="50" t="str">
        <f>IF($A195="","",(IF((VLOOKUP($A195,DATA!$S$1:$AC$38,3,FALSE))="X","X",(IF(Q194="X",1,Q194+1)))))</f>
        <v/>
      </c>
      <c r="R195" s="50" t="str">
        <f>IF($A195="","",(IF((VLOOKUP($A195,DATA!$S$1:$AC$38,4,FALSE))="X","X",(IF(R194="X",1,R194+1)))))</f>
        <v/>
      </c>
      <c r="S195" s="50" t="str">
        <f>IF($A195="","",(IF((VLOOKUP($A195,DATA!$S$1:$AC$38,5,FALSE))="X","X",(IF(S194="X",1,S194+1)))))</f>
        <v/>
      </c>
      <c r="T195" s="50" t="str">
        <f>IF($A195="","",(IF((VLOOKUP($A195,DATA!$S$1:$AC$38,6,FALSE))="X","X",(IF(T194="X",1,T194+1)))))</f>
        <v/>
      </c>
      <c r="U195" s="50" t="str">
        <f>IF($A195="","",(IF((VLOOKUP($A195,DATA!$S$1:$AC$38,7,FALSE))="X","X",(IF(U194="X",1,U194+1)))))</f>
        <v/>
      </c>
      <c r="V195" s="51" t="str">
        <f>IF($A195="","",(IF((VLOOKUP($A195,DATA!$S$1:$AC$38,8,FALSE))="X","X",(IF(V194="X",1,V194+1)))))</f>
        <v/>
      </c>
      <c r="W195" s="50" t="str">
        <f>IF($A195="","",(IF((VLOOKUP($A195,DATA!$S$1:$AC$38,9,FALSE))="X","X",(IF(W194="X",1,W194+1)))))</f>
        <v/>
      </c>
      <c r="X195" s="50" t="str">
        <f>IF($A195="","",(IF((VLOOKUP($A195,DATA!$S$1:$AC$38,10,FALSE))="X","X",(IF(X194="X",1,X194+1)))))</f>
        <v/>
      </c>
      <c r="Y195" s="51" t="str">
        <f>IF($A195="","",(IF((VLOOKUP($A195,DATA!$S$1:$AC$38,11,FALSE))="X","X",(IF(Y194="X",1,Y194+1)))))</f>
        <v/>
      </c>
      <c r="Z195" s="52"/>
      <c r="AA195" s="52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39"/>
      <c r="BN195" s="39"/>
      <c r="BO195" s="39"/>
      <c r="BP195" s="39"/>
      <c r="BQ195" s="39"/>
      <c r="BR195" s="39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39"/>
      <c r="CF195" s="39"/>
      <c r="CG195" s="39"/>
      <c r="CH195" s="39"/>
      <c r="DC195" s="4"/>
      <c r="DD195" s="4"/>
      <c r="DE195" s="49"/>
      <c r="DF195" s="49"/>
      <c r="DG195" s="49"/>
      <c r="DH195" s="49"/>
      <c r="DI195" s="49"/>
      <c r="DJ195" s="49"/>
      <c r="DK195" s="49"/>
      <c r="DL195" s="49"/>
      <c r="DM195" s="49"/>
      <c r="DN195" s="49"/>
      <c r="DO195" s="49"/>
      <c r="DP195" s="49"/>
      <c r="DQ195" s="49"/>
      <c r="DR195" s="49"/>
      <c r="DS195" s="49"/>
      <c r="DT195" s="49"/>
      <c r="DU195" s="49"/>
      <c r="DV195" s="49"/>
      <c r="DW195" s="49"/>
      <c r="DX195" s="49"/>
      <c r="DY195" s="49"/>
      <c r="DZ195" s="49"/>
      <c r="EA195" s="49"/>
      <c r="EB195" s="49"/>
      <c r="EC195" s="49"/>
      <c r="ED195" s="49"/>
      <c r="EE195" s="49"/>
      <c r="EF195" s="49"/>
      <c r="EG195" s="49"/>
      <c r="EH195" s="49"/>
      <c r="EI195" s="49"/>
      <c r="EJ195" s="49"/>
      <c r="EK195" s="49"/>
      <c r="EL195" s="49"/>
      <c r="EM195" s="49"/>
      <c r="EN195" s="49"/>
      <c r="EO195" s="49"/>
      <c r="EP195" s="49"/>
      <c r="EQ195" s="49"/>
      <c r="ER195" s="49"/>
      <c r="ES195" s="49"/>
      <c r="ET195" s="49"/>
      <c r="EU195" s="49"/>
      <c r="EV195" s="49"/>
      <c r="EW195" s="49"/>
      <c r="EX195" s="49"/>
      <c r="EY195" s="49"/>
      <c r="EZ195" s="49"/>
      <c r="FA195" s="49"/>
      <c r="FB195" s="49"/>
      <c r="FC195" s="49"/>
      <c r="FD195" s="49"/>
      <c r="FE195" s="49"/>
      <c r="FF195" s="49"/>
      <c r="FG195" s="49"/>
      <c r="FH195" s="49"/>
      <c r="FI195" s="49"/>
      <c r="FJ195" s="49"/>
      <c r="FK195" s="49"/>
      <c r="FL195" s="49"/>
      <c r="FM195" s="49"/>
      <c r="FN195" s="49"/>
      <c r="FO195" s="49"/>
      <c r="FP195" s="49"/>
      <c r="FQ195" s="49"/>
      <c r="FR195" s="49"/>
      <c r="FS195" s="49"/>
      <c r="FT195" s="49"/>
      <c r="FU195" s="49"/>
      <c r="FV195" s="49"/>
      <c r="FW195" s="49"/>
      <c r="FX195" s="49"/>
      <c r="FY195" s="49"/>
      <c r="FZ195" s="49"/>
      <c r="GA195" s="49"/>
      <c r="GB195" s="49"/>
      <c r="GC195" s="49"/>
      <c r="GD195" s="49"/>
      <c r="GE195" s="49"/>
      <c r="GF195" s="49"/>
      <c r="GG195" s="49"/>
      <c r="GH195" s="49"/>
      <c r="GI195" s="49"/>
      <c r="GJ195" s="49"/>
      <c r="GK195" s="49"/>
      <c r="GL195" s="49"/>
      <c r="GM195" s="49"/>
      <c r="GN195" s="49"/>
      <c r="GO195" s="49"/>
      <c r="GP195" s="49"/>
      <c r="GQ195" s="49"/>
      <c r="GR195" s="49"/>
      <c r="GS195" s="49"/>
      <c r="GT195" s="49"/>
      <c r="GU195" s="49"/>
      <c r="GV195" s="49"/>
      <c r="GW195" s="49"/>
      <c r="GX195" s="49"/>
      <c r="GY195" s="49"/>
      <c r="GZ195" s="49"/>
    </row>
    <row r="196" spans="1:208" s="5" customFormat="1" ht="18.600000000000001" customHeight="1" x14ac:dyDescent="0.25">
      <c r="A196" s="58"/>
      <c r="B196" s="50" t="str">
        <f>IF($A196="","",(IF((VLOOKUP($A196,DATA!$A$1:$M$38,2,FALSE))="X","X",(IF(B195="X",1,B195+1)))))</f>
        <v/>
      </c>
      <c r="C196" s="51" t="str">
        <f>IF($A196="","",(IF((VLOOKUP($A196,DATA!$A$1:$M$38,3,FALSE))="X","X",(IF(C195="X",1,C195+1)))))</f>
        <v/>
      </c>
      <c r="D196" s="50" t="str">
        <f>IF($A196="","",(IF((VLOOKUP($A196,DATA!$A$1:$M$38,4,FALSE))="X","X",(IF(D195="X",1,D195+1)))))</f>
        <v/>
      </c>
      <c r="E196" s="51" t="str">
        <f>IF($A196="","",(IF((VLOOKUP($A196,DATA!$A$1:$M$38,5,FALSE))="X","X",(IF(E195="X",1,E195+1)))))</f>
        <v/>
      </c>
      <c r="F196" s="50" t="str">
        <f>IF($A196="","",(IF((VLOOKUP($A196,DATA!$A$1:$M$38,6,FALSE))="X","X",(IF(F195="X",1,F195+1)))))</f>
        <v/>
      </c>
      <c r="G196" s="51" t="str">
        <f>IF($A196="","",(IF((VLOOKUP($A196,DATA!$A$1:$M$38,7,FALSE))="X","X",(IF(G195="X",1,G195+1)))))</f>
        <v/>
      </c>
      <c r="H196" s="50" t="str">
        <f>IF($A196="","",(IF((VLOOKUP($A196,DATA!$A$1:$M$38,8,FALSE))="X","X",(IF(H195="X",1,H195+1)))))</f>
        <v/>
      </c>
      <c r="I196" s="50" t="str">
        <f>IF($A196="","",(IF((VLOOKUP($A196,DATA!$A$1:$M$38,9,FALSE))="X","X",(IF(I195="X",1,I195+1)))))</f>
        <v/>
      </c>
      <c r="J196" s="51" t="str">
        <f>IF($A196="","",(IF((VLOOKUP($A196,DATA!$A$1:$M$38,10,FALSE))="X","X",(IF(J195="X",1,J195+1)))))</f>
        <v/>
      </c>
      <c r="K196" s="50" t="str">
        <f>IF($A196="","",(IF((VLOOKUP($A196,DATA!$A$1:$M$38,11,FALSE))="X","X",(IF(K195="X",1,K195+1)))))</f>
        <v/>
      </c>
      <c r="L196" s="50" t="str">
        <f>IF($A196="","",(IF((VLOOKUP($A196,DATA!$A$1:$M$38,12,FALSE))="X","X",(IF(L195="X",1,L195+1)))))</f>
        <v/>
      </c>
      <c r="M196" s="50" t="str">
        <f>IF($A196="","",(IF((VLOOKUP($A196,DATA!$A$1:$M$38,13,FALSE))="X","X",(IF(M195="X",1,M195+1)))))</f>
        <v/>
      </c>
      <c r="N196" s="53" t="str">
        <f t="shared" si="4"/>
        <v/>
      </c>
      <c r="O196" s="51" t="str">
        <f t="shared" si="5"/>
        <v/>
      </c>
      <c r="P196" s="50" t="str">
        <f>IF($A196="","",(IF((VLOOKUP($A196,DATA!$S$1:$AC$38,2,FALSE))="X","X",(IF(P195="X",1,P195+1)))))</f>
        <v/>
      </c>
      <c r="Q196" s="50" t="str">
        <f>IF($A196="","",(IF((VLOOKUP($A196,DATA!$S$1:$AC$38,3,FALSE))="X","X",(IF(Q195="X",1,Q195+1)))))</f>
        <v/>
      </c>
      <c r="R196" s="50" t="str">
        <f>IF($A196="","",(IF((VLOOKUP($A196,DATA!$S$1:$AC$38,4,FALSE))="X","X",(IF(R195="X",1,R195+1)))))</f>
        <v/>
      </c>
      <c r="S196" s="50" t="str">
        <f>IF($A196="","",(IF((VLOOKUP($A196,DATA!$S$1:$AC$38,5,FALSE))="X","X",(IF(S195="X",1,S195+1)))))</f>
        <v/>
      </c>
      <c r="T196" s="50" t="str">
        <f>IF($A196="","",(IF((VLOOKUP($A196,DATA!$S$1:$AC$38,6,FALSE))="X","X",(IF(T195="X",1,T195+1)))))</f>
        <v/>
      </c>
      <c r="U196" s="50" t="str">
        <f>IF($A196="","",(IF((VLOOKUP($A196,DATA!$S$1:$AC$38,7,FALSE))="X","X",(IF(U195="X",1,U195+1)))))</f>
        <v/>
      </c>
      <c r="V196" s="51" t="str">
        <f>IF($A196="","",(IF((VLOOKUP($A196,DATA!$S$1:$AC$38,8,FALSE))="X","X",(IF(V195="X",1,V195+1)))))</f>
        <v/>
      </c>
      <c r="W196" s="50" t="str">
        <f>IF($A196="","",(IF((VLOOKUP($A196,DATA!$S$1:$AC$38,9,FALSE))="X","X",(IF(W195="X",1,W195+1)))))</f>
        <v/>
      </c>
      <c r="X196" s="50" t="str">
        <f>IF($A196="","",(IF((VLOOKUP($A196,DATA!$S$1:$AC$38,10,FALSE))="X","X",(IF(X195="X",1,X195+1)))))</f>
        <v/>
      </c>
      <c r="Y196" s="51" t="str">
        <f>IF($A196="","",(IF((VLOOKUP($A196,DATA!$S$1:$AC$38,11,FALSE))="X","X",(IF(Y195="X",1,Y195+1)))))</f>
        <v/>
      </c>
      <c r="Z196" s="52"/>
      <c r="AA196" s="52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39"/>
      <c r="BN196" s="39"/>
      <c r="BO196" s="39"/>
      <c r="BP196" s="39"/>
      <c r="BQ196" s="39"/>
      <c r="BR196" s="39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39"/>
      <c r="CF196" s="39"/>
      <c r="CG196" s="39"/>
      <c r="CH196" s="39"/>
      <c r="DC196" s="4"/>
      <c r="DD196" s="4"/>
      <c r="DE196" s="49"/>
      <c r="DF196" s="49"/>
      <c r="DG196" s="49"/>
      <c r="DH196" s="49"/>
      <c r="DI196" s="49"/>
      <c r="DJ196" s="49"/>
      <c r="DK196" s="49"/>
      <c r="DL196" s="49"/>
      <c r="DM196" s="49"/>
      <c r="DN196" s="49"/>
      <c r="DO196" s="49"/>
      <c r="DP196" s="49"/>
      <c r="DQ196" s="49"/>
      <c r="DR196" s="49"/>
      <c r="DS196" s="49"/>
      <c r="DT196" s="49"/>
      <c r="DU196" s="49"/>
      <c r="DV196" s="49"/>
      <c r="DW196" s="49"/>
      <c r="DX196" s="49"/>
      <c r="DY196" s="49"/>
      <c r="DZ196" s="49"/>
      <c r="EA196" s="49"/>
      <c r="EB196" s="49"/>
      <c r="EC196" s="49"/>
      <c r="ED196" s="49"/>
      <c r="EE196" s="49"/>
      <c r="EF196" s="49"/>
      <c r="EG196" s="49"/>
      <c r="EH196" s="49"/>
      <c r="EI196" s="49"/>
      <c r="EJ196" s="49"/>
      <c r="EK196" s="49"/>
      <c r="EL196" s="49"/>
      <c r="EM196" s="49"/>
      <c r="EN196" s="49"/>
      <c r="EO196" s="49"/>
      <c r="EP196" s="49"/>
      <c r="EQ196" s="49"/>
      <c r="ER196" s="49"/>
      <c r="ES196" s="49"/>
      <c r="ET196" s="49"/>
      <c r="EU196" s="49"/>
      <c r="EV196" s="49"/>
      <c r="EW196" s="49"/>
      <c r="EX196" s="49"/>
      <c r="EY196" s="49"/>
      <c r="EZ196" s="49"/>
      <c r="FA196" s="49"/>
      <c r="FB196" s="49"/>
      <c r="FC196" s="49"/>
      <c r="FD196" s="49"/>
      <c r="FE196" s="49"/>
      <c r="FF196" s="49"/>
      <c r="FG196" s="49"/>
      <c r="FH196" s="49"/>
      <c r="FI196" s="49"/>
      <c r="FJ196" s="49"/>
      <c r="FK196" s="49"/>
      <c r="FL196" s="49"/>
      <c r="FM196" s="49"/>
      <c r="FN196" s="49"/>
      <c r="FO196" s="49"/>
      <c r="FP196" s="49"/>
      <c r="FQ196" s="49"/>
      <c r="FR196" s="49"/>
      <c r="FS196" s="49"/>
      <c r="FT196" s="49"/>
      <c r="FU196" s="49"/>
      <c r="FV196" s="49"/>
      <c r="FW196" s="49"/>
      <c r="FX196" s="49"/>
      <c r="FY196" s="49"/>
      <c r="FZ196" s="49"/>
      <c r="GA196" s="49"/>
      <c r="GB196" s="49"/>
      <c r="GC196" s="49"/>
      <c r="GD196" s="49"/>
      <c r="GE196" s="49"/>
      <c r="GF196" s="49"/>
      <c r="GG196" s="49"/>
      <c r="GH196" s="49"/>
      <c r="GI196" s="49"/>
      <c r="GJ196" s="49"/>
      <c r="GK196" s="49"/>
      <c r="GL196" s="49"/>
      <c r="GM196" s="49"/>
      <c r="GN196" s="49"/>
      <c r="GO196" s="49"/>
      <c r="GP196" s="49"/>
      <c r="GQ196" s="49"/>
      <c r="GR196" s="49"/>
      <c r="GS196" s="49"/>
      <c r="GT196" s="49"/>
      <c r="GU196" s="49"/>
      <c r="GV196" s="49"/>
      <c r="GW196" s="49"/>
      <c r="GX196" s="49"/>
      <c r="GY196" s="49"/>
      <c r="GZ196" s="49"/>
    </row>
    <row r="197" spans="1:208" s="5" customFormat="1" ht="18.600000000000001" customHeight="1" x14ac:dyDescent="0.25">
      <c r="A197" s="58"/>
      <c r="B197" s="50" t="str">
        <f>IF($A197="","",(IF((VLOOKUP($A197,DATA!$A$1:$M$38,2,FALSE))="X","X",(IF(B196="X",1,B196+1)))))</f>
        <v/>
      </c>
      <c r="C197" s="51" t="str">
        <f>IF($A197="","",(IF((VLOOKUP($A197,DATA!$A$1:$M$38,3,FALSE))="X","X",(IF(C196="X",1,C196+1)))))</f>
        <v/>
      </c>
      <c r="D197" s="50" t="str">
        <f>IF($A197="","",(IF((VLOOKUP($A197,DATA!$A$1:$M$38,4,FALSE))="X","X",(IF(D196="X",1,D196+1)))))</f>
        <v/>
      </c>
      <c r="E197" s="51" t="str">
        <f>IF($A197="","",(IF((VLOOKUP($A197,DATA!$A$1:$M$38,5,FALSE))="X","X",(IF(E196="X",1,E196+1)))))</f>
        <v/>
      </c>
      <c r="F197" s="50" t="str">
        <f>IF($A197="","",(IF((VLOOKUP($A197,DATA!$A$1:$M$38,6,FALSE))="X","X",(IF(F196="X",1,F196+1)))))</f>
        <v/>
      </c>
      <c r="G197" s="51" t="str">
        <f>IF($A197="","",(IF((VLOOKUP($A197,DATA!$A$1:$M$38,7,FALSE))="X","X",(IF(G196="X",1,G196+1)))))</f>
        <v/>
      </c>
      <c r="H197" s="50" t="str">
        <f>IF($A197="","",(IF((VLOOKUP($A197,DATA!$A$1:$M$38,8,FALSE))="X","X",(IF(H196="X",1,H196+1)))))</f>
        <v/>
      </c>
      <c r="I197" s="50" t="str">
        <f>IF($A197="","",(IF((VLOOKUP($A197,DATA!$A$1:$M$38,9,FALSE))="X","X",(IF(I196="X",1,I196+1)))))</f>
        <v/>
      </c>
      <c r="J197" s="51" t="str">
        <f>IF($A197="","",(IF((VLOOKUP($A197,DATA!$A$1:$M$38,10,FALSE))="X","X",(IF(J196="X",1,J196+1)))))</f>
        <v/>
      </c>
      <c r="K197" s="50" t="str">
        <f>IF($A197="","",(IF((VLOOKUP($A197,DATA!$A$1:$M$38,11,FALSE))="X","X",(IF(K196="X",1,K196+1)))))</f>
        <v/>
      </c>
      <c r="L197" s="50" t="str">
        <f>IF($A197="","",(IF((VLOOKUP($A197,DATA!$A$1:$M$38,12,FALSE))="X","X",(IF(L196="X",1,L196+1)))))</f>
        <v/>
      </c>
      <c r="M197" s="50" t="str">
        <f>IF($A197="","",(IF((VLOOKUP($A197,DATA!$A$1:$M$38,13,FALSE))="X","X",(IF(M196="X",1,M196+1)))))</f>
        <v/>
      </c>
      <c r="N197" s="53" t="str">
        <f t="shared" si="4"/>
        <v/>
      </c>
      <c r="O197" s="51" t="str">
        <f t="shared" si="5"/>
        <v/>
      </c>
      <c r="P197" s="50" t="str">
        <f>IF($A197="","",(IF((VLOOKUP($A197,DATA!$S$1:$AC$38,2,FALSE))="X","X",(IF(P196="X",1,P196+1)))))</f>
        <v/>
      </c>
      <c r="Q197" s="50" t="str">
        <f>IF($A197="","",(IF((VLOOKUP($A197,DATA!$S$1:$AC$38,3,FALSE))="X","X",(IF(Q196="X",1,Q196+1)))))</f>
        <v/>
      </c>
      <c r="R197" s="50" t="str">
        <f>IF($A197="","",(IF((VLOOKUP($A197,DATA!$S$1:$AC$38,4,FALSE))="X","X",(IF(R196="X",1,R196+1)))))</f>
        <v/>
      </c>
      <c r="S197" s="50" t="str">
        <f>IF($A197="","",(IF((VLOOKUP($A197,DATA!$S$1:$AC$38,5,FALSE))="X","X",(IF(S196="X",1,S196+1)))))</f>
        <v/>
      </c>
      <c r="T197" s="50" t="str">
        <f>IF($A197="","",(IF((VLOOKUP($A197,DATA!$S$1:$AC$38,6,FALSE))="X","X",(IF(T196="X",1,T196+1)))))</f>
        <v/>
      </c>
      <c r="U197" s="50" t="str">
        <f>IF($A197="","",(IF((VLOOKUP($A197,DATA!$S$1:$AC$38,7,FALSE))="X","X",(IF(U196="X",1,U196+1)))))</f>
        <v/>
      </c>
      <c r="V197" s="51" t="str">
        <f>IF($A197="","",(IF((VLOOKUP($A197,DATA!$S$1:$AC$38,8,FALSE))="X","X",(IF(V196="X",1,V196+1)))))</f>
        <v/>
      </c>
      <c r="W197" s="50" t="str">
        <f>IF($A197="","",(IF((VLOOKUP($A197,DATA!$S$1:$AC$38,9,FALSE))="X","X",(IF(W196="X",1,W196+1)))))</f>
        <v/>
      </c>
      <c r="X197" s="50" t="str">
        <f>IF($A197="","",(IF((VLOOKUP($A197,DATA!$S$1:$AC$38,10,FALSE))="X","X",(IF(X196="X",1,X196+1)))))</f>
        <v/>
      </c>
      <c r="Y197" s="51" t="str">
        <f>IF($A197="","",(IF((VLOOKUP($A197,DATA!$S$1:$AC$38,11,FALSE))="X","X",(IF(Y196="X",1,Y196+1)))))</f>
        <v/>
      </c>
      <c r="Z197" s="52"/>
      <c r="AA197" s="52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39"/>
      <c r="BN197" s="39"/>
      <c r="BO197" s="39"/>
      <c r="BP197" s="39"/>
      <c r="BQ197" s="39"/>
      <c r="BR197" s="39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39"/>
      <c r="CF197" s="39"/>
      <c r="CG197" s="39"/>
      <c r="CH197" s="39"/>
      <c r="DC197" s="4"/>
      <c r="DD197" s="4"/>
      <c r="DE197" s="49"/>
      <c r="DF197" s="49"/>
      <c r="DG197" s="49"/>
      <c r="DH197" s="49"/>
      <c r="DI197" s="49"/>
      <c r="DJ197" s="49"/>
      <c r="DK197" s="49"/>
      <c r="DL197" s="49"/>
      <c r="DM197" s="49"/>
      <c r="DN197" s="49"/>
      <c r="DO197" s="49"/>
      <c r="DP197" s="49"/>
      <c r="DQ197" s="49"/>
      <c r="DR197" s="49"/>
      <c r="DS197" s="49"/>
      <c r="DT197" s="49"/>
      <c r="DU197" s="49"/>
      <c r="DV197" s="49"/>
      <c r="DW197" s="49"/>
      <c r="DX197" s="49"/>
      <c r="DY197" s="49"/>
      <c r="DZ197" s="49"/>
      <c r="EA197" s="49"/>
      <c r="EB197" s="49"/>
      <c r="EC197" s="49"/>
      <c r="ED197" s="49"/>
      <c r="EE197" s="49"/>
      <c r="EF197" s="49"/>
      <c r="EG197" s="49"/>
      <c r="EH197" s="49"/>
      <c r="EI197" s="49"/>
      <c r="EJ197" s="49"/>
      <c r="EK197" s="49"/>
      <c r="EL197" s="49"/>
      <c r="EM197" s="49"/>
      <c r="EN197" s="49"/>
      <c r="EO197" s="49"/>
      <c r="EP197" s="49"/>
      <c r="EQ197" s="49"/>
      <c r="ER197" s="49"/>
      <c r="ES197" s="49"/>
      <c r="ET197" s="49"/>
      <c r="EU197" s="49"/>
      <c r="EV197" s="49"/>
      <c r="EW197" s="49"/>
      <c r="EX197" s="49"/>
      <c r="EY197" s="49"/>
      <c r="EZ197" s="49"/>
      <c r="FA197" s="49"/>
      <c r="FB197" s="49"/>
      <c r="FC197" s="49"/>
      <c r="FD197" s="49"/>
      <c r="FE197" s="49"/>
      <c r="FF197" s="49"/>
      <c r="FG197" s="49"/>
      <c r="FH197" s="49"/>
      <c r="FI197" s="49"/>
      <c r="FJ197" s="49"/>
      <c r="FK197" s="49"/>
      <c r="FL197" s="49"/>
      <c r="FM197" s="49"/>
      <c r="FN197" s="49"/>
      <c r="FO197" s="49"/>
      <c r="FP197" s="49"/>
      <c r="FQ197" s="49"/>
      <c r="FR197" s="49"/>
      <c r="FS197" s="49"/>
      <c r="FT197" s="49"/>
      <c r="FU197" s="49"/>
      <c r="FV197" s="49"/>
      <c r="FW197" s="49"/>
      <c r="FX197" s="49"/>
      <c r="FY197" s="49"/>
      <c r="FZ197" s="49"/>
      <c r="GA197" s="49"/>
      <c r="GB197" s="49"/>
      <c r="GC197" s="49"/>
      <c r="GD197" s="49"/>
      <c r="GE197" s="49"/>
      <c r="GF197" s="49"/>
      <c r="GG197" s="49"/>
      <c r="GH197" s="49"/>
      <c r="GI197" s="49"/>
      <c r="GJ197" s="49"/>
      <c r="GK197" s="49"/>
      <c r="GL197" s="49"/>
      <c r="GM197" s="49"/>
      <c r="GN197" s="49"/>
      <c r="GO197" s="49"/>
      <c r="GP197" s="49"/>
      <c r="GQ197" s="49"/>
      <c r="GR197" s="49"/>
      <c r="GS197" s="49"/>
      <c r="GT197" s="49"/>
      <c r="GU197" s="49"/>
      <c r="GV197" s="49"/>
      <c r="GW197" s="49"/>
      <c r="GX197" s="49"/>
      <c r="GY197" s="49"/>
      <c r="GZ197" s="49"/>
    </row>
    <row r="198" spans="1:208" s="5" customFormat="1" ht="18.600000000000001" customHeight="1" x14ac:dyDescent="0.25">
      <c r="A198" s="58"/>
      <c r="B198" s="50" t="str">
        <f>IF($A198="","",(IF((VLOOKUP($A198,DATA!$A$1:$M$38,2,FALSE))="X","X",(IF(B197="X",1,B197+1)))))</f>
        <v/>
      </c>
      <c r="C198" s="51" t="str">
        <f>IF($A198="","",(IF((VLOOKUP($A198,DATA!$A$1:$M$38,3,FALSE))="X","X",(IF(C197="X",1,C197+1)))))</f>
        <v/>
      </c>
      <c r="D198" s="50" t="str">
        <f>IF($A198="","",(IF((VLOOKUP($A198,DATA!$A$1:$M$38,4,FALSE))="X","X",(IF(D197="X",1,D197+1)))))</f>
        <v/>
      </c>
      <c r="E198" s="51" t="str">
        <f>IF($A198="","",(IF((VLOOKUP($A198,DATA!$A$1:$M$38,5,FALSE))="X","X",(IF(E197="X",1,E197+1)))))</f>
        <v/>
      </c>
      <c r="F198" s="50" t="str">
        <f>IF($A198="","",(IF((VLOOKUP($A198,DATA!$A$1:$M$38,6,FALSE))="X","X",(IF(F197="X",1,F197+1)))))</f>
        <v/>
      </c>
      <c r="G198" s="51" t="str">
        <f>IF($A198="","",(IF((VLOOKUP($A198,DATA!$A$1:$M$38,7,FALSE))="X","X",(IF(G197="X",1,G197+1)))))</f>
        <v/>
      </c>
      <c r="H198" s="50" t="str">
        <f>IF($A198="","",(IF((VLOOKUP($A198,DATA!$A$1:$M$38,8,FALSE))="X","X",(IF(H197="X",1,H197+1)))))</f>
        <v/>
      </c>
      <c r="I198" s="50" t="str">
        <f>IF($A198="","",(IF((VLOOKUP($A198,DATA!$A$1:$M$38,9,FALSE))="X","X",(IF(I197="X",1,I197+1)))))</f>
        <v/>
      </c>
      <c r="J198" s="51" t="str">
        <f>IF($A198="","",(IF((VLOOKUP($A198,DATA!$A$1:$M$38,10,FALSE))="X","X",(IF(J197="X",1,J197+1)))))</f>
        <v/>
      </c>
      <c r="K198" s="50" t="str">
        <f>IF($A198="","",(IF((VLOOKUP($A198,DATA!$A$1:$M$38,11,FALSE))="X","X",(IF(K197="X",1,K197+1)))))</f>
        <v/>
      </c>
      <c r="L198" s="50" t="str">
        <f>IF($A198="","",(IF((VLOOKUP($A198,DATA!$A$1:$M$38,12,FALSE))="X","X",(IF(L197="X",1,L197+1)))))</f>
        <v/>
      </c>
      <c r="M198" s="50" t="str">
        <f>IF($A198="","",(IF((VLOOKUP($A198,DATA!$A$1:$M$38,13,FALSE))="X","X",(IF(M197="X",1,M197+1)))))</f>
        <v/>
      </c>
      <c r="N198" s="53" t="str">
        <f t="shared" ref="N198:N261" si="6">IF($A198="","",(IF((AND($A198=$A197,$A198&lt;&gt;""))=TRUE,"X",(IF(N197="X",1,N197+1)))))</f>
        <v/>
      </c>
      <c r="O198" s="51" t="str">
        <f t="shared" ref="O198:O261" si="7">IF($A198="","",(IF((AND($A198=$A196,$A198&lt;&gt;""))=TRUE,"X",(IF(O197="X",1,O197+1)))))</f>
        <v/>
      </c>
      <c r="P198" s="50" t="str">
        <f>IF($A198="","",(IF((VLOOKUP($A198,DATA!$S$1:$AC$38,2,FALSE))="X","X",(IF(P197="X",1,P197+1)))))</f>
        <v/>
      </c>
      <c r="Q198" s="50" t="str">
        <f>IF($A198="","",(IF((VLOOKUP($A198,DATA!$S$1:$AC$38,3,FALSE))="X","X",(IF(Q197="X",1,Q197+1)))))</f>
        <v/>
      </c>
      <c r="R198" s="50" t="str">
        <f>IF($A198="","",(IF((VLOOKUP($A198,DATA!$S$1:$AC$38,4,FALSE))="X","X",(IF(R197="X",1,R197+1)))))</f>
        <v/>
      </c>
      <c r="S198" s="50" t="str">
        <f>IF($A198="","",(IF((VLOOKUP($A198,DATA!$S$1:$AC$38,5,FALSE))="X","X",(IF(S197="X",1,S197+1)))))</f>
        <v/>
      </c>
      <c r="T198" s="50" t="str">
        <f>IF($A198="","",(IF((VLOOKUP($A198,DATA!$S$1:$AC$38,6,FALSE))="X","X",(IF(T197="X",1,T197+1)))))</f>
        <v/>
      </c>
      <c r="U198" s="50" t="str">
        <f>IF($A198="","",(IF((VLOOKUP($A198,DATA!$S$1:$AC$38,7,FALSE))="X","X",(IF(U197="X",1,U197+1)))))</f>
        <v/>
      </c>
      <c r="V198" s="51" t="str">
        <f>IF($A198="","",(IF((VLOOKUP($A198,DATA!$S$1:$AC$38,8,FALSE))="X","X",(IF(V197="X",1,V197+1)))))</f>
        <v/>
      </c>
      <c r="W198" s="50" t="str">
        <f>IF($A198="","",(IF((VLOOKUP($A198,DATA!$S$1:$AC$38,9,FALSE))="X","X",(IF(W197="X",1,W197+1)))))</f>
        <v/>
      </c>
      <c r="X198" s="50" t="str">
        <f>IF($A198="","",(IF((VLOOKUP($A198,DATA!$S$1:$AC$38,10,FALSE))="X","X",(IF(X197="X",1,X197+1)))))</f>
        <v/>
      </c>
      <c r="Y198" s="51" t="str">
        <f>IF($A198="","",(IF((VLOOKUP($A198,DATA!$S$1:$AC$38,11,FALSE))="X","X",(IF(Y197="X",1,Y197+1)))))</f>
        <v/>
      </c>
      <c r="Z198" s="52"/>
      <c r="AA198" s="52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39"/>
      <c r="BN198" s="39"/>
      <c r="BO198" s="39"/>
      <c r="BP198" s="39"/>
      <c r="BQ198" s="39"/>
      <c r="BR198" s="39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39"/>
      <c r="CF198" s="39"/>
      <c r="CG198" s="39"/>
      <c r="CH198" s="39"/>
      <c r="DC198" s="4"/>
      <c r="DD198" s="4"/>
      <c r="DE198" s="49"/>
      <c r="DF198" s="49"/>
      <c r="DG198" s="49"/>
      <c r="DH198" s="49"/>
      <c r="DI198" s="49"/>
      <c r="DJ198" s="49"/>
      <c r="DK198" s="49"/>
      <c r="DL198" s="49"/>
      <c r="DM198" s="49"/>
      <c r="DN198" s="49"/>
      <c r="DO198" s="49"/>
      <c r="DP198" s="49"/>
      <c r="DQ198" s="49"/>
      <c r="DR198" s="49"/>
      <c r="DS198" s="49"/>
      <c r="DT198" s="49"/>
      <c r="DU198" s="49"/>
      <c r="DV198" s="49"/>
      <c r="DW198" s="49"/>
      <c r="DX198" s="49"/>
      <c r="DY198" s="49"/>
      <c r="DZ198" s="49"/>
      <c r="EA198" s="49"/>
      <c r="EB198" s="49"/>
      <c r="EC198" s="49"/>
      <c r="ED198" s="49"/>
      <c r="EE198" s="49"/>
      <c r="EF198" s="49"/>
      <c r="EG198" s="49"/>
      <c r="EH198" s="49"/>
      <c r="EI198" s="49"/>
      <c r="EJ198" s="49"/>
      <c r="EK198" s="49"/>
      <c r="EL198" s="49"/>
      <c r="EM198" s="49"/>
      <c r="EN198" s="49"/>
      <c r="EO198" s="49"/>
      <c r="EP198" s="49"/>
      <c r="EQ198" s="49"/>
      <c r="ER198" s="49"/>
      <c r="ES198" s="49"/>
      <c r="ET198" s="49"/>
      <c r="EU198" s="49"/>
      <c r="EV198" s="49"/>
      <c r="EW198" s="49"/>
      <c r="EX198" s="49"/>
      <c r="EY198" s="49"/>
      <c r="EZ198" s="49"/>
      <c r="FA198" s="49"/>
      <c r="FB198" s="49"/>
      <c r="FC198" s="49"/>
      <c r="FD198" s="49"/>
      <c r="FE198" s="49"/>
      <c r="FF198" s="49"/>
      <c r="FG198" s="49"/>
      <c r="FH198" s="49"/>
      <c r="FI198" s="49"/>
      <c r="FJ198" s="49"/>
      <c r="FK198" s="49"/>
      <c r="FL198" s="49"/>
      <c r="FM198" s="49"/>
      <c r="FN198" s="49"/>
      <c r="FO198" s="49"/>
      <c r="FP198" s="49"/>
      <c r="FQ198" s="49"/>
      <c r="FR198" s="49"/>
      <c r="FS198" s="49"/>
      <c r="FT198" s="49"/>
      <c r="FU198" s="49"/>
      <c r="FV198" s="49"/>
      <c r="FW198" s="49"/>
      <c r="FX198" s="49"/>
      <c r="FY198" s="49"/>
      <c r="FZ198" s="49"/>
      <c r="GA198" s="49"/>
      <c r="GB198" s="49"/>
      <c r="GC198" s="49"/>
      <c r="GD198" s="49"/>
      <c r="GE198" s="49"/>
      <c r="GF198" s="49"/>
      <c r="GG198" s="49"/>
      <c r="GH198" s="49"/>
      <c r="GI198" s="49"/>
      <c r="GJ198" s="49"/>
      <c r="GK198" s="49"/>
      <c r="GL198" s="49"/>
      <c r="GM198" s="49"/>
      <c r="GN198" s="49"/>
      <c r="GO198" s="49"/>
      <c r="GP198" s="49"/>
      <c r="GQ198" s="49"/>
      <c r="GR198" s="49"/>
      <c r="GS198" s="49"/>
      <c r="GT198" s="49"/>
      <c r="GU198" s="49"/>
      <c r="GV198" s="49"/>
      <c r="GW198" s="49"/>
      <c r="GX198" s="49"/>
      <c r="GY198" s="49"/>
      <c r="GZ198" s="49"/>
    </row>
    <row r="199" spans="1:208" s="5" customFormat="1" ht="18.600000000000001" customHeight="1" x14ac:dyDescent="0.25">
      <c r="A199" s="58"/>
      <c r="B199" s="50" t="str">
        <f>IF($A199="","",(IF((VLOOKUP($A199,DATA!$A$1:$M$38,2,FALSE))="X","X",(IF(B198="X",1,B198+1)))))</f>
        <v/>
      </c>
      <c r="C199" s="51" t="str">
        <f>IF($A199="","",(IF((VLOOKUP($A199,DATA!$A$1:$M$38,3,FALSE))="X","X",(IF(C198="X",1,C198+1)))))</f>
        <v/>
      </c>
      <c r="D199" s="50" t="str">
        <f>IF($A199="","",(IF((VLOOKUP($A199,DATA!$A$1:$M$38,4,FALSE))="X","X",(IF(D198="X",1,D198+1)))))</f>
        <v/>
      </c>
      <c r="E199" s="51" t="str">
        <f>IF($A199="","",(IF((VLOOKUP($A199,DATA!$A$1:$M$38,5,FALSE))="X","X",(IF(E198="X",1,E198+1)))))</f>
        <v/>
      </c>
      <c r="F199" s="50" t="str">
        <f>IF($A199="","",(IF((VLOOKUP($A199,DATA!$A$1:$M$38,6,FALSE))="X","X",(IF(F198="X",1,F198+1)))))</f>
        <v/>
      </c>
      <c r="G199" s="51" t="str">
        <f>IF($A199="","",(IF((VLOOKUP($A199,DATA!$A$1:$M$38,7,FALSE))="X","X",(IF(G198="X",1,G198+1)))))</f>
        <v/>
      </c>
      <c r="H199" s="50" t="str">
        <f>IF($A199="","",(IF((VLOOKUP($A199,DATA!$A$1:$M$38,8,FALSE))="X","X",(IF(H198="X",1,H198+1)))))</f>
        <v/>
      </c>
      <c r="I199" s="50" t="str">
        <f>IF($A199="","",(IF((VLOOKUP($A199,DATA!$A$1:$M$38,9,FALSE))="X","X",(IF(I198="X",1,I198+1)))))</f>
        <v/>
      </c>
      <c r="J199" s="51" t="str">
        <f>IF($A199="","",(IF((VLOOKUP($A199,DATA!$A$1:$M$38,10,FALSE))="X","X",(IF(J198="X",1,J198+1)))))</f>
        <v/>
      </c>
      <c r="K199" s="50" t="str">
        <f>IF($A199="","",(IF((VLOOKUP($A199,DATA!$A$1:$M$38,11,FALSE))="X","X",(IF(K198="X",1,K198+1)))))</f>
        <v/>
      </c>
      <c r="L199" s="50" t="str">
        <f>IF($A199="","",(IF((VLOOKUP($A199,DATA!$A$1:$M$38,12,FALSE))="X","X",(IF(L198="X",1,L198+1)))))</f>
        <v/>
      </c>
      <c r="M199" s="50" t="str">
        <f>IF($A199="","",(IF((VLOOKUP($A199,DATA!$A$1:$M$38,13,FALSE))="X","X",(IF(M198="X",1,M198+1)))))</f>
        <v/>
      </c>
      <c r="N199" s="53" t="str">
        <f t="shared" si="6"/>
        <v/>
      </c>
      <c r="O199" s="51" t="str">
        <f t="shared" si="7"/>
        <v/>
      </c>
      <c r="P199" s="50" t="str">
        <f>IF($A199="","",(IF((VLOOKUP($A199,DATA!$S$1:$AC$38,2,FALSE))="X","X",(IF(P198="X",1,P198+1)))))</f>
        <v/>
      </c>
      <c r="Q199" s="50" t="str">
        <f>IF($A199="","",(IF((VLOOKUP($A199,DATA!$S$1:$AC$38,3,FALSE))="X","X",(IF(Q198="X",1,Q198+1)))))</f>
        <v/>
      </c>
      <c r="R199" s="50" t="str">
        <f>IF($A199="","",(IF((VLOOKUP($A199,DATA!$S$1:$AC$38,4,FALSE))="X","X",(IF(R198="X",1,R198+1)))))</f>
        <v/>
      </c>
      <c r="S199" s="50" t="str">
        <f>IF($A199="","",(IF((VLOOKUP($A199,DATA!$S$1:$AC$38,5,FALSE))="X","X",(IF(S198="X",1,S198+1)))))</f>
        <v/>
      </c>
      <c r="T199" s="50" t="str">
        <f>IF($A199="","",(IF((VLOOKUP($A199,DATA!$S$1:$AC$38,6,FALSE))="X","X",(IF(T198="X",1,T198+1)))))</f>
        <v/>
      </c>
      <c r="U199" s="50" t="str">
        <f>IF($A199="","",(IF((VLOOKUP($A199,DATA!$S$1:$AC$38,7,FALSE))="X","X",(IF(U198="X",1,U198+1)))))</f>
        <v/>
      </c>
      <c r="V199" s="51" t="str">
        <f>IF($A199="","",(IF((VLOOKUP($A199,DATA!$S$1:$AC$38,8,FALSE))="X","X",(IF(V198="X",1,V198+1)))))</f>
        <v/>
      </c>
      <c r="W199" s="50" t="str">
        <f>IF($A199="","",(IF((VLOOKUP($A199,DATA!$S$1:$AC$38,9,FALSE))="X","X",(IF(W198="X",1,W198+1)))))</f>
        <v/>
      </c>
      <c r="X199" s="50" t="str">
        <f>IF($A199="","",(IF((VLOOKUP($A199,DATA!$S$1:$AC$38,10,FALSE))="X","X",(IF(X198="X",1,X198+1)))))</f>
        <v/>
      </c>
      <c r="Y199" s="51" t="str">
        <f>IF($A199="","",(IF((VLOOKUP($A199,DATA!$S$1:$AC$38,11,FALSE))="X","X",(IF(Y198="X",1,Y198+1)))))</f>
        <v/>
      </c>
      <c r="Z199" s="52"/>
      <c r="AA199" s="52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39"/>
      <c r="BN199" s="39"/>
      <c r="BO199" s="39"/>
      <c r="BP199" s="39"/>
      <c r="BQ199" s="39"/>
      <c r="BR199" s="39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39"/>
      <c r="CF199" s="39"/>
      <c r="CG199" s="39"/>
      <c r="CH199" s="39"/>
      <c r="DC199" s="4"/>
      <c r="DD199" s="4"/>
      <c r="DE199" s="49"/>
      <c r="DF199" s="49"/>
      <c r="DG199" s="49"/>
      <c r="DH199" s="49"/>
      <c r="DI199" s="49"/>
      <c r="DJ199" s="49"/>
      <c r="DK199" s="49"/>
      <c r="DL199" s="49"/>
      <c r="DM199" s="49"/>
      <c r="DN199" s="49"/>
      <c r="DO199" s="49"/>
      <c r="DP199" s="49"/>
      <c r="DQ199" s="49"/>
      <c r="DR199" s="49"/>
      <c r="DS199" s="49"/>
      <c r="DT199" s="49"/>
      <c r="DU199" s="49"/>
      <c r="DV199" s="49"/>
      <c r="DW199" s="49"/>
      <c r="DX199" s="49"/>
      <c r="DY199" s="49"/>
      <c r="DZ199" s="49"/>
      <c r="EA199" s="49"/>
      <c r="EB199" s="49"/>
      <c r="EC199" s="49"/>
      <c r="ED199" s="49"/>
      <c r="EE199" s="49"/>
      <c r="EF199" s="49"/>
      <c r="EG199" s="49"/>
      <c r="EH199" s="49"/>
      <c r="EI199" s="49"/>
      <c r="EJ199" s="49"/>
      <c r="EK199" s="49"/>
      <c r="EL199" s="49"/>
      <c r="EM199" s="49"/>
      <c r="EN199" s="49"/>
      <c r="EO199" s="49"/>
      <c r="EP199" s="49"/>
      <c r="EQ199" s="49"/>
      <c r="ER199" s="49"/>
      <c r="ES199" s="49"/>
      <c r="ET199" s="49"/>
      <c r="EU199" s="49"/>
      <c r="EV199" s="49"/>
      <c r="EW199" s="49"/>
      <c r="EX199" s="49"/>
      <c r="EY199" s="49"/>
      <c r="EZ199" s="49"/>
      <c r="FA199" s="49"/>
      <c r="FB199" s="49"/>
      <c r="FC199" s="49"/>
      <c r="FD199" s="49"/>
      <c r="FE199" s="49"/>
      <c r="FF199" s="49"/>
      <c r="FG199" s="49"/>
      <c r="FH199" s="49"/>
      <c r="FI199" s="49"/>
      <c r="FJ199" s="49"/>
      <c r="FK199" s="49"/>
      <c r="FL199" s="49"/>
      <c r="FM199" s="49"/>
      <c r="FN199" s="49"/>
      <c r="FO199" s="49"/>
      <c r="FP199" s="49"/>
      <c r="FQ199" s="49"/>
      <c r="FR199" s="49"/>
      <c r="FS199" s="49"/>
      <c r="FT199" s="49"/>
      <c r="FU199" s="49"/>
      <c r="FV199" s="49"/>
      <c r="FW199" s="49"/>
      <c r="FX199" s="49"/>
      <c r="FY199" s="49"/>
      <c r="FZ199" s="49"/>
      <c r="GA199" s="49"/>
      <c r="GB199" s="49"/>
      <c r="GC199" s="49"/>
      <c r="GD199" s="49"/>
      <c r="GE199" s="49"/>
      <c r="GF199" s="49"/>
      <c r="GG199" s="49"/>
      <c r="GH199" s="49"/>
      <c r="GI199" s="49"/>
      <c r="GJ199" s="49"/>
      <c r="GK199" s="49"/>
      <c r="GL199" s="49"/>
      <c r="GM199" s="49"/>
      <c r="GN199" s="49"/>
      <c r="GO199" s="49"/>
      <c r="GP199" s="49"/>
      <c r="GQ199" s="49"/>
      <c r="GR199" s="49"/>
      <c r="GS199" s="49"/>
      <c r="GT199" s="49"/>
      <c r="GU199" s="49"/>
      <c r="GV199" s="49"/>
      <c r="GW199" s="49"/>
      <c r="GX199" s="49"/>
      <c r="GY199" s="49"/>
      <c r="GZ199" s="49"/>
    </row>
    <row r="200" spans="1:208" s="5" customFormat="1" ht="18.600000000000001" customHeight="1" x14ac:dyDescent="0.25">
      <c r="A200" s="58"/>
      <c r="B200" s="50" t="str">
        <f>IF($A200="","",(IF((VLOOKUP($A200,DATA!$A$1:$M$38,2,FALSE))="X","X",(IF(B199="X",1,B199+1)))))</f>
        <v/>
      </c>
      <c r="C200" s="51" t="str">
        <f>IF($A200="","",(IF((VLOOKUP($A200,DATA!$A$1:$M$38,3,FALSE))="X","X",(IF(C199="X",1,C199+1)))))</f>
        <v/>
      </c>
      <c r="D200" s="50" t="str">
        <f>IF($A200="","",(IF((VLOOKUP($A200,DATA!$A$1:$M$38,4,FALSE))="X","X",(IF(D199="X",1,D199+1)))))</f>
        <v/>
      </c>
      <c r="E200" s="51" t="str">
        <f>IF($A200="","",(IF((VLOOKUP($A200,DATA!$A$1:$M$38,5,FALSE))="X","X",(IF(E199="X",1,E199+1)))))</f>
        <v/>
      </c>
      <c r="F200" s="50" t="str">
        <f>IF($A200="","",(IF((VLOOKUP($A200,DATA!$A$1:$M$38,6,FALSE))="X","X",(IF(F199="X",1,F199+1)))))</f>
        <v/>
      </c>
      <c r="G200" s="51" t="str">
        <f>IF($A200="","",(IF((VLOOKUP($A200,DATA!$A$1:$M$38,7,FALSE))="X","X",(IF(G199="X",1,G199+1)))))</f>
        <v/>
      </c>
      <c r="H200" s="50" t="str">
        <f>IF($A200="","",(IF((VLOOKUP($A200,DATA!$A$1:$M$38,8,FALSE))="X","X",(IF(H199="X",1,H199+1)))))</f>
        <v/>
      </c>
      <c r="I200" s="50" t="str">
        <f>IF($A200="","",(IF((VLOOKUP($A200,DATA!$A$1:$M$38,9,FALSE))="X","X",(IF(I199="X",1,I199+1)))))</f>
        <v/>
      </c>
      <c r="J200" s="51" t="str">
        <f>IF($A200="","",(IF((VLOOKUP($A200,DATA!$A$1:$M$38,10,FALSE))="X","X",(IF(J199="X",1,J199+1)))))</f>
        <v/>
      </c>
      <c r="K200" s="50" t="str">
        <f>IF($A200="","",(IF((VLOOKUP($A200,DATA!$A$1:$M$38,11,FALSE))="X","X",(IF(K199="X",1,K199+1)))))</f>
        <v/>
      </c>
      <c r="L200" s="50" t="str">
        <f>IF($A200="","",(IF((VLOOKUP($A200,DATA!$A$1:$M$38,12,FALSE))="X","X",(IF(L199="X",1,L199+1)))))</f>
        <v/>
      </c>
      <c r="M200" s="50" t="str">
        <f>IF($A200="","",(IF((VLOOKUP($A200,DATA!$A$1:$M$38,13,FALSE))="X","X",(IF(M199="X",1,M199+1)))))</f>
        <v/>
      </c>
      <c r="N200" s="53" t="str">
        <f t="shared" si="6"/>
        <v/>
      </c>
      <c r="O200" s="51" t="str">
        <f t="shared" si="7"/>
        <v/>
      </c>
      <c r="P200" s="50" t="str">
        <f>IF($A200="","",(IF((VLOOKUP($A200,DATA!$S$1:$AC$38,2,FALSE))="X","X",(IF(P199="X",1,P199+1)))))</f>
        <v/>
      </c>
      <c r="Q200" s="50" t="str">
        <f>IF($A200="","",(IF((VLOOKUP($A200,DATA!$S$1:$AC$38,3,FALSE))="X","X",(IF(Q199="X",1,Q199+1)))))</f>
        <v/>
      </c>
      <c r="R200" s="50" t="str">
        <f>IF($A200="","",(IF((VLOOKUP($A200,DATA!$S$1:$AC$38,4,FALSE))="X","X",(IF(R199="X",1,R199+1)))))</f>
        <v/>
      </c>
      <c r="S200" s="50" t="str">
        <f>IF($A200="","",(IF((VLOOKUP($A200,DATA!$S$1:$AC$38,5,FALSE))="X","X",(IF(S199="X",1,S199+1)))))</f>
        <v/>
      </c>
      <c r="T200" s="50" t="str">
        <f>IF($A200="","",(IF((VLOOKUP($A200,DATA!$S$1:$AC$38,6,FALSE))="X","X",(IF(T199="X",1,T199+1)))))</f>
        <v/>
      </c>
      <c r="U200" s="50" t="str">
        <f>IF($A200="","",(IF((VLOOKUP($A200,DATA!$S$1:$AC$38,7,FALSE))="X","X",(IF(U199="X",1,U199+1)))))</f>
        <v/>
      </c>
      <c r="V200" s="51" t="str">
        <f>IF($A200="","",(IF((VLOOKUP($A200,DATA!$S$1:$AC$38,8,FALSE))="X","X",(IF(V199="X",1,V199+1)))))</f>
        <v/>
      </c>
      <c r="W200" s="50" t="str">
        <f>IF($A200="","",(IF((VLOOKUP($A200,DATA!$S$1:$AC$38,9,FALSE))="X","X",(IF(W199="X",1,W199+1)))))</f>
        <v/>
      </c>
      <c r="X200" s="50" t="str">
        <f>IF($A200="","",(IF((VLOOKUP($A200,DATA!$S$1:$AC$38,10,FALSE))="X","X",(IF(X199="X",1,X199+1)))))</f>
        <v/>
      </c>
      <c r="Y200" s="51" t="str">
        <f>IF($A200="","",(IF((VLOOKUP($A200,DATA!$S$1:$AC$38,11,FALSE))="X","X",(IF(Y199="X",1,Y199+1)))))</f>
        <v/>
      </c>
      <c r="Z200" s="52"/>
      <c r="AA200" s="52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39"/>
      <c r="BN200" s="39"/>
      <c r="BO200" s="39"/>
      <c r="BP200" s="39"/>
      <c r="BQ200" s="39"/>
      <c r="BR200" s="39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39"/>
      <c r="CF200" s="39"/>
      <c r="CG200" s="39"/>
      <c r="CH200" s="39"/>
      <c r="DC200" s="4"/>
      <c r="DD200" s="4"/>
      <c r="DE200" s="49"/>
      <c r="DF200" s="49"/>
      <c r="DG200" s="49"/>
      <c r="DH200" s="49"/>
      <c r="DI200" s="49"/>
      <c r="DJ200" s="49"/>
      <c r="DK200" s="49"/>
      <c r="DL200" s="49"/>
      <c r="DM200" s="49"/>
      <c r="DN200" s="49"/>
      <c r="DO200" s="49"/>
      <c r="DP200" s="49"/>
      <c r="DQ200" s="49"/>
      <c r="DR200" s="49"/>
      <c r="DS200" s="49"/>
      <c r="DT200" s="49"/>
      <c r="DU200" s="49"/>
      <c r="DV200" s="49"/>
      <c r="DW200" s="49"/>
      <c r="DX200" s="49"/>
      <c r="DY200" s="49"/>
      <c r="DZ200" s="49"/>
      <c r="EA200" s="49"/>
      <c r="EB200" s="49"/>
      <c r="EC200" s="49"/>
      <c r="ED200" s="49"/>
      <c r="EE200" s="49"/>
      <c r="EF200" s="49"/>
      <c r="EG200" s="49"/>
      <c r="EH200" s="49"/>
      <c r="EI200" s="49"/>
      <c r="EJ200" s="49"/>
      <c r="EK200" s="49"/>
      <c r="EL200" s="49"/>
      <c r="EM200" s="49"/>
      <c r="EN200" s="49"/>
      <c r="EO200" s="49"/>
      <c r="EP200" s="49"/>
      <c r="EQ200" s="49"/>
      <c r="ER200" s="49"/>
      <c r="ES200" s="49"/>
      <c r="ET200" s="49"/>
      <c r="EU200" s="49"/>
      <c r="EV200" s="49"/>
      <c r="EW200" s="49"/>
      <c r="EX200" s="49"/>
      <c r="EY200" s="49"/>
      <c r="EZ200" s="49"/>
      <c r="FA200" s="49"/>
      <c r="FB200" s="49"/>
      <c r="FC200" s="49"/>
      <c r="FD200" s="49"/>
      <c r="FE200" s="49"/>
      <c r="FF200" s="49"/>
      <c r="FG200" s="49"/>
      <c r="FH200" s="49"/>
      <c r="FI200" s="49"/>
      <c r="FJ200" s="49"/>
      <c r="FK200" s="49"/>
      <c r="FL200" s="49"/>
      <c r="FM200" s="49"/>
      <c r="FN200" s="49"/>
      <c r="FO200" s="49"/>
      <c r="FP200" s="49"/>
      <c r="FQ200" s="49"/>
      <c r="FR200" s="49"/>
      <c r="FS200" s="49"/>
      <c r="FT200" s="49"/>
      <c r="FU200" s="49"/>
      <c r="FV200" s="49"/>
      <c r="FW200" s="49"/>
      <c r="FX200" s="49"/>
      <c r="FY200" s="49"/>
      <c r="FZ200" s="49"/>
      <c r="GA200" s="49"/>
      <c r="GB200" s="49"/>
      <c r="GC200" s="49"/>
      <c r="GD200" s="49"/>
      <c r="GE200" s="49"/>
      <c r="GF200" s="49"/>
      <c r="GG200" s="49"/>
      <c r="GH200" s="49"/>
      <c r="GI200" s="49"/>
      <c r="GJ200" s="49"/>
      <c r="GK200" s="49"/>
      <c r="GL200" s="49"/>
      <c r="GM200" s="49"/>
      <c r="GN200" s="49"/>
      <c r="GO200" s="49"/>
      <c r="GP200" s="49"/>
      <c r="GQ200" s="49"/>
      <c r="GR200" s="49"/>
      <c r="GS200" s="49"/>
      <c r="GT200" s="49"/>
      <c r="GU200" s="49"/>
      <c r="GV200" s="49"/>
      <c r="GW200" s="49"/>
      <c r="GX200" s="49"/>
      <c r="GY200" s="49"/>
      <c r="GZ200" s="49"/>
    </row>
    <row r="201" spans="1:208" s="5" customFormat="1" ht="18.600000000000001" customHeight="1" x14ac:dyDescent="0.25">
      <c r="A201" s="58"/>
      <c r="B201" s="50" t="str">
        <f>IF($A201="","",(IF((VLOOKUP($A201,DATA!$A$1:$M$38,2,FALSE))="X","X",(IF(B200="X",1,B200+1)))))</f>
        <v/>
      </c>
      <c r="C201" s="51" t="str">
        <f>IF($A201="","",(IF((VLOOKUP($A201,DATA!$A$1:$M$38,3,FALSE))="X","X",(IF(C200="X",1,C200+1)))))</f>
        <v/>
      </c>
      <c r="D201" s="50" t="str">
        <f>IF($A201="","",(IF((VLOOKUP($A201,DATA!$A$1:$M$38,4,FALSE))="X","X",(IF(D200="X",1,D200+1)))))</f>
        <v/>
      </c>
      <c r="E201" s="51" t="str">
        <f>IF($A201="","",(IF((VLOOKUP($A201,DATA!$A$1:$M$38,5,FALSE))="X","X",(IF(E200="X",1,E200+1)))))</f>
        <v/>
      </c>
      <c r="F201" s="50" t="str">
        <f>IF($A201="","",(IF((VLOOKUP($A201,DATA!$A$1:$M$38,6,FALSE))="X","X",(IF(F200="X",1,F200+1)))))</f>
        <v/>
      </c>
      <c r="G201" s="51" t="str">
        <f>IF($A201="","",(IF((VLOOKUP($A201,DATA!$A$1:$M$38,7,FALSE))="X","X",(IF(G200="X",1,G200+1)))))</f>
        <v/>
      </c>
      <c r="H201" s="50" t="str">
        <f>IF($A201="","",(IF((VLOOKUP($A201,DATA!$A$1:$M$38,8,FALSE))="X","X",(IF(H200="X",1,H200+1)))))</f>
        <v/>
      </c>
      <c r="I201" s="50" t="str">
        <f>IF($A201="","",(IF((VLOOKUP($A201,DATA!$A$1:$M$38,9,FALSE))="X","X",(IF(I200="X",1,I200+1)))))</f>
        <v/>
      </c>
      <c r="J201" s="51" t="str">
        <f>IF($A201="","",(IF((VLOOKUP($A201,DATA!$A$1:$M$38,10,FALSE))="X","X",(IF(J200="X",1,J200+1)))))</f>
        <v/>
      </c>
      <c r="K201" s="50" t="str">
        <f>IF($A201="","",(IF((VLOOKUP($A201,DATA!$A$1:$M$38,11,FALSE))="X","X",(IF(K200="X",1,K200+1)))))</f>
        <v/>
      </c>
      <c r="L201" s="50" t="str">
        <f>IF($A201="","",(IF((VLOOKUP($A201,DATA!$A$1:$M$38,12,FALSE))="X","X",(IF(L200="X",1,L200+1)))))</f>
        <v/>
      </c>
      <c r="M201" s="50" t="str">
        <f>IF($A201="","",(IF((VLOOKUP($A201,DATA!$A$1:$M$38,13,FALSE))="X","X",(IF(M200="X",1,M200+1)))))</f>
        <v/>
      </c>
      <c r="N201" s="53" t="str">
        <f t="shared" si="6"/>
        <v/>
      </c>
      <c r="O201" s="51" t="str">
        <f t="shared" si="7"/>
        <v/>
      </c>
      <c r="P201" s="50" t="str">
        <f>IF($A201="","",(IF((VLOOKUP($A201,DATA!$S$1:$AC$38,2,FALSE))="X","X",(IF(P200="X",1,P200+1)))))</f>
        <v/>
      </c>
      <c r="Q201" s="50" t="str">
        <f>IF($A201="","",(IF((VLOOKUP($A201,DATA!$S$1:$AC$38,3,FALSE))="X","X",(IF(Q200="X",1,Q200+1)))))</f>
        <v/>
      </c>
      <c r="R201" s="50" t="str">
        <f>IF($A201="","",(IF((VLOOKUP($A201,DATA!$S$1:$AC$38,4,FALSE))="X","X",(IF(R200="X",1,R200+1)))))</f>
        <v/>
      </c>
      <c r="S201" s="50" t="str">
        <f>IF($A201="","",(IF((VLOOKUP($A201,DATA!$S$1:$AC$38,5,FALSE))="X","X",(IF(S200="X",1,S200+1)))))</f>
        <v/>
      </c>
      <c r="T201" s="50" t="str">
        <f>IF($A201="","",(IF((VLOOKUP($A201,DATA!$S$1:$AC$38,6,FALSE))="X","X",(IF(T200="X",1,T200+1)))))</f>
        <v/>
      </c>
      <c r="U201" s="50" t="str">
        <f>IF($A201="","",(IF((VLOOKUP($A201,DATA!$S$1:$AC$38,7,FALSE))="X","X",(IF(U200="X",1,U200+1)))))</f>
        <v/>
      </c>
      <c r="V201" s="51" t="str">
        <f>IF($A201="","",(IF((VLOOKUP($A201,DATA!$S$1:$AC$38,8,FALSE))="X","X",(IF(V200="X",1,V200+1)))))</f>
        <v/>
      </c>
      <c r="W201" s="50" t="str">
        <f>IF($A201="","",(IF((VLOOKUP($A201,DATA!$S$1:$AC$38,9,FALSE))="X","X",(IF(W200="X",1,W200+1)))))</f>
        <v/>
      </c>
      <c r="X201" s="50" t="str">
        <f>IF($A201="","",(IF((VLOOKUP($A201,DATA!$S$1:$AC$38,10,FALSE))="X","X",(IF(X200="X",1,X200+1)))))</f>
        <v/>
      </c>
      <c r="Y201" s="51" t="str">
        <f>IF($A201="","",(IF((VLOOKUP($A201,DATA!$S$1:$AC$38,11,FALSE))="X","X",(IF(Y200="X",1,Y200+1)))))</f>
        <v/>
      </c>
      <c r="Z201" s="52"/>
      <c r="AA201" s="52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39"/>
      <c r="BN201" s="39"/>
      <c r="BO201" s="39"/>
      <c r="BP201" s="39"/>
      <c r="BQ201" s="39"/>
      <c r="BR201" s="39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39"/>
      <c r="CF201" s="39"/>
      <c r="CG201" s="39"/>
      <c r="CH201" s="39"/>
      <c r="DC201" s="4"/>
      <c r="DD201" s="4"/>
      <c r="DE201" s="49"/>
      <c r="DF201" s="49"/>
      <c r="DG201" s="49"/>
      <c r="DH201" s="49"/>
      <c r="DI201" s="49"/>
      <c r="DJ201" s="49"/>
      <c r="DK201" s="49"/>
      <c r="DL201" s="49"/>
      <c r="DM201" s="49"/>
      <c r="DN201" s="49"/>
      <c r="DO201" s="49"/>
      <c r="DP201" s="49"/>
      <c r="DQ201" s="49"/>
      <c r="DR201" s="49"/>
      <c r="DS201" s="49"/>
      <c r="DT201" s="49"/>
      <c r="DU201" s="49"/>
      <c r="DV201" s="49"/>
      <c r="DW201" s="49"/>
      <c r="DX201" s="49"/>
      <c r="DY201" s="49"/>
      <c r="DZ201" s="49"/>
      <c r="EA201" s="49"/>
      <c r="EB201" s="49"/>
      <c r="EC201" s="49"/>
      <c r="ED201" s="49"/>
      <c r="EE201" s="49"/>
      <c r="EF201" s="49"/>
      <c r="EG201" s="49"/>
      <c r="EH201" s="49"/>
      <c r="EI201" s="49"/>
      <c r="EJ201" s="49"/>
      <c r="EK201" s="49"/>
      <c r="EL201" s="49"/>
      <c r="EM201" s="49"/>
      <c r="EN201" s="49"/>
      <c r="EO201" s="49"/>
      <c r="EP201" s="49"/>
      <c r="EQ201" s="49"/>
      <c r="ER201" s="49"/>
      <c r="ES201" s="49"/>
      <c r="ET201" s="49"/>
      <c r="EU201" s="49"/>
      <c r="EV201" s="49"/>
      <c r="EW201" s="49"/>
      <c r="EX201" s="49"/>
      <c r="EY201" s="49"/>
      <c r="EZ201" s="49"/>
      <c r="FA201" s="49"/>
      <c r="FB201" s="49"/>
      <c r="FC201" s="49"/>
      <c r="FD201" s="49"/>
      <c r="FE201" s="49"/>
      <c r="FF201" s="49"/>
      <c r="FG201" s="49"/>
      <c r="FH201" s="49"/>
      <c r="FI201" s="49"/>
      <c r="FJ201" s="49"/>
      <c r="FK201" s="49"/>
      <c r="FL201" s="49"/>
      <c r="FM201" s="49"/>
      <c r="FN201" s="49"/>
      <c r="FO201" s="49"/>
      <c r="FP201" s="49"/>
      <c r="FQ201" s="49"/>
      <c r="FR201" s="49"/>
      <c r="FS201" s="49"/>
      <c r="FT201" s="49"/>
      <c r="FU201" s="49"/>
      <c r="FV201" s="49"/>
      <c r="FW201" s="49"/>
      <c r="FX201" s="49"/>
      <c r="FY201" s="49"/>
      <c r="FZ201" s="49"/>
      <c r="GA201" s="49"/>
      <c r="GB201" s="49"/>
      <c r="GC201" s="49"/>
      <c r="GD201" s="49"/>
      <c r="GE201" s="49"/>
      <c r="GF201" s="49"/>
      <c r="GG201" s="49"/>
      <c r="GH201" s="49"/>
      <c r="GI201" s="49"/>
      <c r="GJ201" s="49"/>
      <c r="GK201" s="49"/>
      <c r="GL201" s="49"/>
      <c r="GM201" s="49"/>
      <c r="GN201" s="49"/>
      <c r="GO201" s="49"/>
      <c r="GP201" s="49"/>
      <c r="GQ201" s="49"/>
      <c r="GR201" s="49"/>
      <c r="GS201" s="49"/>
      <c r="GT201" s="49"/>
      <c r="GU201" s="49"/>
      <c r="GV201" s="49"/>
      <c r="GW201" s="49"/>
      <c r="GX201" s="49"/>
      <c r="GY201" s="49"/>
      <c r="GZ201" s="49"/>
    </row>
    <row r="202" spans="1:208" s="5" customFormat="1" ht="18.600000000000001" customHeight="1" x14ac:dyDescent="0.25">
      <c r="A202" s="58"/>
      <c r="B202" s="50" t="str">
        <f>IF($A202="","",(IF((VLOOKUP($A202,DATA!$A$1:$M$38,2,FALSE))="X","X",(IF(B201="X",1,B201+1)))))</f>
        <v/>
      </c>
      <c r="C202" s="51" t="str">
        <f>IF($A202="","",(IF((VLOOKUP($A202,DATA!$A$1:$M$38,3,FALSE))="X","X",(IF(C201="X",1,C201+1)))))</f>
        <v/>
      </c>
      <c r="D202" s="50" t="str">
        <f>IF($A202="","",(IF((VLOOKUP($A202,DATA!$A$1:$M$38,4,FALSE))="X","X",(IF(D201="X",1,D201+1)))))</f>
        <v/>
      </c>
      <c r="E202" s="51" t="str">
        <f>IF($A202="","",(IF((VLOOKUP($A202,DATA!$A$1:$M$38,5,FALSE))="X","X",(IF(E201="X",1,E201+1)))))</f>
        <v/>
      </c>
      <c r="F202" s="50" t="str">
        <f>IF($A202="","",(IF((VLOOKUP($A202,DATA!$A$1:$M$38,6,FALSE))="X","X",(IF(F201="X",1,F201+1)))))</f>
        <v/>
      </c>
      <c r="G202" s="51" t="str">
        <f>IF($A202="","",(IF((VLOOKUP($A202,DATA!$A$1:$M$38,7,FALSE))="X","X",(IF(G201="X",1,G201+1)))))</f>
        <v/>
      </c>
      <c r="H202" s="50" t="str">
        <f>IF($A202="","",(IF((VLOOKUP($A202,DATA!$A$1:$M$38,8,FALSE))="X","X",(IF(H201="X",1,H201+1)))))</f>
        <v/>
      </c>
      <c r="I202" s="50" t="str">
        <f>IF($A202="","",(IF((VLOOKUP($A202,DATA!$A$1:$M$38,9,FALSE))="X","X",(IF(I201="X",1,I201+1)))))</f>
        <v/>
      </c>
      <c r="J202" s="51" t="str">
        <f>IF($A202="","",(IF((VLOOKUP($A202,DATA!$A$1:$M$38,10,FALSE))="X","X",(IF(J201="X",1,J201+1)))))</f>
        <v/>
      </c>
      <c r="K202" s="50" t="str">
        <f>IF($A202="","",(IF((VLOOKUP($A202,DATA!$A$1:$M$38,11,FALSE))="X","X",(IF(K201="X",1,K201+1)))))</f>
        <v/>
      </c>
      <c r="L202" s="50" t="str">
        <f>IF($A202="","",(IF((VLOOKUP($A202,DATA!$A$1:$M$38,12,FALSE))="X","X",(IF(L201="X",1,L201+1)))))</f>
        <v/>
      </c>
      <c r="M202" s="50" t="str">
        <f>IF($A202="","",(IF((VLOOKUP($A202,DATA!$A$1:$M$38,13,FALSE))="X","X",(IF(M201="X",1,M201+1)))))</f>
        <v/>
      </c>
      <c r="N202" s="53" t="str">
        <f t="shared" si="6"/>
        <v/>
      </c>
      <c r="O202" s="51" t="str">
        <f t="shared" si="7"/>
        <v/>
      </c>
      <c r="P202" s="50" t="str">
        <f>IF($A202="","",(IF((VLOOKUP($A202,DATA!$S$1:$AC$38,2,FALSE))="X","X",(IF(P201="X",1,P201+1)))))</f>
        <v/>
      </c>
      <c r="Q202" s="50" t="str">
        <f>IF($A202="","",(IF((VLOOKUP($A202,DATA!$S$1:$AC$38,3,FALSE))="X","X",(IF(Q201="X",1,Q201+1)))))</f>
        <v/>
      </c>
      <c r="R202" s="50" t="str">
        <f>IF($A202="","",(IF((VLOOKUP($A202,DATA!$S$1:$AC$38,4,FALSE))="X","X",(IF(R201="X",1,R201+1)))))</f>
        <v/>
      </c>
      <c r="S202" s="50" t="str">
        <f>IF($A202="","",(IF((VLOOKUP($A202,DATA!$S$1:$AC$38,5,FALSE))="X","X",(IF(S201="X",1,S201+1)))))</f>
        <v/>
      </c>
      <c r="T202" s="50" t="str">
        <f>IF($A202="","",(IF((VLOOKUP($A202,DATA!$S$1:$AC$38,6,FALSE))="X","X",(IF(T201="X",1,T201+1)))))</f>
        <v/>
      </c>
      <c r="U202" s="50" t="str">
        <f>IF($A202="","",(IF((VLOOKUP($A202,DATA!$S$1:$AC$38,7,FALSE))="X","X",(IF(U201="X",1,U201+1)))))</f>
        <v/>
      </c>
      <c r="V202" s="51" t="str">
        <f>IF($A202="","",(IF((VLOOKUP($A202,DATA!$S$1:$AC$38,8,FALSE))="X","X",(IF(V201="X",1,V201+1)))))</f>
        <v/>
      </c>
      <c r="W202" s="50" t="str">
        <f>IF($A202="","",(IF((VLOOKUP($A202,DATA!$S$1:$AC$38,9,FALSE))="X","X",(IF(W201="X",1,W201+1)))))</f>
        <v/>
      </c>
      <c r="X202" s="50" t="str">
        <f>IF($A202="","",(IF((VLOOKUP($A202,DATA!$S$1:$AC$38,10,FALSE))="X","X",(IF(X201="X",1,X201+1)))))</f>
        <v/>
      </c>
      <c r="Y202" s="51" t="str">
        <f>IF($A202="","",(IF((VLOOKUP($A202,DATA!$S$1:$AC$38,11,FALSE))="X","X",(IF(Y201="X",1,Y201+1)))))</f>
        <v/>
      </c>
      <c r="Z202" s="52"/>
      <c r="AA202" s="52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39"/>
      <c r="BN202" s="39"/>
      <c r="BO202" s="39"/>
      <c r="BP202" s="39"/>
      <c r="BQ202" s="39"/>
      <c r="BR202" s="39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39"/>
      <c r="CF202" s="39"/>
      <c r="CG202" s="39"/>
      <c r="CH202" s="39"/>
      <c r="DC202" s="4"/>
      <c r="DD202" s="4"/>
      <c r="DE202" s="49"/>
      <c r="DF202" s="49"/>
      <c r="DG202" s="49"/>
      <c r="DH202" s="49"/>
      <c r="DI202" s="49"/>
      <c r="DJ202" s="49"/>
      <c r="DK202" s="49"/>
      <c r="DL202" s="49"/>
      <c r="DM202" s="49"/>
      <c r="DN202" s="49"/>
      <c r="DO202" s="49"/>
      <c r="DP202" s="49"/>
      <c r="DQ202" s="49"/>
      <c r="DR202" s="49"/>
      <c r="DS202" s="49"/>
      <c r="DT202" s="49"/>
      <c r="DU202" s="49"/>
      <c r="DV202" s="49"/>
      <c r="DW202" s="49"/>
      <c r="DX202" s="49"/>
      <c r="DY202" s="49"/>
      <c r="DZ202" s="49"/>
      <c r="EA202" s="49"/>
      <c r="EB202" s="49"/>
      <c r="EC202" s="49"/>
      <c r="ED202" s="49"/>
      <c r="EE202" s="49"/>
      <c r="EF202" s="49"/>
      <c r="EG202" s="49"/>
      <c r="EH202" s="49"/>
      <c r="EI202" s="49"/>
      <c r="EJ202" s="49"/>
      <c r="EK202" s="49"/>
      <c r="EL202" s="49"/>
      <c r="EM202" s="49"/>
      <c r="EN202" s="49"/>
      <c r="EO202" s="49"/>
      <c r="EP202" s="49"/>
      <c r="EQ202" s="49"/>
      <c r="ER202" s="49"/>
      <c r="ES202" s="49"/>
      <c r="ET202" s="49"/>
      <c r="EU202" s="49"/>
      <c r="EV202" s="49"/>
      <c r="EW202" s="49"/>
      <c r="EX202" s="49"/>
      <c r="EY202" s="49"/>
      <c r="EZ202" s="49"/>
      <c r="FA202" s="49"/>
      <c r="FB202" s="49"/>
      <c r="FC202" s="49"/>
      <c r="FD202" s="49"/>
      <c r="FE202" s="49"/>
      <c r="FF202" s="49"/>
      <c r="FG202" s="49"/>
      <c r="FH202" s="49"/>
      <c r="FI202" s="49"/>
      <c r="FJ202" s="49"/>
      <c r="FK202" s="49"/>
      <c r="FL202" s="49"/>
      <c r="FM202" s="49"/>
      <c r="FN202" s="49"/>
      <c r="FO202" s="49"/>
      <c r="FP202" s="49"/>
      <c r="FQ202" s="49"/>
      <c r="FR202" s="49"/>
      <c r="FS202" s="49"/>
      <c r="FT202" s="49"/>
      <c r="FU202" s="49"/>
      <c r="FV202" s="49"/>
      <c r="FW202" s="49"/>
      <c r="FX202" s="49"/>
      <c r="FY202" s="49"/>
      <c r="FZ202" s="49"/>
      <c r="GA202" s="49"/>
      <c r="GB202" s="49"/>
      <c r="GC202" s="49"/>
      <c r="GD202" s="49"/>
      <c r="GE202" s="49"/>
      <c r="GF202" s="49"/>
      <c r="GG202" s="49"/>
      <c r="GH202" s="49"/>
      <c r="GI202" s="49"/>
      <c r="GJ202" s="49"/>
      <c r="GK202" s="49"/>
      <c r="GL202" s="49"/>
      <c r="GM202" s="49"/>
      <c r="GN202" s="49"/>
      <c r="GO202" s="49"/>
      <c r="GP202" s="49"/>
      <c r="GQ202" s="49"/>
      <c r="GR202" s="49"/>
      <c r="GS202" s="49"/>
      <c r="GT202" s="49"/>
      <c r="GU202" s="49"/>
      <c r="GV202" s="49"/>
      <c r="GW202" s="49"/>
      <c r="GX202" s="49"/>
      <c r="GY202" s="49"/>
      <c r="GZ202" s="49"/>
    </row>
    <row r="203" spans="1:208" s="5" customFormat="1" ht="18.600000000000001" customHeight="1" x14ac:dyDescent="0.25">
      <c r="A203" s="58"/>
      <c r="B203" s="50" t="str">
        <f>IF($A203="","",(IF((VLOOKUP($A203,DATA!$A$1:$M$38,2,FALSE))="X","X",(IF(B202="X",1,B202+1)))))</f>
        <v/>
      </c>
      <c r="C203" s="51" t="str">
        <f>IF($A203="","",(IF((VLOOKUP($A203,DATA!$A$1:$M$38,3,FALSE))="X","X",(IF(C202="X",1,C202+1)))))</f>
        <v/>
      </c>
      <c r="D203" s="50" t="str">
        <f>IF($A203="","",(IF((VLOOKUP($A203,DATA!$A$1:$M$38,4,FALSE))="X","X",(IF(D202="X",1,D202+1)))))</f>
        <v/>
      </c>
      <c r="E203" s="51" t="str">
        <f>IF($A203="","",(IF((VLOOKUP($A203,DATA!$A$1:$M$38,5,FALSE))="X","X",(IF(E202="X",1,E202+1)))))</f>
        <v/>
      </c>
      <c r="F203" s="50" t="str">
        <f>IF($A203="","",(IF((VLOOKUP($A203,DATA!$A$1:$M$38,6,FALSE))="X","X",(IF(F202="X",1,F202+1)))))</f>
        <v/>
      </c>
      <c r="G203" s="51" t="str">
        <f>IF($A203="","",(IF((VLOOKUP($A203,DATA!$A$1:$M$38,7,FALSE))="X","X",(IF(G202="X",1,G202+1)))))</f>
        <v/>
      </c>
      <c r="H203" s="50" t="str">
        <f>IF($A203="","",(IF((VLOOKUP($A203,DATA!$A$1:$M$38,8,FALSE))="X","X",(IF(H202="X",1,H202+1)))))</f>
        <v/>
      </c>
      <c r="I203" s="50" t="str">
        <f>IF($A203="","",(IF((VLOOKUP($A203,DATA!$A$1:$M$38,9,FALSE))="X","X",(IF(I202="X",1,I202+1)))))</f>
        <v/>
      </c>
      <c r="J203" s="51" t="str">
        <f>IF($A203="","",(IF((VLOOKUP($A203,DATA!$A$1:$M$38,10,FALSE))="X","X",(IF(J202="X",1,J202+1)))))</f>
        <v/>
      </c>
      <c r="K203" s="50" t="str">
        <f>IF($A203="","",(IF((VLOOKUP($A203,DATA!$A$1:$M$38,11,FALSE))="X","X",(IF(K202="X",1,K202+1)))))</f>
        <v/>
      </c>
      <c r="L203" s="50" t="str">
        <f>IF($A203="","",(IF((VLOOKUP($A203,DATA!$A$1:$M$38,12,FALSE))="X","X",(IF(L202="X",1,L202+1)))))</f>
        <v/>
      </c>
      <c r="M203" s="50" t="str">
        <f>IF($A203="","",(IF((VLOOKUP($A203,DATA!$A$1:$M$38,13,FALSE))="X","X",(IF(M202="X",1,M202+1)))))</f>
        <v/>
      </c>
      <c r="N203" s="53" t="str">
        <f t="shared" si="6"/>
        <v/>
      </c>
      <c r="O203" s="51" t="str">
        <f t="shared" si="7"/>
        <v/>
      </c>
      <c r="P203" s="50" t="str">
        <f>IF($A203="","",(IF((VLOOKUP($A203,DATA!$S$1:$AC$38,2,FALSE))="X","X",(IF(P202="X",1,P202+1)))))</f>
        <v/>
      </c>
      <c r="Q203" s="50" t="str">
        <f>IF($A203="","",(IF((VLOOKUP($A203,DATA!$S$1:$AC$38,3,FALSE))="X","X",(IF(Q202="X",1,Q202+1)))))</f>
        <v/>
      </c>
      <c r="R203" s="50" t="str">
        <f>IF($A203="","",(IF((VLOOKUP($A203,DATA!$S$1:$AC$38,4,FALSE))="X","X",(IF(R202="X",1,R202+1)))))</f>
        <v/>
      </c>
      <c r="S203" s="50" t="str">
        <f>IF($A203="","",(IF((VLOOKUP($A203,DATA!$S$1:$AC$38,5,FALSE))="X","X",(IF(S202="X",1,S202+1)))))</f>
        <v/>
      </c>
      <c r="T203" s="50" t="str">
        <f>IF($A203="","",(IF((VLOOKUP($A203,DATA!$S$1:$AC$38,6,FALSE))="X","X",(IF(T202="X",1,T202+1)))))</f>
        <v/>
      </c>
      <c r="U203" s="50" t="str">
        <f>IF($A203="","",(IF((VLOOKUP($A203,DATA!$S$1:$AC$38,7,FALSE))="X","X",(IF(U202="X",1,U202+1)))))</f>
        <v/>
      </c>
      <c r="V203" s="51" t="str">
        <f>IF($A203="","",(IF((VLOOKUP($A203,DATA!$S$1:$AC$38,8,FALSE))="X","X",(IF(V202="X",1,V202+1)))))</f>
        <v/>
      </c>
      <c r="W203" s="50" t="str">
        <f>IF($A203="","",(IF((VLOOKUP($A203,DATA!$S$1:$AC$38,9,FALSE))="X","X",(IF(W202="X",1,W202+1)))))</f>
        <v/>
      </c>
      <c r="X203" s="50" t="str">
        <f>IF($A203="","",(IF((VLOOKUP($A203,DATA!$S$1:$AC$38,10,FALSE))="X","X",(IF(X202="X",1,X202+1)))))</f>
        <v/>
      </c>
      <c r="Y203" s="51" t="str">
        <f>IF($A203="","",(IF((VLOOKUP($A203,DATA!$S$1:$AC$38,11,FALSE))="X","X",(IF(Y202="X",1,Y202+1)))))</f>
        <v/>
      </c>
      <c r="Z203" s="52"/>
      <c r="AA203" s="52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39"/>
      <c r="BN203" s="39"/>
      <c r="BO203" s="39"/>
      <c r="BP203" s="39"/>
      <c r="BQ203" s="39"/>
      <c r="BR203" s="39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39"/>
      <c r="CF203" s="39"/>
      <c r="CG203" s="39"/>
      <c r="CH203" s="39"/>
      <c r="DC203" s="4"/>
      <c r="DD203" s="4"/>
      <c r="DE203" s="49"/>
      <c r="DF203" s="49"/>
      <c r="DG203" s="49"/>
      <c r="DH203" s="49"/>
      <c r="DI203" s="49"/>
      <c r="DJ203" s="49"/>
      <c r="DK203" s="49"/>
      <c r="DL203" s="49"/>
      <c r="DM203" s="49"/>
      <c r="DN203" s="49"/>
      <c r="DO203" s="49"/>
      <c r="DP203" s="49"/>
      <c r="DQ203" s="49"/>
      <c r="DR203" s="49"/>
      <c r="DS203" s="49"/>
      <c r="DT203" s="49"/>
      <c r="DU203" s="49"/>
      <c r="DV203" s="49"/>
      <c r="DW203" s="49"/>
      <c r="DX203" s="49"/>
      <c r="DY203" s="49"/>
      <c r="DZ203" s="49"/>
      <c r="EA203" s="49"/>
      <c r="EB203" s="49"/>
      <c r="EC203" s="49"/>
      <c r="ED203" s="49"/>
      <c r="EE203" s="49"/>
      <c r="EF203" s="49"/>
      <c r="EG203" s="49"/>
      <c r="EH203" s="49"/>
      <c r="EI203" s="49"/>
      <c r="EJ203" s="49"/>
      <c r="EK203" s="49"/>
      <c r="EL203" s="49"/>
      <c r="EM203" s="49"/>
      <c r="EN203" s="49"/>
      <c r="EO203" s="49"/>
      <c r="EP203" s="49"/>
      <c r="EQ203" s="49"/>
      <c r="ER203" s="49"/>
      <c r="ES203" s="49"/>
      <c r="ET203" s="49"/>
      <c r="EU203" s="49"/>
      <c r="EV203" s="49"/>
      <c r="EW203" s="49"/>
      <c r="EX203" s="49"/>
      <c r="EY203" s="49"/>
      <c r="EZ203" s="49"/>
      <c r="FA203" s="49"/>
      <c r="FB203" s="49"/>
      <c r="FC203" s="49"/>
      <c r="FD203" s="49"/>
      <c r="FE203" s="49"/>
      <c r="FF203" s="49"/>
      <c r="FG203" s="49"/>
      <c r="FH203" s="49"/>
      <c r="FI203" s="49"/>
      <c r="FJ203" s="49"/>
      <c r="FK203" s="49"/>
      <c r="FL203" s="49"/>
      <c r="FM203" s="49"/>
      <c r="FN203" s="49"/>
      <c r="FO203" s="49"/>
      <c r="FP203" s="49"/>
      <c r="FQ203" s="49"/>
      <c r="FR203" s="49"/>
      <c r="FS203" s="49"/>
      <c r="FT203" s="49"/>
      <c r="FU203" s="49"/>
      <c r="FV203" s="49"/>
      <c r="FW203" s="49"/>
      <c r="FX203" s="49"/>
      <c r="FY203" s="49"/>
      <c r="FZ203" s="49"/>
      <c r="GA203" s="49"/>
      <c r="GB203" s="49"/>
      <c r="GC203" s="49"/>
      <c r="GD203" s="49"/>
      <c r="GE203" s="49"/>
      <c r="GF203" s="49"/>
      <c r="GG203" s="49"/>
      <c r="GH203" s="49"/>
      <c r="GI203" s="49"/>
      <c r="GJ203" s="49"/>
      <c r="GK203" s="49"/>
      <c r="GL203" s="49"/>
      <c r="GM203" s="49"/>
      <c r="GN203" s="49"/>
      <c r="GO203" s="49"/>
      <c r="GP203" s="49"/>
      <c r="GQ203" s="49"/>
      <c r="GR203" s="49"/>
      <c r="GS203" s="49"/>
      <c r="GT203" s="49"/>
      <c r="GU203" s="49"/>
      <c r="GV203" s="49"/>
      <c r="GW203" s="49"/>
      <c r="GX203" s="49"/>
      <c r="GY203" s="49"/>
      <c r="GZ203" s="49"/>
    </row>
    <row r="204" spans="1:208" s="5" customFormat="1" ht="18.600000000000001" customHeight="1" x14ac:dyDescent="0.25">
      <c r="A204" s="58"/>
      <c r="B204" s="50" t="str">
        <f>IF($A204="","",(IF((VLOOKUP($A204,DATA!$A$1:$M$38,2,FALSE))="X","X",(IF(B203="X",1,B203+1)))))</f>
        <v/>
      </c>
      <c r="C204" s="51" t="str">
        <f>IF($A204="","",(IF((VLOOKUP($A204,DATA!$A$1:$M$38,3,FALSE))="X","X",(IF(C203="X",1,C203+1)))))</f>
        <v/>
      </c>
      <c r="D204" s="50" t="str">
        <f>IF($A204="","",(IF((VLOOKUP($A204,DATA!$A$1:$M$38,4,FALSE))="X","X",(IF(D203="X",1,D203+1)))))</f>
        <v/>
      </c>
      <c r="E204" s="51" t="str">
        <f>IF($A204="","",(IF((VLOOKUP($A204,DATA!$A$1:$M$38,5,FALSE))="X","X",(IF(E203="X",1,E203+1)))))</f>
        <v/>
      </c>
      <c r="F204" s="50" t="str">
        <f>IF($A204="","",(IF((VLOOKUP($A204,DATA!$A$1:$M$38,6,FALSE))="X","X",(IF(F203="X",1,F203+1)))))</f>
        <v/>
      </c>
      <c r="G204" s="51" t="str">
        <f>IF($A204="","",(IF((VLOOKUP($A204,DATA!$A$1:$M$38,7,FALSE))="X","X",(IF(G203="X",1,G203+1)))))</f>
        <v/>
      </c>
      <c r="H204" s="50" t="str">
        <f>IF($A204="","",(IF((VLOOKUP($A204,DATA!$A$1:$M$38,8,FALSE))="X","X",(IF(H203="X",1,H203+1)))))</f>
        <v/>
      </c>
      <c r="I204" s="50" t="str">
        <f>IF($A204="","",(IF((VLOOKUP($A204,DATA!$A$1:$M$38,9,FALSE))="X","X",(IF(I203="X",1,I203+1)))))</f>
        <v/>
      </c>
      <c r="J204" s="51" t="str">
        <f>IF($A204="","",(IF((VLOOKUP($A204,DATA!$A$1:$M$38,10,FALSE))="X","X",(IF(J203="X",1,J203+1)))))</f>
        <v/>
      </c>
      <c r="K204" s="50" t="str">
        <f>IF($A204="","",(IF((VLOOKUP($A204,DATA!$A$1:$M$38,11,FALSE))="X","X",(IF(K203="X",1,K203+1)))))</f>
        <v/>
      </c>
      <c r="L204" s="50" t="str">
        <f>IF($A204="","",(IF((VLOOKUP($A204,DATA!$A$1:$M$38,12,FALSE))="X","X",(IF(L203="X",1,L203+1)))))</f>
        <v/>
      </c>
      <c r="M204" s="50" t="str">
        <f>IF($A204="","",(IF((VLOOKUP($A204,DATA!$A$1:$M$38,13,FALSE))="X","X",(IF(M203="X",1,M203+1)))))</f>
        <v/>
      </c>
      <c r="N204" s="53" t="str">
        <f t="shared" si="6"/>
        <v/>
      </c>
      <c r="O204" s="51" t="str">
        <f t="shared" si="7"/>
        <v/>
      </c>
      <c r="P204" s="50" t="str">
        <f>IF($A204="","",(IF((VLOOKUP($A204,DATA!$S$1:$AC$38,2,FALSE))="X","X",(IF(P203="X",1,P203+1)))))</f>
        <v/>
      </c>
      <c r="Q204" s="50" t="str">
        <f>IF($A204="","",(IF((VLOOKUP($A204,DATA!$S$1:$AC$38,3,FALSE))="X","X",(IF(Q203="X",1,Q203+1)))))</f>
        <v/>
      </c>
      <c r="R204" s="50" t="str">
        <f>IF($A204="","",(IF((VLOOKUP($A204,DATA!$S$1:$AC$38,4,FALSE))="X","X",(IF(R203="X",1,R203+1)))))</f>
        <v/>
      </c>
      <c r="S204" s="50" t="str">
        <f>IF($A204="","",(IF((VLOOKUP($A204,DATA!$S$1:$AC$38,5,FALSE))="X","X",(IF(S203="X",1,S203+1)))))</f>
        <v/>
      </c>
      <c r="T204" s="50" t="str">
        <f>IF($A204="","",(IF((VLOOKUP($A204,DATA!$S$1:$AC$38,6,FALSE))="X","X",(IF(T203="X",1,T203+1)))))</f>
        <v/>
      </c>
      <c r="U204" s="50" t="str">
        <f>IF($A204="","",(IF((VLOOKUP($A204,DATA!$S$1:$AC$38,7,FALSE))="X","X",(IF(U203="X",1,U203+1)))))</f>
        <v/>
      </c>
      <c r="V204" s="51" t="str">
        <f>IF($A204="","",(IF((VLOOKUP($A204,DATA!$S$1:$AC$38,8,FALSE))="X","X",(IF(V203="X",1,V203+1)))))</f>
        <v/>
      </c>
      <c r="W204" s="50" t="str">
        <f>IF($A204="","",(IF((VLOOKUP($A204,DATA!$S$1:$AC$38,9,FALSE))="X","X",(IF(W203="X",1,W203+1)))))</f>
        <v/>
      </c>
      <c r="X204" s="50" t="str">
        <f>IF($A204="","",(IF((VLOOKUP($A204,DATA!$S$1:$AC$38,10,FALSE))="X","X",(IF(X203="X",1,X203+1)))))</f>
        <v/>
      </c>
      <c r="Y204" s="51" t="str">
        <f>IF($A204="","",(IF((VLOOKUP($A204,DATA!$S$1:$AC$38,11,FALSE))="X","X",(IF(Y203="X",1,Y203+1)))))</f>
        <v/>
      </c>
      <c r="Z204" s="52"/>
      <c r="AA204" s="52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39"/>
      <c r="BN204" s="39"/>
      <c r="BO204" s="39"/>
      <c r="BP204" s="39"/>
      <c r="BQ204" s="39"/>
      <c r="BR204" s="39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39"/>
      <c r="CF204" s="39"/>
      <c r="CG204" s="39"/>
      <c r="CH204" s="39"/>
      <c r="DC204" s="4"/>
      <c r="DD204" s="4"/>
      <c r="DE204" s="49"/>
      <c r="DF204" s="49"/>
      <c r="DG204" s="49"/>
      <c r="DH204" s="49"/>
      <c r="DI204" s="49"/>
      <c r="DJ204" s="49"/>
      <c r="DK204" s="49"/>
      <c r="DL204" s="49"/>
      <c r="DM204" s="49"/>
      <c r="DN204" s="49"/>
      <c r="DO204" s="49"/>
      <c r="DP204" s="49"/>
      <c r="DQ204" s="49"/>
      <c r="DR204" s="49"/>
      <c r="DS204" s="49"/>
      <c r="DT204" s="49"/>
      <c r="DU204" s="49"/>
      <c r="DV204" s="49"/>
      <c r="DW204" s="49"/>
      <c r="DX204" s="49"/>
      <c r="DY204" s="49"/>
      <c r="DZ204" s="49"/>
      <c r="EA204" s="49"/>
      <c r="EB204" s="49"/>
      <c r="EC204" s="49"/>
      <c r="ED204" s="49"/>
      <c r="EE204" s="49"/>
      <c r="EF204" s="49"/>
      <c r="EG204" s="49"/>
      <c r="EH204" s="49"/>
      <c r="EI204" s="49"/>
      <c r="EJ204" s="49"/>
      <c r="EK204" s="49"/>
      <c r="EL204" s="49"/>
      <c r="EM204" s="49"/>
      <c r="EN204" s="49"/>
      <c r="EO204" s="49"/>
      <c r="EP204" s="49"/>
      <c r="EQ204" s="49"/>
      <c r="ER204" s="49"/>
      <c r="ES204" s="49"/>
      <c r="ET204" s="49"/>
      <c r="EU204" s="49"/>
      <c r="EV204" s="49"/>
      <c r="EW204" s="49"/>
      <c r="EX204" s="49"/>
      <c r="EY204" s="49"/>
      <c r="EZ204" s="49"/>
      <c r="FA204" s="49"/>
      <c r="FB204" s="49"/>
      <c r="FC204" s="49"/>
      <c r="FD204" s="49"/>
      <c r="FE204" s="49"/>
      <c r="FF204" s="49"/>
      <c r="FG204" s="49"/>
      <c r="FH204" s="49"/>
      <c r="FI204" s="49"/>
      <c r="FJ204" s="49"/>
      <c r="FK204" s="49"/>
      <c r="FL204" s="49"/>
      <c r="FM204" s="49"/>
      <c r="FN204" s="49"/>
      <c r="FO204" s="49"/>
      <c r="FP204" s="49"/>
      <c r="FQ204" s="49"/>
      <c r="FR204" s="49"/>
      <c r="FS204" s="49"/>
      <c r="FT204" s="49"/>
      <c r="FU204" s="49"/>
      <c r="FV204" s="49"/>
      <c r="FW204" s="49"/>
      <c r="FX204" s="49"/>
      <c r="FY204" s="49"/>
      <c r="FZ204" s="49"/>
      <c r="GA204" s="49"/>
      <c r="GB204" s="49"/>
      <c r="GC204" s="49"/>
      <c r="GD204" s="49"/>
      <c r="GE204" s="49"/>
      <c r="GF204" s="49"/>
      <c r="GG204" s="49"/>
      <c r="GH204" s="49"/>
      <c r="GI204" s="49"/>
      <c r="GJ204" s="49"/>
      <c r="GK204" s="49"/>
      <c r="GL204" s="49"/>
      <c r="GM204" s="49"/>
      <c r="GN204" s="49"/>
      <c r="GO204" s="49"/>
      <c r="GP204" s="49"/>
      <c r="GQ204" s="49"/>
      <c r="GR204" s="49"/>
      <c r="GS204" s="49"/>
      <c r="GT204" s="49"/>
      <c r="GU204" s="49"/>
      <c r="GV204" s="49"/>
      <c r="GW204" s="49"/>
      <c r="GX204" s="49"/>
      <c r="GY204" s="49"/>
      <c r="GZ204" s="49"/>
    </row>
    <row r="205" spans="1:208" s="5" customFormat="1" ht="18.600000000000001" customHeight="1" x14ac:dyDescent="0.25">
      <c r="A205" s="58"/>
      <c r="B205" s="50" t="str">
        <f>IF($A205="","",(IF((VLOOKUP($A205,DATA!$A$1:$M$38,2,FALSE))="X","X",(IF(B204="X",1,B204+1)))))</f>
        <v/>
      </c>
      <c r="C205" s="51" t="str">
        <f>IF($A205="","",(IF((VLOOKUP($A205,DATA!$A$1:$M$38,3,FALSE))="X","X",(IF(C204="X",1,C204+1)))))</f>
        <v/>
      </c>
      <c r="D205" s="50" t="str">
        <f>IF($A205="","",(IF((VLOOKUP($A205,DATA!$A$1:$M$38,4,FALSE))="X","X",(IF(D204="X",1,D204+1)))))</f>
        <v/>
      </c>
      <c r="E205" s="51" t="str">
        <f>IF($A205="","",(IF((VLOOKUP($A205,DATA!$A$1:$M$38,5,FALSE))="X","X",(IF(E204="X",1,E204+1)))))</f>
        <v/>
      </c>
      <c r="F205" s="50" t="str">
        <f>IF($A205="","",(IF((VLOOKUP($A205,DATA!$A$1:$M$38,6,FALSE))="X","X",(IF(F204="X",1,F204+1)))))</f>
        <v/>
      </c>
      <c r="G205" s="51" t="str">
        <f>IF($A205="","",(IF((VLOOKUP($A205,DATA!$A$1:$M$38,7,FALSE))="X","X",(IF(G204="X",1,G204+1)))))</f>
        <v/>
      </c>
      <c r="H205" s="50" t="str">
        <f>IF($A205="","",(IF((VLOOKUP($A205,DATA!$A$1:$M$38,8,FALSE))="X","X",(IF(H204="X",1,H204+1)))))</f>
        <v/>
      </c>
      <c r="I205" s="50" t="str">
        <f>IF($A205="","",(IF((VLOOKUP($A205,DATA!$A$1:$M$38,9,FALSE))="X","X",(IF(I204="X",1,I204+1)))))</f>
        <v/>
      </c>
      <c r="J205" s="51" t="str">
        <f>IF($A205="","",(IF((VLOOKUP($A205,DATA!$A$1:$M$38,10,FALSE))="X","X",(IF(J204="X",1,J204+1)))))</f>
        <v/>
      </c>
      <c r="K205" s="50" t="str">
        <f>IF($A205="","",(IF((VLOOKUP($A205,DATA!$A$1:$M$38,11,FALSE))="X","X",(IF(K204="X",1,K204+1)))))</f>
        <v/>
      </c>
      <c r="L205" s="50" t="str">
        <f>IF($A205="","",(IF((VLOOKUP($A205,DATA!$A$1:$M$38,12,FALSE))="X","X",(IF(L204="X",1,L204+1)))))</f>
        <v/>
      </c>
      <c r="M205" s="50" t="str">
        <f>IF($A205="","",(IF((VLOOKUP($A205,DATA!$A$1:$M$38,13,FALSE))="X","X",(IF(M204="X",1,M204+1)))))</f>
        <v/>
      </c>
      <c r="N205" s="53" t="str">
        <f t="shared" si="6"/>
        <v/>
      </c>
      <c r="O205" s="51" t="str">
        <f t="shared" si="7"/>
        <v/>
      </c>
      <c r="P205" s="50" t="str">
        <f>IF($A205="","",(IF((VLOOKUP($A205,DATA!$S$1:$AC$38,2,FALSE))="X","X",(IF(P204="X",1,P204+1)))))</f>
        <v/>
      </c>
      <c r="Q205" s="50" t="str">
        <f>IF($A205="","",(IF((VLOOKUP($A205,DATA!$S$1:$AC$38,3,FALSE))="X","X",(IF(Q204="X",1,Q204+1)))))</f>
        <v/>
      </c>
      <c r="R205" s="50" t="str">
        <f>IF($A205="","",(IF((VLOOKUP($A205,DATA!$S$1:$AC$38,4,FALSE))="X","X",(IF(R204="X",1,R204+1)))))</f>
        <v/>
      </c>
      <c r="S205" s="50" t="str">
        <f>IF($A205="","",(IF((VLOOKUP($A205,DATA!$S$1:$AC$38,5,FALSE))="X","X",(IF(S204="X",1,S204+1)))))</f>
        <v/>
      </c>
      <c r="T205" s="50" t="str">
        <f>IF($A205="","",(IF((VLOOKUP($A205,DATA!$S$1:$AC$38,6,FALSE))="X","X",(IF(T204="X",1,T204+1)))))</f>
        <v/>
      </c>
      <c r="U205" s="50" t="str">
        <f>IF($A205="","",(IF((VLOOKUP($A205,DATA!$S$1:$AC$38,7,FALSE))="X","X",(IF(U204="X",1,U204+1)))))</f>
        <v/>
      </c>
      <c r="V205" s="51" t="str">
        <f>IF($A205="","",(IF((VLOOKUP($A205,DATA!$S$1:$AC$38,8,FALSE))="X","X",(IF(V204="X",1,V204+1)))))</f>
        <v/>
      </c>
      <c r="W205" s="50" t="str">
        <f>IF($A205="","",(IF((VLOOKUP($A205,DATA!$S$1:$AC$38,9,FALSE))="X","X",(IF(W204="X",1,W204+1)))))</f>
        <v/>
      </c>
      <c r="X205" s="50" t="str">
        <f>IF($A205="","",(IF((VLOOKUP($A205,DATA!$S$1:$AC$38,10,FALSE))="X","X",(IF(X204="X",1,X204+1)))))</f>
        <v/>
      </c>
      <c r="Y205" s="51" t="str">
        <f>IF($A205="","",(IF((VLOOKUP($A205,DATA!$S$1:$AC$38,11,FALSE))="X","X",(IF(Y204="X",1,Y204+1)))))</f>
        <v/>
      </c>
      <c r="Z205" s="52"/>
      <c r="AA205" s="52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39"/>
      <c r="BN205" s="39"/>
      <c r="BO205" s="39"/>
      <c r="BP205" s="39"/>
      <c r="BQ205" s="39"/>
      <c r="BR205" s="39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39"/>
      <c r="CF205" s="39"/>
      <c r="CG205" s="39"/>
      <c r="CH205" s="39"/>
      <c r="DC205" s="4"/>
      <c r="DD205" s="4"/>
      <c r="DE205" s="49"/>
      <c r="DF205" s="49"/>
      <c r="DG205" s="49"/>
      <c r="DH205" s="49"/>
      <c r="DI205" s="49"/>
      <c r="DJ205" s="49"/>
      <c r="DK205" s="49"/>
      <c r="DL205" s="49"/>
      <c r="DM205" s="49"/>
      <c r="DN205" s="49"/>
      <c r="DO205" s="49"/>
      <c r="DP205" s="49"/>
      <c r="DQ205" s="49"/>
      <c r="DR205" s="49"/>
      <c r="DS205" s="49"/>
      <c r="DT205" s="49"/>
      <c r="DU205" s="49"/>
      <c r="DV205" s="49"/>
      <c r="DW205" s="49"/>
      <c r="DX205" s="49"/>
      <c r="DY205" s="49"/>
      <c r="DZ205" s="49"/>
      <c r="EA205" s="49"/>
      <c r="EB205" s="49"/>
      <c r="EC205" s="49"/>
      <c r="ED205" s="49"/>
      <c r="EE205" s="49"/>
      <c r="EF205" s="49"/>
      <c r="EG205" s="49"/>
      <c r="EH205" s="49"/>
      <c r="EI205" s="49"/>
      <c r="EJ205" s="49"/>
      <c r="EK205" s="49"/>
      <c r="EL205" s="49"/>
      <c r="EM205" s="49"/>
      <c r="EN205" s="49"/>
      <c r="EO205" s="49"/>
      <c r="EP205" s="49"/>
      <c r="EQ205" s="49"/>
      <c r="ER205" s="49"/>
      <c r="ES205" s="49"/>
      <c r="ET205" s="49"/>
      <c r="EU205" s="49"/>
      <c r="EV205" s="49"/>
      <c r="EW205" s="49"/>
      <c r="EX205" s="49"/>
      <c r="EY205" s="49"/>
      <c r="EZ205" s="49"/>
      <c r="FA205" s="49"/>
      <c r="FB205" s="49"/>
      <c r="FC205" s="49"/>
      <c r="FD205" s="49"/>
      <c r="FE205" s="49"/>
      <c r="FF205" s="49"/>
      <c r="FG205" s="49"/>
      <c r="FH205" s="49"/>
      <c r="FI205" s="49"/>
      <c r="FJ205" s="49"/>
      <c r="FK205" s="49"/>
      <c r="FL205" s="49"/>
      <c r="FM205" s="49"/>
      <c r="FN205" s="49"/>
      <c r="FO205" s="49"/>
      <c r="FP205" s="49"/>
      <c r="FQ205" s="49"/>
      <c r="FR205" s="49"/>
      <c r="FS205" s="49"/>
      <c r="FT205" s="49"/>
      <c r="FU205" s="49"/>
      <c r="FV205" s="49"/>
      <c r="FW205" s="49"/>
      <c r="FX205" s="49"/>
      <c r="FY205" s="49"/>
      <c r="FZ205" s="49"/>
      <c r="GA205" s="49"/>
      <c r="GB205" s="49"/>
      <c r="GC205" s="49"/>
      <c r="GD205" s="49"/>
      <c r="GE205" s="49"/>
      <c r="GF205" s="49"/>
      <c r="GG205" s="49"/>
      <c r="GH205" s="49"/>
      <c r="GI205" s="49"/>
      <c r="GJ205" s="49"/>
      <c r="GK205" s="49"/>
      <c r="GL205" s="49"/>
      <c r="GM205" s="49"/>
      <c r="GN205" s="49"/>
      <c r="GO205" s="49"/>
      <c r="GP205" s="49"/>
      <c r="GQ205" s="49"/>
      <c r="GR205" s="49"/>
      <c r="GS205" s="49"/>
      <c r="GT205" s="49"/>
      <c r="GU205" s="49"/>
      <c r="GV205" s="49"/>
      <c r="GW205" s="49"/>
      <c r="GX205" s="49"/>
      <c r="GY205" s="49"/>
      <c r="GZ205" s="49"/>
    </row>
    <row r="206" spans="1:208" s="5" customFormat="1" ht="18.600000000000001" customHeight="1" x14ac:dyDescent="0.25">
      <c r="A206" s="58"/>
      <c r="B206" s="50" t="str">
        <f>IF($A206="","",(IF((VLOOKUP($A206,DATA!$A$1:$M$38,2,FALSE))="X","X",(IF(B205="X",1,B205+1)))))</f>
        <v/>
      </c>
      <c r="C206" s="51" t="str">
        <f>IF($A206="","",(IF((VLOOKUP($A206,DATA!$A$1:$M$38,3,FALSE))="X","X",(IF(C205="X",1,C205+1)))))</f>
        <v/>
      </c>
      <c r="D206" s="50" t="str">
        <f>IF($A206="","",(IF((VLOOKUP($A206,DATA!$A$1:$M$38,4,FALSE))="X","X",(IF(D205="X",1,D205+1)))))</f>
        <v/>
      </c>
      <c r="E206" s="51" t="str">
        <f>IF($A206="","",(IF((VLOOKUP($A206,DATA!$A$1:$M$38,5,FALSE))="X","X",(IF(E205="X",1,E205+1)))))</f>
        <v/>
      </c>
      <c r="F206" s="50" t="str">
        <f>IF($A206="","",(IF((VLOOKUP($A206,DATA!$A$1:$M$38,6,FALSE))="X","X",(IF(F205="X",1,F205+1)))))</f>
        <v/>
      </c>
      <c r="G206" s="51" t="str">
        <f>IF($A206="","",(IF((VLOOKUP($A206,DATA!$A$1:$M$38,7,FALSE))="X","X",(IF(G205="X",1,G205+1)))))</f>
        <v/>
      </c>
      <c r="H206" s="50" t="str">
        <f>IF($A206="","",(IF((VLOOKUP($A206,DATA!$A$1:$M$38,8,FALSE))="X","X",(IF(H205="X",1,H205+1)))))</f>
        <v/>
      </c>
      <c r="I206" s="50" t="str">
        <f>IF($A206="","",(IF((VLOOKUP($A206,DATA!$A$1:$M$38,9,FALSE))="X","X",(IF(I205="X",1,I205+1)))))</f>
        <v/>
      </c>
      <c r="J206" s="51" t="str">
        <f>IF($A206="","",(IF((VLOOKUP($A206,DATA!$A$1:$M$38,10,FALSE))="X","X",(IF(J205="X",1,J205+1)))))</f>
        <v/>
      </c>
      <c r="K206" s="50" t="str">
        <f>IF($A206="","",(IF((VLOOKUP($A206,DATA!$A$1:$M$38,11,FALSE))="X","X",(IF(K205="X",1,K205+1)))))</f>
        <v/>
      </c>
      <c r="L206" s="50" t="str">
        <f>IF($A206="","",(IF((VLOOKUP($A206,DATA!$A$1:$M$38,12,FALSE))="X","X",(IF(L205="X",1,L205+1)))))</f>
        <v/>
      </c>
      <c r="M206" s="50" t="str">
        <f>IF($A206="","",(IF((VLOOKUP($A206,DATA!$A$1:$M$38,13,FALSE))="X","X",(IF(M205="X",1,M205+1)))))</f>
        <v/>
      </c>
      <c r="N206" s="53" t="str">
        <f t="shared" si="6"/>
        <v/>
      </c>
      <c r="O206" s="51" t="str">
        <f t="shared" si="7"/>
        <v/>
      </c>
      <c r="P206" s="50" t="str">
        <f>IF($A206="","",(IF((VLOOKUP($A206,DATA!$S$1:$AC$38,2,FALSE))="X","X",(IF(P205="X",1,P205+1)))))</f>
        <v/>
      </c>
      <c r="Q206" s="50" t="str">
        <f>IF($A206="","",(IF((VLOOKUP($A206,DATA!$S$1:$AC$38,3,FALSE))="X","X",(IF(Q205="X",1,Q205+1)))))</f>
        <v/>
      </c>
      <c r="R206" s="50" t="str">
        <f>IF($A206="","",(IF((VLOOKUP($A206,DATA!$S$1:$AC$38,4,FALSE))="X","X",(IF(R205="X",1,R205+1)))))</f>
        <v/>
      </c>
      <c r="S206" s="50" t="str">
        <f>IF($A206="","",(IF((VLOOKUP($A206,DATA!$S$1:$AC$38,5,FALSE))="X","X",(IF(S205="X",1,S205+1)))))</f>
        <v/>
      </c>
      <c r="T206" s="50" t="str">
        <f>IF($A206="","",(IF((VLOOKUP($A206,DATA!$S$1:$AC$38,6,FALSE))="X","X",(IF(T205="X",1,T205+1)))))</f>
        <v/>
      </c>
      <c r="U206" s="50" t="str">
        <f>IF($A206="","",(IF((VLOOKUP($A206,DATA!$S$1:$AC$38,7,FALSE))="X","X",(IF(U205="X",1,U205+1)))))</f>
        <v/>
      </c>
      <c r="V206" s="51" t="str">
        <f>IF($A206="","",(IF((VLOOKUP($A206,DATA!$S$1:$AC$38,8,FALSE))="X","X",(IF(V205="X",1,V205+1)))))</f>
        <v/>
      </c>
      <c r="W206" s="50" t="str">
        <f>IF($A206="","",(IF((VLOOKUP($A206,DATA!$S$1:$AC$38,9,FALSE))="X","X",(IF(W205="X",1,W205+1)))))</f>
        <v/>
      </c>
      <c r="X206" s="50" t="str">
        <f>IF($A206="","",(IF((VLOOKUP($A206,DATA!$S$1:$AC$38,10,FALSE))="X","X",(IF(X205="X",1,X205+1)))))</f>
        <v/>
      </c>
      <c r="Y206" s="51" t="str">
        <f>IF($A206="","",(IF((VLOOKUP($A206,DATA!$S$1:$AC$38,11,FALSE))="X","X",(IF(Y205="X",1,Y205+1)))))</f>
        <v/>
      </c>
      <c r="Z206" s="52"/>
      <c r="AA206" s="52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39"/>
      <c r="BN206" s="39"/>
      <c r="BO206" s="39"/>
      <c r="BP206" s="39"/>
      <c r="BQ206" s="39"/>
      <c r="BR206" s="39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39"/>
      <c r="CF206" s="39"/>
      <c r="CG206" s="39"/>
      <c r="CH206" s="39"/>
      <c r="DC206" s="4"/>
      <c r="DD206" s="4"/>
      <c r="DE206" s="49"/>
      <c r="DF206" s="49"/>
      <c r="DG206" s="49"/>
      <c r="DH206" s="49"/>
      <c r="DI206" s="49"/>
      <c r="DJ206" s="49"/>
      <c r="DK206" s="49"/>
      <c r="DL206" s="49"/>
      <c r="DM206" s="49"/>
      <c r="DN206" s="49"/>
      <c r="DO206" s="49"/>
      <c r="DP206" s="49"/>
      <c r="DQ206" s="49"/>
      <c r="DR206" s="49"/>
      <c r="DS206" s="49"/>
      <c r="DT206" s="49"/>
      <c r="DU206" s="49"/>
      <c r="DV206" s="49"/>
      <c r="DW206" s="49"/>
      <c r="DX206" s="49"/>
      <c r="DY206" s="49"/>
      <c r="DZ206" s="49"/>
      <c r="EA206" s="49"/>
      <c r="EB206" s="49"/>
      <c r="EC206" s="49"/>
      <c r="ED206" s="49"/>
      <c r="EE206" s="49"/>
      <c r="EF206" s="49"/>
      <c r="EG206" s="49"/>
      <c r="EH206" s="49"/>
      <c r="EI206" s="49"/>
      <c r="EJ206" s="49"/>
      <c r="EK206" s="49"/>
      <c r="EL206" s="49"/>
      <c r="EM206" s="49"/>
      <c r="EN206" s="49"/>
      <c r="EO206" s="49"/>
      <c r="EP206" s="49"/>
      <c r="EQ206" s="49"/>
      <c r="ER206" s="49"/>
      <c r="ES206" s="49"/>
      <c r="ET206" s="49"/>
      <c r="EU206" s="49"/>
      <c r="EV206" s="49"/>
      <c r="EW206" s="49"/>
      <c r="EX206" s="49"/>
      <c r="EY206" s="49"/>
      <c r="EZ206" s="49"/>
      <c r="FA206" s="49"/>
      <c r="FB206" s="49"/>
      <c r="FC206" s="49"/>
      <c r="FD206" s="49"/>
      <c r="FE206" s="49"/>
      <c r="FF206" s="49"/>
      <c r="FG206" s="49"/>
      <c r="FH206" s="49"/>
      <c r="FI206" s="49"/>
      <c r="FJ206" s="49"/>
      <c r="FK206" s="49"/>
      <c r="FL206" s="49"/>
      <c r="FM206" s="49"/>
      <c r="FN206" s="49"/>
      <c r="FO206" s="49"/>
      <c r="FP206" s="49"/>
      <c r="FQ206" s="49"/>
      <c r="FR206" s="49"/>
      <c r="FS206" s="49"/>
      <c r="FT206" s="49"/>
      <c r="FU206" s="49"/>
      <c r="FV206" s="49"/>
      <c r="FW206" s="49"/>
      <c r="FX206" s="49"/>
      <c r="FY206" s="49"/>
      <c r="FZ206" s="49"/>
      <c r="GA206" s="49"/>
      <c r="GB206" s="49"/>
      <c r="GC206" s="49"/>
      <c r="GD206" s="49"/>
      <c r="GE206" s="49"/>
      <c r="GF206" s="49"/>
      <c r="GG206" s="49"/>
      <c r="GH206" s="49"/>
      <c r="GI206" s="49"/>
      <c r="GJ206" s="49"/>
      <c r="GK206" s="49"/>
      <c r="GL206" s="49"/>
      <c r="GM206" s="49"/>
      <c r="GN206" s="49"/>
      <c r="GO206" s="49"/>
      <c r="GP206" s="49"/>
      <c r="GQ206" s="49"/>
      <c r="GR206" s="49"/>
      <c r="GS206" s="49"/>
      <c r="GT206" s="49"/>
      <c r="GU206" s="49"/>
      <c r="GV206" s="49"/>
      <c r="GW206" s="49"/>
      <c r="GX206" s="49"/>
      <c r="GY206" s="49"/>
      <c r="GZ206" s="49"/>
    </row>
    <row r="207" spans="1:208" s="5" customFormat="1" ht="18.600000000000001" customHeight="1" x14ac:dyDescent="0.25">
      <c r="A207" s="58"/>
      <c r="B207" s="50" t="str">
        <f>IF($A207="","",(IF((VLOOKUP($A207,DATA!$A$1:$M$38,2,FALSE))="X","X",(IF(B206="X",1,B206+1)))))</f>
        <v/>
      </c>
      <c r="C207" s="51" t="str">
        <f>IF($A207="","",(IF((VLOOKUP($A207,DATA!$A$1:$M$38,3,FALSE))="X","X",(IF(C206="X",1,C206+1)))))</f>
        <v/>
      </c>
      <c r="D207" s="50" t="str">
        <f>IF($A207="","",(IF((VLOOKUP($A207,DATA!$A$1:$M$38,4,FALSE))="X","X",(IF(D206="X",1,D206+1)))))</f>
        <v/>
      </c>
      <c r="E207" s="51" t="str">
        <f>IF($A207="","",(IF((VLOOKUP($A207,DATA!$A$1:$M$38,5,FALSE))="X","X",(IF(E206="X",1,E206+1)))))</f>
        <v/>
      </c>
      <c r="F207" s="50" t="str">
        <f>IF($A207="","",(IF((VLOOKUP($A207,DATA!$A$1:$M$38,6,FALSE))="X","X",(IF(F206="X",1,F206+1)))))</f>
        <v/>
      </c>
      <c r="G207" s="51" t="str">
        <f>IF($A207="","",(IF((VLOOKUP($A207,DATA!$A$1:$M$38,7,FALSE))="X","X",(IF(G206="X",1,G206+1)))))</f>
        <v/>
      </c>
      <c r="H207" s="50" t="str">
        <f>IF($A207="","",(IF((VLOOKUP($A207,DATA!$A$1:$M$38,8,FALSE))="X","X",(IF(H206="X",1,H206+1)))))</f>
        <v/>
      </c>
      <c r="I207" s="50" t="str">
        <f>IF($A207="","",(IF((VLOOKUP($A207,DATA!$A$1:$M$38,9,FALSE))="X","X",(IF(I206="X",1,I206+1)))))</f>
        <v/>
      </c>
      <c r="J207" s="51" t="str">
        <f>IF($A207="","",(IF((VLOOKUP($A207,DATA!$A$1:$M$38,10,FALSE))="X","X",(IF(J206="X",1,J206+1)))))</f>
        <v/>
      </c>
      <c r="K207" s="50" t="str">
        <f>IF($A207="","",(IF((VLOOKUP($A207,DATA!$A$1:$M$38,11,FALSE))="X","X",(IF(K206="X",1,K206+1)))))</f>
        <v/>
      </c>
      <c r="L207" s="50" t="str">
        <f>IF($A207="","",(IF((VLOOKUP($A207,DATA!$A$1:$M$38,12,FALSE))="X","X",(IF(L206="X",1,L206+1)))))</f>
        <v/>
      </c>
      <c r="M207" s="50" t="str">
        <f>IF($A207="","",(IF((VLOOKUP($A207,DATA!$A$1:$M$38,13,FALSE))="X","X",(IF(M206="X",1,M206+1)))))</f>
        <v/>
      </c>
      <c r="N207" s="53" t="str">
        <f t="shared" si="6"/>
        <v/>
      </c>
      <c r="O207" s="51" t="str">
        <f t="shared" si="7"/>
        <v/>
      </c>
      <c r="P207" s="50" t="str">
        <f>IF($A207="","",(IF((VLOOKUP($A207,DATA!$S$1:$AC$38,2,FALSE))="X","X",(IF(P206="X",1,P206+1)))))</f>
        <v/>
      </c>
      <c r="Q207" s="50" t="str">
        <f>IF($A207="","",(IF((VLOOKUP($A207,DATA!$S$1:$AC$38,3,FALSE))="X","X",(IF(Q206="X",1,Q206+1)))))</f>
        <v/>
      </c>
      <c r="R207" s="50" t="str">
        <f>IF($A207="","",(IF((VLOOKUP($A207,DATA!$S$1:$AC$38,4,FALSE))="X","X",(IF(R206="X",1,R206+1)))))</f>
        <v/>
      </c>
      <c r="S207" s="50" t="str">
        <f>IF($A207="","",(IF((VLOOKUP($A207,DATA!$S$1:$AC$38,5,FALSE))="X","X",(IF(S206="X",1,S206+1)))))</f>
        <v/>
      </c>
      <c r="T207" s="50" t="str">
        <f>IF($A207="","",(IF((VLOOKUP($A207,DATA!$S$1:$AC$38,6,FALSE))="X","X",(IF(T206="X",1,T206+1)))))</f>
        <v/>
      </c>
      <c r="U207" s="50" t="str">
        <f>IF($A207="","",(IF((VLOOKUP($A207,DATA!$S$1:$AC$38,7,FALSE))="X","X",(IF(U206="X",1,U206+1)))))</f>
        <v/>
      </c>
      <c r="V207" s="51" t="str">
        <f>IF($A207="","",(IF((VLOOKUP($A207,DATA!$S$1:$AC$38,8,FALSE))="X","X",(IF(V206="X",1,V206+1)))))</f>
        <v/>
      </c>
      <c r="W207" s="50" t="str">
        <f>IF($A207="","",(IF((VLOOKUP($A207,DATA!$S$1:$AC$38,9,FALSE))="X","X",(IF(W206="X",1,W206+1)))))</f>
        <v/>
      </c>
      <c r="X207" s="50" t="str">
        <f>IF($A207="","",(IF((VLOOKUP($A207,DATA!$S$1:$AC$38,10,FALSE))="X","X",(IF(X206="X",1,X206+1)))))</f>
        <v/>
      </c>
      <c r="Y207" s="51" t="str">
        <f>IF($A207="","",(IF((VLOOKUP($A207,DATA!$S$1:$AC$38,11,FALSE))="X","X",(IF(Y206="X",1,Y206+1)))))</f>
        <v/>
      </c>
      <c r="Z207" s="52"/>
      <c r="AA207" s="52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39"/>
      <c r="BN207" s="39"/>
      <c r="BO207" s="39"/>
      <c r="BP207" s="39"/>
      <c r="BQ207" s="39"/>
      <c r="BR207" s="39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39"/>
      <c r="CF207" s="39"/>
      <c r="CG207" s="39"/>
      <c r="CH207" s="39"/>
      <c r="DC207" s="4"/>
      <c r="DD207" s="4"/>
      <c r="DE207" s="49"/>
      <c r="DF207" s="49"/>
      <c r="DG207" s="49"/>
      <c r="DH207" s="49"/>
      <c r="DI207" s="49"/>
      <c r="DJ207" s="49"/>
      <c r="DK207" s="49"/>
      <c r="DL207" s="49"/>
      <c r="DM207" s="49"/>
      <c r="DN207" s="49"/>
      <c r="DO207" s="49"/>
      <c r="DP207" s="49"/>
      <c r="DQ207" s="49"/>
      <c r="DR207" s="49"/>
      <c r="DS207" s="49"/>
      <c r="DT207" s="49"/>
      <c r="DU207" s="49"/>
      <c r="DV207" s="49"/>
      <c r="DW207" s="49"/>
      <c r="DX207" s="49"/>
      <c r="DY207" s="49"/>
      <c r="DZ207" s="49"/>
      <c r="EA207" s="49"/>
      <c r="EB207" s="49"/>
      <c r="EC207" s="49"/>
      <c r="ED207" s="49"/>
      <c r="EE207" s="49"/>
      <c r="EF207" s="49"/>
      <c r="EG207" s="49"/>
      <c r="EH207" s="49"/>
      <c r="EI207" s="49"/>
      <c r="EJ207" s="49"/>
      <c r="EK207" s="49"/>
      <c r="EL207" s="49"/>
      <c r="EM207" s="49"/>
      <c r="EN207" s="49"/>
      <c r="EO207" s="49"/>
      <c r="EP207" s="49"/>
      <c r="EQ207" s="49"/>
      <c r="ER207" s="49"/>
      <c r="ES207" s="49"/>
      <c r="ET207" s="49"/>
      <c r="EU207" s="49"/>
      <c r="EV207" s="49"/>
      <c r="EW207" s="49"/>
      <c r="EX207" s="49"/>
      <c r="EY207" s="49"/>
      <c r="EZ207" s="49"/>
      <c r="FA207" s="49"/>
      <c r="FB207" s="49"/>
      <c r="FC207" s="49"/>
      <c r="FD207" s="49"/>
      <c r="FE207" s="49"/>
      <c r="FF207" s="49"/>
      <c r="FG207" s="49"/>
      <c r="FH207" s="49"/>
      <c r="FI207" s="49"/>
      <c r="FJ207" s="49"/>
      <c r="FK207" s="49"/>
      <c r="FL207" s="49"/>
      <c r="FM207" s="49"/>
      <c r="FN207" s="49"/>
      <c r="FO207" s="49"/>
      <c r="FP207" s="49"/>
      <c r="FQ207" s="49"/>
      <c r="FR207" s="49"/>
      <c r="FS207" s="49"/>
      <c r="FT207" s="49"/>
      <c r="FU207" s="49"/>
      <c r="FV207" s="49"/>
      <c r="FW207" s="49"/>
      <c r="FX207" s="49"/>
      <c r="FY207" s="49"/>
      <c r="FZ207" s="49"/>
      <c r="GA207" s="49"/>
      <c r="GB207" s="49"/>
      <c r="GC207" s="49"/>
      <c r="GD207" s="49"/>
      <c r="GE207" s="49"/>
      <c r="GF207" s="49"/>
      <c r="GG207" s="49"/>
      <c r="GH207" s="49"/>
      <c r="GI207" s="49"/>
      <c r="GJ207" s="49"/>
      <c r="GK207" s="49"/>
      <c r="GL207" s="49"/>
      <c r="GM207" s="49"/>
      <c r="GN207" s="49"/>
      <c r="GO207" s="49"/>
      <c r="GP207" s="49"/>
      <c r="GQ207" s="49"/>
      <c r="GR207" s="49"/>
      <c r="GS207" s="49"/>
      <c r="GT207" s="49"/>
      <c r="GU207" s="49"/>
      <c r="GV207" s="49"/>
      <c r="GW207" s="49"/>
      <c r="GX207" s="49"/>
      <c r="GY207" s="49"/>
      <c r="GZ207" s="49"/>
    </row>
    <row r="208" spans="1:208" s="5" customFormat="1" ht="18.600000000000001" customHeight="1" x14ac:dyDescent="0.25">
      <c r="A208" s="58"/>
      <c r="B208" s="50" t="str">
        <f>IF($A208="","",(IF((VLOOKUP($A208,DATA!$A$1:$M$38,2,FALSE))="X","X",(IF(B207="X",1,B207+1)))))</f>
        <v/>
      </c>
      <c r="C208" s="51" t="str">
        <f>IF($A208="","",(IF((VLOOKUP($A208,DATA!$A$1:$M$38,3,FALSE))="X","X",(IF(C207="X",1,C207+1)))))</f>
        <v/>
      </c>
      <c r="D208" s="50" t="str">
        <f>IF($A208="","",(IF((VLOOKUP($A208,DATA!$A$1:$M$38,4,FALSE))="X","X",(IF(D207="X",1,D207+1)))))</f>
        <v/>
      </c>
      <c r="E208" s="51" t="str">
        <f>IF($A208="","",(IF((VLOOKUP($A208,DATA!$A$1:$M$38,5,FALSE))="X","X",(IF(E207="X",1,E207+1)))))</f>
        <v/>
      </c>
      <c r="F208" s="50" t="str">
        <f>IF($A208="","",(IF((VLOOKUP($A208,DATA!$A$1:$M$38,6,FALSE))="X","X",(IF(F207="X",1,F207+1)))))</f>
        <v/>
      </c>
      <c r="G208" s="51" t="str">
        <f>IF($A208="","",(IF((VLOOKUP($A208,DATA!$A$1:$M$38,7,FALSE))="X","X",(IF(G207="X",1,G207+1)))))</f>
        <v/>
      </c>
      <c r="H208" s="50" t="str">
        <f>IF($A208="","",(IF((VLOOKUP($A208,DATA!$A$1:$M$38,8,FALSE))="X","X",(IF(H207="X",1,H207+1)))))</f>
        <v/>
      </c>
      <c r="I208" s="50" t="str">
        <f>IF($A208="","",(IF((VLOOKUP($A208,DATA!$A$1:$M$38,9,FALSE))="X","X",(IF(I207="X",1,I207+1)))))</f>
        <v/>
      </c>
      <c r="J208" s="51" t="str">
        <f>IF($A208="","",(IF((VLOOKUP($A208,DATA!$A$1:$M$38,10,FALSE))="X","X",(IF(J207="X",1,J207+1)))))</f>
        <v/>
      </c>
      <c r="K208" s="50" t="str">
        <f>IF($A208="","",(IF((VLOOKUP($A208,DATA!$A$1:$M$38,11,FALSE))="X","X",(IF(K207="X",1,K207+1)))))</f>
        <v/>
      </c>
      <c r="L208" s="50" t="str">
        <f>IF($A208="","",(IF((VLOOKUP($A208,DATA!$A$1:$M$38,12,FALSE))="X","X",(IF(L207="X",1,L207+1)))))</f>
        <v/>
      </c>
      <c r="M208" s="50" t="str">
        <f>IF($A208="","",(IF((VLOOKUP($A208,DATA!$A$1:$M$38,13,FALSE))="X","X",(IF(M207="X",1,M207+1)))))</f>
        <v/>
      </c>
      <c r="N208" s="53" t="str">
        <f t="shared" si="6"/>
        <v/>
      </c>
      <c r="O208" s="51" t="str">
        <f t="shared" si="7"/>
        <v/>
      </c>
      <c r="P208" s="50" t="str">
        <f>IF($A208="","",(IF((VLOOKUP($A208,DATA!$S$1:$AC$38,2,FALSE))="X","X",(IF(P207="X",1,P207+1)))))</f>
        <v/>
      </c>
      <c r="Q208" s="50" t="str">
        <f>IF($A208="","",(IF((VLOOKUP($A208,DATA!$S$1:$AC$38,3,FALSE))="X","X",(IF(Q207="X",1,Q207+1)))))</f>
        <v/>
      </c>
      <c r="R208" s="50" t="str">
        <f>IF($A208="","",(IF((VLOOKUP($A208,DATA!$S$1:$AC$38,4,FALSE))="X","X",(IF(R207="X",1,R207+1)))))</f>
        <v/>
      </c>
      <c r="S208" s="50" t="str">
        <f>IF($A208="","",(IF((VLOOKUP($A208,DATA!$S$1:$AC$38,5,FALSE))="X","X",(IF(S207="X",1,S207+1)))))</f>
        <v/>
      </c>
      <c r="T208" s="50" t="str">
        <f>IF($A208="","",(IF((VLOOKUP($A208,DATA!$S$1:$AC$38,6,FALSE))="X","X",(IF(T207="X",1,T207+1)))))</f>
        <v/>
      </c>
      <c r="U208" s="50" t="str">
        <f>IF($A208="","",(IF((VLOOKUP($A208,DATA!$S$1:$AC$38,7,FALSE))="X","X",(IF(U207="X",1,U207+1)))))</f>
        <v/>
      </c>
      <c r="V208" s="51" t="str">
        <f>IF($A208="","",(IF((VLOOKUP($A208,DATA!$S$1:$AC$38,8,FALSE))="X","X",(IF(V207="X",1,V207+1)))))</f>
        <v/>
      </c>
      <c r="W208" s="50" t="str">
        <f>IF($A208="","",(IF((VLOOKUP($A208,DATA!$S$1:$AC$38,9,FALSE))="X","X",(IF(W207="X",1,W207+1)))))</f>
        <v/>
      </c>
      <c r="X208" s="50" t="str">
        <f>IF($A208="","",(IF((VLOOKUP($A208,DATA!$S$1:$AC$38,10,FALSE))="X","X",(IF(X207="X",1,X207+1)))))</f>
        <v/>
      </c>
      <c r="Y208" s="51" t="str">
        <f>IF($A208="","",(IF((VLOOKUP($A208,DATA!$S$1:$AC$38,11,FALSE))="X","X",(IF(Y207="X",1,Y207+1)))))</f>
        <v/>
      </c>
      <c r="Z208" s="52"/>
      <c r="AA208" s="52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39"/>
      <c r="BN208" s="39"/>
      <c r="BO208" s="39"/>
      <c r="BP208" s="39"/>
      <c r="BQ208" s="39"/>
      <c r="BR208" s="39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39"/>
      <c r="CF208" s="39"/>
      <c r="CG208" s="39"/>
      <c r="CH208" s="39"/>
      <c r="DC208" s="4"/>
      <c r="DD208" s="4"/>
      <c r="DE208" s="49"/>
      <c r="DF208" s="49"/>
      <c r="DG208" s="49"/>
      <c r="DH208" s="49"/>
      <c r="DI208" s="49"/>
      <c r="DJ208" s="49"/>
      <c r="DK208" s="49"/>
      <c r="DL208" s="49"/>
      <c r="DM208" s="49"/>
      <c r="DN208" s="49"/>
      <c r="DO208" s="49"/>
      <c r="DP208" s="49"/>
      <c r="DQ208" s="49"/>
      <c r="DR208" s="49"/>
      <c r="DS208" s="49"/>
      <c r="DT208" s="49"/>
      <c r="DU208" s="49"/>
      <c r="DV208" s="49"/>
      <c r="DW208" s="49"/>
      <c r="DX208" s="49"/>
      <c r="DY208" s="49"/>
      <c r="DZ208" s="49"/>
      <c r="EA208" s="49"/>
      <c r="EB208" s="49"/>
      <c r="EC208" s="49"/>
      <c r="ED208" s="49"/>
      <c r="EE208" s="49"/>
      <c r="EF208" s="49"/>
      <c r="EG208" s="49"/>
      <c r="EH208" s="49"/>
      <c r="EI208" s="49"/>
      <c r="EJ208" s="49"/>
      <c r="EK208" s="49"/>
      <c r="EL208" s="49"/>
      <c r="EM208" s="49"/>
      <c r="EN208" s="49"/>
      <c r="EO208" s="49"/>
      <c r="EP208" s="49"/>
      <c r="EQ208" s="49"/>
      <c r="ER208" s="49"/>
      <c r="ES208" s="49"/>
      <c r="ET208" s="49"/>
      <c r="EU208" s="49"/>
      <c r="EV208" s="49"/>
      <c r="EW208" s="49"/>
      <c r="EX208" s="49"/>
      <c r="EY208" s="49"/>
      <c r="EZ208" s="49"/>
      <c r="FA208" s="49"/>
      <c r="FB208" s="49"/>
      <c r="FC208" s="49"/>
      <c r="FD208" s="49"/>
      <c r="FE208" s="49"/>
      <c r="FF208" s="49"/>
      <c r="FG208" s="49"/>
      <c r="FH208" s="49"/>
      <c r="FI208" s="49"/>
      <c r="FJ208" s="49"/>
      <c r="FK208" s="49"/>
      <c r="FL208" s="49"/>
      <c r="FM208" s="49"/>
      <c r="FN208" s="49"/>
      <c r="FO208" s="49"/>
      <c r="FP208" s="49"/>
      <c r="FQ208" s="49"/>
      <c r="FR208" s="49"/>
      <c r="FS208" s="49"/>
      <c r="FT208" s="49"/>
      <c r="FU208" s="49"/>
      <c r="FV208" s="49"/>
      <c r="FW208" s="49"/>
      <c r="FX208" s="49"/>
      <c r="FY208" s="49"/>
      <c r="FZ208" s="49"/>
      <c r="GA208" s="49"/>
      <c r="GB208" s="49"/>
      <c r="GC208" s="49"/>
      <c r="GD208" s="49"/>
      <c r="GE208" s="49"/>
      <c r="GF208" s="49"/>
      <c r="GG208" s="49"/>
      <c r="GH208" s="49"/>
      <c r="GI208" s="49"/>
      <c r="GJ208" s="49"/>
      <c r="GK208" s="49"/>
      <c r="GL208" s="49"/>
      <c r="GM208" s="49"/>
      <c r="GN208" s="49"/>
      <c r="GO208" s="49"/>
      <c r="GP208" s="49"/>
      <c r="GQ208" s="49"/>
      <c r="GR208" s="49"/>
      <c r="GS208" s="49"/>
      <c r="GT208" s="49"/>
      <c r="GU208" s="49"/>
      <c r="GV208" s="49"/>
      <c r="GW208" s="49"/>
      <c r="GX208" s="49"/>
      <c r="GY208" s="49"/>
      <c r="GZ208" s="49"/>
    </row>
    <row r="209" spans="1:208" s="5" customFormat="1" ht="18.600000000000001" customHeight="1" x14ac:dyDescent="0.25">
      <c r="A209" s="58"/>
      <c r="B209" s="50" t="str">
        <f>IF($A209="","",(IF((VLOOKUP($A209,DATA!$A$1:$M$38,2,FALSE))="X","X",(IF(B208="X",1,B208+1)))))</f>
        <v/>
      </c>
      <c r="C209" s="51" t="str">
        <f>IF($A209="","",(IF((VLOOKUP($A209,DATA!$A$1:$M$38,3,FALSE))="X","X",(IF(C208="X",1,C208+1)))))</f>
        <v/>
      </c>
      <c r="D209" s="50" t="str">
        <f>IF($A209="","",(IF((VLOOKUP($A209,DATA!$A$1:$M$38,4,FALSE))="X","X",(IF(D208="X",1,D208+1)))))</f>
        <v/>
      </c>
      <c r="E209" s="51" t="str">
        <f>IF($A209="","",(IF((VLOOKUP($A209,DATA!$A$1:$M$38,5,FALSE))="X","X",(IF(E208="X",1,E208+1)))))</f>
        <v/>
      </c>
      <c r="F209" s="50" t="str">
        <f>IF($A209="","",(IF((VLOOKUP($A209,DATA!$A$1:$M$38,6,FALSE))="X","X",(IF(F208="X",1,F208+1)))))</f>
        <v/>
      </c>
      <c r="G209" s="51" t="str">
        <f>IF($A209="","",(IF((VLOOKUP($A209,DATA!$A$1:$M$38,7,FALSE))="X","X",(IF(G208="X",1,G208+1)))))</f>
        <v/>
      </c>
      <c r="H209" s="50" t="str">
        <f>IF($A209="","",(IF((VLOOKUP($A209,DATA!$A$1:$M$38,8,FALSE))="X","X",(IF(H208="X",1,H208+1)))))</f>
        <v/>
      </c>
      <c r="I209" s="50" t="str">
        <f>IF($A209="","",(IF((VLOOKUP($A209,DATA!$A$1:$M$38,9,FALSE))="X","X",(IF(I208="X",1,I208+1)))))</f>
        <v/>
      </c>
      <c r="J209" s="51" t="str">
        <f>IF($A209="","",(IF((VLOOKUP($A209,DATA!$A$1:$M$38,10,FALSE))="X","X",(IF(J208="X",1,J208+1)))))</f>
        <v/>
      </c>
      <c r="K209" s="50" t="str">
        <f>IF($A209="","",(IF((VLOOKUP($A209,DATA!$A$1:$M$38,11,FALSE))="X","X",(IF(K208="X",1,K208+1)))))</f>
        <v/>
      </c>
      <c r="L209" s="50" t="str">
        <f>IF($A209="","",(IF((VLOOKUP($A209,DATA!$A$1:$M$38,12,FALSE))="X","X",(IF(L208="X",1,L208+1)))))</f>
        <v/>
      </c>
      <c r="M209" s="50" t="str">
        <f>IF($A209="","",(IF((VLOOKUP($A209,DATA!$A$1:$M$38,13,FALSE))="X","X",(IF(M208="X",1,M208+1)))))</f>
        <v/>
      </c>
      <c r="N209" s="53" t="str">
        <f t="shared" si="6"/>
        <v/>
      </c>
      <c r="O209" s="51" t="str">
        <f t="shared" si="7"/>
        <v/>
      </c>
      <c r="P209" s="50" t="str">
        <f>IF($A209="","",(IF((VLOOKUP($A209,DATA!$S$1:$AC$38,2,FALSE))="X","X",(IF(P208="X",1,P208+1)))))</f>
        <v/>
      </c>
      <c r="Q209" s="50" t="str">
        <f>IF($A209="","",(IF((VLOOKUP($A209,DATA!$S$1:$AC$38,3,FALSE))="X","X",(IF(Q208="X",1,Q208+1)))))</f>
        <v/>
      </c>
      <c r="R209" s="50" t="str">
        <f>IF($A209="","",(IF((VLOOKUP($A209,DATA!$S$1:$AC$38,4,FALSE))="X","X",(IF(R208="X",1,R208+1)))))</f>
        <v/>
      </c>
      <c r="S209" s="50" t="str">
        <f>IF($A209="","",(IF((VLOOKUP($A209,DATA!$S$1:$AC$38,5,FALSE))="X","X",(IF(S208="X",1,S208+1)))))</f>
        <v/>
      </c>
      <c r="T209" s="50" t="str">
        <f>IF($A209="","",(IF((VLOOKUP($A209,DATA!$S$1:$AC$38,6,FALSE))="X","X",(IF(T208="X",1,T208+1)))))</f>
        <v/>
      </c>
      <c r="U209" s="50" t="str">
        <f>IF($A209="","",(IF((VLOOKUP($A209,DATA!$S$1:$AC$38,7,FALSE))="X","X",(IF(U208="X",1,U208+1)))))</f>
        <v/>
      </c>
      <c r="V209" s="51" t="str">
        <f>IF($A209="","",(IF((VLOOKUP($A209,DATA!$S$1:$AC$38,8,FALSE))="X","X",(IF(V208="X",1,V208+1)))))</f>
        <v/>
      </c>
      <c r="W209" s="50" t="str">
        <f>IF($A209="","",(IF((VLOOKUP($A209,DATA!$S$1:$AC$38,9,FALSE))="X","X",(IF(W208="X",1,W208+1)))))</f>
        <v/>
      </c>
      <c r="X209" s="50" t="str">
        <f>IF($A209="","",(IF((VLOOKUP($A209,DATA!$S$1:$AC$38,10,FALSE))="X","X",(IF(X208="X",1,X208+1)))))</f>
        <v/>
      </c>
      <c r="Y209" s="51" t="str">
        <f>IF($A209="","",(IF((VLOOKUP($A209,DATA!$S$1:$AC$38,11,FALSE))="X","X",(IF(Y208="X",1,Y208+1)))))</f>
        <v/>
      </c>
      <c r="Z209" s="52"/>
      <c r="AA209" s="52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39"/>
      <c r="BN209" s="39"/>
      <c r="BO209" s="39"/>
      <c r="BP209" s="39"/>
      <c r="BQ209" s="39"/>
      <c r="BR209" s="39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39"/>
      <c r="CF209" s="39"/>
      <c r="CG209" s="39"/>
      <c r="CH209" s="39"/>
      <c r="DC209" s="4"/>
      <c r="DD209" s="4"/>
      <c r="DE209" s="49"/>
      <c r="DF209" s="49"/>
      <c r="DG209" s="49"/>
      <c r="DH209" s="49"/>
      <c r="DI209" s="49"/>
      <c r="DJ209" s="49"/>
      <c r="DK209" s="49"/>
      <c r="DL209" s="49"/>
      <c r="DM209" s="49"/>
      <c r="DN209" s="49"/>
      <c r="DO209" s="49"/>
      <c r="DP209" s="49"/>
      <c r="DQ209" s="49"/>
      <c r="DR209" s="49"/>
      <c r="DS209" s="49"/>
      <c r="DT209" s="49"/>
      <c r="DU209" s="49"/>
      <c r="DV209" s="49"/>
      <c r="DW209" s="49"/>
      <c r="DX209" s="49"/>
      <c r="DY209" s="49"/>
      <c r="DZ209" s="49"/>
      <c r="EA209" s="49"/>
      <c r="EB209" s="49"/>
      <c r="EC209" s="49"/>
      <c r="ED209" s="49"/>
      <c r="EE209" s="49"/>
      <c r="EF209" s="49"/>
      <c r="EG209" s="49"/>
      <c r="EH209" s="49"/>
      <c r="EI209" s="49"/>
      <c r="EJ209" s="49"/>
      <c r="EK209" s="49"/>
      <c r="EL209" s="49"/>
      <c r="EM209" s="49"/>
      <c r="EN209" s="49"/>
      <c r="EO209" s="49"/>
      <c r="EP209" s="49"/>
      <c r="EQ209" s="49"/>
      <c r="ER209" s="49"/>
      <c r="ES209" s="49"/>
      <c r="ET209" s="49"/>
      <c r="EU209" s="49"/>
      <c r="EV209" s="49"/>
      <c r="EW209" s="49"/>
      <c r="EX209" s="49"/>
      <c r="EY209" s="49"/>
      <c r="EZ209" s="49"/>
      <c r="FA209" s="49"/>
      <c r="FB209" s="49"/>
      <c r="FC209" s="49"/>
      <c r="FD209" s="49"/>
      <c r="FE209" s="49"/>
      <c r="FF209" s="49"/>
      <c r="FG209" s="49"/>
      <c r="FH209" s="49"/>
      <c r="FI209" s="49"/>
      <c r="FJ209" s="49"/>
      <c r="FK209" s="49"/>
      <c r="FL209" s="49"/>
      <c r="FM209" s="49"/>
      <c r="FN209" s="49"/>
      <c r="FO209" s="49"/>
      <c r="FP209" s="49"/>
      <c r="FQ209" s="49"/>
      <c r="FR209" s="49"/>
      <c r="FS209" s="49"/>
      <c r="FT209" s="49"/>
      <c r="FU209" s="49"/>
      <c r="FV209" s="49"/>
      <c r="FW209" s="49"/>
      <c r="FX209" s="49"/>
      <c r="FY209" s="49"/>
      <c r="FZ209" s="49"/>
      <c r="GA209" s="49"/>
      <c r="GB209" s="49"/>
      <c r="GC209" s="49"/>
      <c r="GD209" s="49"/>
      <c r="GE209" s="49"/>
      <c r="GF209" s="49"/>
      <c r="GG209" s="49"/>
      <c r="GH209" s="49"/>
      <c r="GI209" s="49"/>
      <c r="GJ209" s="49"/>
      <c r="GK209" s="49"/>
      <c r="GL209" s="49"/>
      <c r="GM209" s="49"/>
      <c r="GN209" s="49"/>
      <c r="GO209" s="49"/>
      <c r="GP209" s="49"/>
      <c r="GQ209" s="49"/>
      <c r="GR209" s="49"/>
      <c r="GS209" s="49"/>
      <c r="GT209" s="49"/>
      <c r="GU209" s="49"/>
      <c r="GV209" s="49"/>
      <c r="GW209" s="49"/>
      <c r="GX209" s="49"/>
      <c r="GY209" s="49"/>
      <c r="GZ209" s="49"/>
    </row>
    <row r="210" spans="1:208" s="5" customFormat="1" ht="18.600000000000001" customHeight="1" x14ac:dyDescent="0.25">
      <c r="A210" s="58"/>
      <c r="B210" s="50" t="str">
        <f>IF($A210="","",(IF((VLOOKUP($A210,DATA!$A$1:$M$38,2,FALSE))="X","X",(IF(B209="X",1,B209+1)))))</f>
        <v/>
      </c>
      <c r="C210" s="51" t="str">
        <f>IF($A210="","",(IF((VLOOKUP($A210,DATA!$A$1:$M$38,3,FALSE))="X","X",(IF(C209="X",1,C209+1)))))</f>
        <v/>
      </c>
      <c r="D210" s="50" t="str">
        <f>IF($A210="","",(IF((VLOOKUP($A210,DATA!$A$1:$M$38,4,FALSE))="X","X",(IF(D209="X",1,D209+1)))))</f>
        <v/>
      </c>
      <c r="E210" s="51" t="str">
        <f>IF($A210="","",(IF((VLOOKUP($A210,DATA!$A$1:$M$38,5,FALSE))="X","X",(IF(E209="X",1,E209+1)))))</f>
        <v/>
      </c>
      <c r="F210" s="50" t="str">
        <f>IF($A210="","",(IF((VLOOKUP($A210,DATA!$A$1:$M$38,6,FALSE))="X","X",(IF(F209="X",1,F209+1)))))</f>
        <v/>
      </c>
      <c r="G210" s="51" t="str">
        <f>IF($A210="","",(IF((VLOOKUP($A210,DATA!$A$1:$M$38,7,FALSE))="X","X",(IF(G209="X",1,G209+1)))))</f>
        <v/>
      </c>
      <c r="H210" s="50" t="str">
        <f>IF($A210="","",(IF((VLOOKUP($A210,DATA!$A$1:$M$38,8,FALSE))="X","X",(IF(H209="X",1,H209+1)))))</f>
        <v/>
      </c>
      <c r="I210" s="50" t="str">
        <f>IF($A210="","",(IF((VLOOKUP($A210,DATA!$A$1:$M$38,9,FALSE))="X","X",(IF(I209="X",1,I209+1)))))</f>
        <v/>
      </c>
      <c r="J210" s="51" t="str">
        <f>IF($A210="","",(IF((VLOOKUP($A210,DATA!$A$1:$M$38,10,FALSE))="X","X",(IF(J209="X",1,J209+1)))))</f>
        <v/>
      </c>
      <c r="K210" s="50" t="str">
        <f>IF($A210="","",(IF((VLOOKUP($A210,DATA!$A$1:$M$38,11,FALSE))="X","X",(IF(K209="X",1,K209+1)))))</f>
        <v/>
      </c>
      <c r="L210" s="50" t="str">
        <f>IF($A210="","",(IF((VLOOKUP($A210,DATA!$A$1:$M$38,12,FALSE))="X","X",(IF(L209="X",1,L209+1)))))</f>
        <v/>
      </c>
      <c r="M210" s="50" t="str">
        <f>IF($A210="","",(IF((VLOOKUP($A210,DATA!$A$1:$M$38,13,FALSE))="X","X",(IF(M209="X",1,M209+1)))))</f>
        <v/>
      </c>
      <c r="N210" s="53" t="str">
        <f t="shared" si="6"/>
        <v/>
      </c>
      <c r="O210" s="51" t="str">
        <f t="shared" si="7"/>
        <v/>
      </c>
      <c r="P210" s="50" t="str">
        <f>IF($A210="","",(IF((VLOOKUP($A210,DATA!$S$1:$AC$38,2,FALSE))="X","X",(IF(P209="X",1,P209+1)))))</f>
        <v/>
      </c>
      <c r="Q210" s="50" t="str">
        <f>IF($A210="","",(IF((VLOOKUP($A210,DATA!$S$1:$AC$38,3,FALSE))="X","X",(IF(Q209="X",1,Q209+1)))))</f>
        <v/>
      </c>
      <c r="R210" s="50" t="str">
        <f>IF($A210="","",(IF((VLOOKUP($A210,DATA!$S$1:$AC$38,4,FALSE))="X","X",(IF(R209="X",1,R209+1)))))</f>
        <v/>
      </c>
      <c r="S210" s="50" t="str">
        <f>IF($A210="","",(IF((VLOOKUP($A210,DATA!$S$1:$AC$38,5,FALSE))="X","X",(IF(S209="X",1,S209+1)))))</f>
        <v/>
      </c>
      <c r="T210" s="50" t="str">
        <f>IF($A210="","",(IF((VLOOKUP($A210,DATA!$S$1:$AC$38,6,FALSE))="X","X",(IF(T209="X",1,T209+1)))))</f>
        <v/>
      </c>
      <c r="U210" s="50" t="str">
        <f>IF($A210="","",(IF((VLOOKUP($A210,DATA!$S$1:$AC$38,7,FALSE))="X","X",(IF(U209="X",1,U209+1)))))</f>
        <v/>
      </c>
      <c r="V210" s="51" t="str">
        <f>IF($A210="","",(IF((VLOOKUP($A210,DATA!$S$1:$AC$38,8,FALSE))="X","X",(IF(V209="X",1,V209+1)))))</f>
        <v/>
      </c>
      <c r="W210" s="50" t="str">
        <f>IF($A210="","",(IF((VLOOKUP($A210,DATA!$S$1:$AC$38,9,FALSE))="X","X",(IF(W209="X",1,W209+1)))))</f>
        <v/>
      </c>
      <c r="X210" s="50" t="str">
        <f>IF($A210="","",(IF((VLOOKUP($A210,DATA!$S$1:$AC$38,10,FALSE))="X","X",(IF(X209="X",1,X209+1)))))</f>
        <v/>
      </c>
      <c r="Y210" s="51" t="str">
        <f>IF($A210="","",(IF((VLOOKUP($A210,DATA!$S$1:$AC$38,11,FALSE))="X","X",(IF(Y209="X",1,Y209+1)))))</f>
        <v/>
      </c>
      <c r="Z210" s="52"/>
      <c r="AA210" s="52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39"/>
      <c r="BN210" s="39"/>
      <c r="BO210" s="39"/>
      <c r="BP210" s="39"/>
      <c r="BQ210" s="39"/>
      <c r="BR210" s="39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39"/>
      <c r="CF210" s="39"/>
      <c r="CG210" s="39"/>
      <c r="CH210" s="39"/>
      <c r="DC210" s="4"/>
      <c r="DD210" s="4"/>
      <c r="DE210" s="49"/>
      <c r="DF210" s="49"/>
      <c r="DG210" s="49"/>
      <c r="DH210" s="49"/>
      <c r="DI210" s="49"/>
      <c r="DJ210" s="49"/>
      <c r="DK210" s="49"/>
      <c r="DL210" s="49"/>
      <c r="DM210" s="49"/>
      <c r="DN210" s="49"/>
      <c r="DO210" s="49"/>
      <c r="DP210" s="49"/>
      <c r="DQ210" s="49"/>
      <c r="DR210" s="49"/>
      <c r="DS210" s="49"/>
      <c r="DT210" s="49"/>
      <c r="DU210" s="49"/>
      <c r="DV210" s="49"/>
      <c r="DW210" s="49"/>
      <c r="DX210" s="49"/>
      <c r="DY210" s="49"/>
      <c r="DZ210" s="49"/>
      <c r="EA210" s="49"/>
      <c r="EB210" s="49"/>
      <c r="EC210" s="49"/>
      <c r="ED210" s="49"/>
      <c r="EE210" s="49"/>
      <c r="EF210" s="49"/>
      <c r="EG210" s="49"/>
      <c r="EH210" s="49"/>
      <c r="EI210" s="49"/>
      <c r="EJ210" s="49"/>
      <c r="EK210" s="49"/>
      <c r="EL210" s="49"/>
      <c r="EM210" s="49"/>
      <c r="EN210" s="49"/>
      <c r="EO210" s="49"/>
      <c r="EP210" s="49"/>
      <c r="EQ210" s="49"/>
      <c r="ER210" s="49"/>
      <c r="ES210" s="49"/>
      <c r="ET210" s="49"/>
      <c r="EU210" s="49"/>
      <c r="EV210" s="49"/>
      <c r="EW210" s="49"/>
      <c r="EX210" s="49"/>
      <c r="EY210" s="49"/>
      <c r="EZ210" s="49"/>
      <c r="FA210" s="49"/>
      <c r="FB210" s="49"/>
      <c r="FC210" s="49"/>
      <c r="FD210" s="49"/>
      <c r="FE210" s="49"/>
      <c r="FF210" s="49"/>
      <c r="FG210" s="49"/>
      <c r="FH210" s="49"/>
      <c r="FI210" s="49"/>
      <c r="FJ210" s="49"/>
      <c r="FK210" s="49"/>
      <c r="FL210" s="49"/>
      <c r="FM210" s="49"/>
      <c r="FN210" s="49"/>
      <c r="FO210" s="49"/>
      <c r="FP210" s="49"/>
      <c r="FQ210" s="49"/>
      <c r="FR210" s="49"/>
      <c r="FS210" s="49"/>
      <c r="FT210" s="49"/>
      <c r="FU210" s="49"/>
      <c r="FV210" s="49"/>
      <c r="FW210" s="49"/>
      <c r="FX210" s="49"/>
      <c r="FY210" s="49"/>
      <c r="FZ210" s="49"/>
      <c r="GA210" s="49"/>
      <c r="GB210" s="49"/>
      <c r="GC210" s="49"/>
      <c r="GD210" s="49"/>
      <c r="GE210" s="49"/>
      <c r="GF210" s="49"/>
      <c r="GG210" s="49"/>
      <c r="GH210" s="49"/>
      <c r="GI210" s="49"/>
      <c r="GJ210" s="49"/>
      <c r="GK210" s="49"/>
      <c r="GL210" s="49"/>
      <c r="GM210" s="49"/>
      <c r="GN210" s="49"/>
      <c r="GO210" s="49"/>
      <c r="GP210" s="49"/>
      <c r="GQ210" s="49"/>
      <c r="GR210" s="49"/>
      <c r="GS210" s="49"/>
      <c r="GT210" s="49"/>
      <c r="GU210" s="49"/>
      <c r="GV210" s="49"/>
      <c r="GW210" s="49"/>
      <c r="GX210" s="49"/>
      <c r="GY210" s="49"/>
      <c r="GZ210" s="49"/>
    </row>
    <row r="211" spans="1:208" s="5" customFormat="1" ht="18.600000000000001" customHeight="1" x14ac:dyDescent="0.25">
      <c r="A211" s="58"/>
      <c r="B211" s="50" t="str">
        <f>IF($A211="","",(IF((VLOOKUP($A211,DATA!$A$1:$M$38,2,FALSE))="X","X",(IF(B210="X",1,B210+1)))))</f>
        <v/>
      </c>
      <c r="C211" s="51" t="str">
        <f>IF($A211="","",(IF((VLOOKUP($A211,DATA!$A$1:$M$38,3,FALSE))="X","X",(IF(C210="X",1,C210+1)))))</f>
        <v/>
      </c>
      <c r="D211" s="50" t="str">
        <f>IF($A211="","",(IF((VLOOKUP($A211,DATA!$A$1:$M$38,4,FALSE))="X","X",(IF(D210="X",1,D210+1)))))</f>
        <v/>
      </c>
      <c r="E211" s="51" t="str">
        <f>IF($A211="","",(IF((VLOOKUP($A211,DATA!$A$1:$M$38,5,FALSE))="X","X",(IF(E210="X",1,E210+1)))))</f>
        <v/>
      </c>
      <c r="F211" s="50" t="str">
        <f>IF($A211="","",(IF((VLOOKUP($A211,DATA!$A$1:$M$38,6,FALSE))="X","X",(IF(F210="X",1,F210+1)))))</f>
        <v/>
      </c>
      <c r="G211" s="51" t="str">
        <f>IF($A211="","",(IF((VLOOKUP($A211,DATA!$A$1:$M$38,7,FALSE))="X","X",(IF(G210="X",1,G210+1)))))</f>
        <v/>
      </c>
      <c r="H211" s="50" t="str">
        <f>IF($A211="","",(IF((VLOOKUP($A211,DATA!$A$1:$M$38,8,FALSE))="X","X",(IF(H210="X",1,H210+1)))))</f>
        <v/>
      </c>
      <c r="I211" s="50" t="str">
        <f>IF($A211="","",(IF((VLOOKUP($A211,DATA!$A$1:$M$38,9,FALSE))="X","X",(IF(I210="X",1,I210+1)))))</f>
        <v/>
      </c>
      <c r="J211" s="51" t="str">
        <f>IF($A211="","",(IF((VLOOKUP($A211,DATA!$A$1:$M$38,10,FALSE))="X","X",(IF(J210="X",1,J210+1)))))</f>
        <v/>
      </c>
      <c r="K211" s="50" t="str">
        <f>IF($A211="","",(IF((VLOOKUP($A211,DATA!$A$1:$M$38,11,FALSE))="X","X",(IF(K210="X",1,K210+1)))))</f>
        <v/>
      </c>
      <c r="L211" s="50" t="str">
        <f>IF($A211="","",(IF((VLOOKUP($A211,DATA!$A$1:$M$38,12,FALSE))="X","X",(IF(L210="X",1,L210+1)))))</f>
        <v/>
      </c>
      <c r="M211" s="50" t="str">
        <f>IF($A211="","",(IF((VLOOKUP($A211,DATA!$A$1:$M$38,13,FALSE))="X","X",(IF(M210="X",1,M210+1)))))</f>
        <v/>
      </c>
      <c r="N211" s="53" t="str">
        <f t="shared" si="6"/>
        <v/>
      </c>
      <c r="O211" s="51" t="str">
        <f t="shared" si="7"/>
        <v/>
      </c>
      <c r="P211" s="50" t="str">
        <f>IF($A211="","",(IF((VLOOKUP($A211,DATA!$S$1:$AC$38,2,FALSE))="X","X",(IF(P210="X",1,P210+1)))))</f>
        <v/>
      </c>
      <c r="Q211" s="50" t="str">
        <f>IF($A211="","",(IF((VLOOKUP($A211,DATA!$S$1:$AC$38,3,FALSE))="X","X",(IF(Q210="X",1,Q210+1)))))</f>
        <v/>
      </c>
      <c r="R211" s="50" t="str">
        <f>IF($A211="","",(IF((VLOOKUP($A211,DATA!$S$1:$AC$38,4,FALSE))="X","X",(IF(R210="X",1,R210+1)))))</f>
        <v/>
      </c>
      <c r="S211" s="50" t="str">
        <f>IF($A211="","",(IF((VLOOKUP($A211,DATA!$S$1:$AC$38,5,FALSE))="X","X",(IF(S210="X",1,S210+1)))))</f>
        <v/>
      </c>
      <c r="T211" s="50" t="str">
        <f>IF($A211="","",(IF((VLOOKUP($A211,DATA!$S$1:$AC$38,6,FALSE))="X","X",(IF(T210="X",1,T210+1)))))</f>
        <v/>
      </c>
      <c r="U211" s="50" t="str">
        <f>IF($A211="","",(IF((VLOOKUP($A211,DATA!$S$1:$AC$38,7,FALSE))="X","X",(IF(U210="X",1,U210+1)))))</f>
        <v/>
      </c>
      <c r="V211" s="51" t="str">
        <f>IF($A211="","",(IF((VLOOKUP($A211,DATA!$S$1:$AC$38,8,FALSE))="X","X",(IF(V210="X",1,V210+1)))))</f>
        <v/>
      </c>
      <c r="W211" s="50" t="str">
        <f>IF($A211="","",(IF((VLOOKUP($A211,DATA!$S$1:$AC$38,9,FALSE))="X","X",(IF(W210="X",1,W210+1)))))</f>
        <v/>
      </c>
      <c r="X211" s="50" t="str">
        <f>IF($A211="","",(IF((VLOOKUP($A211,DATA!$S$1:$AC$38,10,FALSE))="X","X",(IF(X210="X",1,X210+1)))))</f>
        <v/>
      </c>
      <c r="Y211" s="51" t="str">
        <f>IF($A211="","",(IF((VLOOKUP($A211,DATA!$S$1:$AC$38,11,FALSE))="X","X",(IF(Y210="X",1,Y210+1)))))</f>
        <v/>
      </c>
      <c r="Z211" s="52"/>
      <c r="AA211" s="52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39"/>
      <c r="BN211" s="39"/>
      <c r="BO211" s="39"/>
      <c r="BP211" s="39"/>
      <c r="BQ211" s="39"/>
      <c r="BR211" s="39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39"/>
      <c r="CF211" s="39"/>
      <c r="CG211" s="39"/>
      <c r="CH211" s="39"/>
      <c r="DC211" s="4"/>
      <c r="DD211" s="4"/>
      <c r="DE211" s="49"/>
      <c r="DF211" s="49"/>
      <c r="DG211" s="49"/>
      <c r="DH211" s="49"/>
      <c r="DI211" s="49"/>
      <c r="DJ211" s="49"/>
      <c r="DK211" s="49"/>
      <c r="DL211" s="49"/>
      <c r="DM211" s="49"/>
      <c r="DN211" s="49"/>
      <c r="DO211" s="49"/>
      <c r="DP211" s="49"/>
      <c r="DQ211" s="49"/>
      <c r="DR211" s="49"/>
      <c r="DS211" s="49"/>
      <c r="DT211" s="49"/>
      <c r="DU211" s="49"/>
      <c r="DV211" s="49"/>
      <c r="DW211" s="49"/>
      <c r="DX211" s="49"/>
      <c r="DY211" s="49"/>
      <c r="DZ211" s="49"/>
      <c r="EA211" s="49"/>
      <c r="EB211" s="49"/>
      <c r="EC211" s="49"/>
      <c r="ED211" s="49"/>
      <c r="EE211" s="49"/>
      <c r="EF211" s="49"/>
      <c r="EG211" s="49"/>
      <c r="EH211" s="49"/>
      <c r="EI211" s="49"/>
      <c r="EJ211" s="49"/>
      <c r="EK211" s="49"/>
      <c r="EL211" s="49"/>
      <c r="EM211" s="49"/>
      <c r="EN211" s="49"/>
      <c r="EO211" s="49"/>
      <c r="EP211" s="49"/>
      <c r="EQ211" s="49"/>
      <c r="ER211" s="49"/>
      <c r="ES211" s="49"/>
      <c r="ET211" s="49"/>
      <c r="EU211" s="49"/>
      <c r="EV211" s="49"/>
      <c r="EW211" s="49"/>
      <c r="EX211" s="49"/>
      <c r="EY211" s="49"/>
      <c r="EZ211" s="49"/>
      <c r="FA211" s="49"/>
      <c r="FB211" s="49"/>
      <c r="FC211" s="49"/>
      <c r="FD211" s="49"/>
      <c r="FE211" s="49"/>
      <c r="FF211" s="49"/>
      <c r="FG211" s="49"/>
      <c r="FH211" s="49"/>
      <c r="FI211" s="49"/>
      <c r="FJ211" s="49"/>
      <c r="FK211" s="49"/>
      <c r="FL211" s="49"/>
      <c r="FM211" s="49"/>
      <c r="FN211" s="49"/>
      <c r="FO211" s="49"/>
      <c r="FP211" s="49"/>
      <c r="FQ211" s="49"/>
      <c r="FR211" s="49"/>
      <c r="FS211" s="49"/>
      <c r="FT211" s="49"/>
      <c r="FU211" s="49"/>
      <c r="FV211" s="49"/>
      <c r="FW211" s="49"/>
      <c r="FX211" s="49"/>
      <c r="FY211" s="49"/>
      <c r="FZ211" s="49"/>
      <c r="GA211" s="49"/>
      <c r="GB211" s="49"/>
      <c r="GC211" s="49"/>
      <c r="GD211" s="49"/>
      <c r="GE211" s="49"/>
      <c r="GF211" s="49"/>
      <c r="GG211" s="49"/>
      <c r="GH211" s="49"/>
      <c r="GI211" s="49"/>
      <c r="GJ211" s="49"/>
      <c r="GK211" s="49"/>
      <c r="GL211" s="49"/>
      <c r="GM211" s="49"/>
      <c r="GN211" s="49"/>
      <c r="GO211" s="49"/>
      <c r="GP211" s="49"/>
      <c r="GQ211" s="49"/>
      <c r="GR211" s="49"/>
      <c r="GS211" s="49"/>
      <c r="GT211" s="49"/>
      <c r="GU211" s="49"/>
      <c r="GV211" s="49"/>
      <c r="GW211" s="49"/>
      <c r="GX211" s="49"/>
      <c r="GY211" s="49"/>
      <c r="GZ211" s="49"/>
    </row>
    <row r="212" spans="1:208" s="5" customFormat="1" ht="18.600000000000001" customHeight="1" x14ac:dyDescent="0.25">
      <c r="A212" s="58"/>
      <c r="B212" s="50" t="str">
        <f>IF($A212="","",(IF((VLOOKUP($A212,DATA!$A$1:$M$38,2,FALSE))="X","X",(IF(B211="X",1,B211+1)))))</f>
        <v/>
      </c>
      <c r="C212" s="51" t="str">
        <f>IF($A212="","",(IF((VLOOKUP($A212,DATA!$A$1:$M$38,3,FALSE))="X","X",(IF(C211="X",1,C211+1)))))</f>
        <v/>
      </c>
      <c r="D212" s="50" t="str">
        <f>IF($A212="","",(IF((VLOOKUP($A212,DATA!$A$1:$M$38,4,FALSE))="X","X",(IF(D211="X",1,D211+1)))))</f>
        <v/>
      </c>
      <c r="E212" s="51" t="str">
        <f>IF($A212="","",(IF((VLOOKUP($A212,DATA!$A$1:$M$38,5,FALSE))="X","X",(IF(E211="X",1,E211+1)))))</f>
        <v/>
      </c>
      <c r="F212" s="50" t="str">
        <f>IF($A212="","",(IF((VLOOKUP($A212,DATA!$A$1:$M$38,6,FALSE))="X","X",(IF(F211="X",1,F211+1)))))</f>
        <v/>
      </c>
      <c r="G212" s="51" t="str">
        <f>IF($A212="","",(IF((VLOOKUP($A212,DATA!$A$1:$M$38,7,FALSE))="X","X",(IF(G211="X",1,G211+1)))))</f>
        <v/>
      </c>
      <c r="H212" s="50" t="str">
        <f>IF($A212="","",(IF((VLOOKUP($A212,DATA!$A$1:$M$38,8,FALSE))="X","X",(IF(H211="X",1,H211+1)))))</f>
        <v/>
      </c>
      <c r="I212" s="50" t="str">
        <f>IF($A212="","",(IF((VLOOKUP($A212,DATA!$A$1:$M$38,9,FALSE))="X","X",(IF(I211="X",1,I211+1)))))</f>
        <v/>
      </c>
      <c r="J212" s="51" t="str">
        <f>IF($A212="","",(IF((VLOOKUP($A212,DATA!$A$1:$M$38,10,FALSE))="X","X",(IF(J211="X",1,J211+1)))))</f>
        <v/>
      </c>
      <c r="K212" s="50" t="str">
        <f>IF($A212="","",(IF((VLOOKUP($A212,DATA!$A$1:$M$38,11,FALSE))="X","X",(IF(K211="X",1,K211+1)))))</f>
        <v/>
      </c>
      <c r="L212" s="50" t="str">
        <f>IF($A212="","",(IF((VLOOKUP($A212,DATA!$A$1:$M$38,12,FALSE))="X","X",(IF(L211="X",1,L211+1)))))</f>
        <v/>
      </c>
      <c r="M212" s="50" t="str">
        <f>IF($A212="","",(IF((VLOOKUP($A212,DATA!$A$1:$M$38,13,FALSE))="X","X",(IF(M211="X",1,M211+1)))))</f>
        <v/>
      </c>
      <c r="N212" s="53" t="str">
        <f t="shared" si="6"/>
        <v/>
      </c>
      <c r="O212" s="51" t="str">
        <f t="shared" si="7"/>
        <v/>
      </c>
      <c r="P212" s="50" t="str">
        <f>IF($A212="","",(IF((VLOOKUP($A212,DATA!$S$1:$AC$38,2,FALSE))="X","X",(IF(P211="X",1,P211+1)))))</f>
        <v/>
      </c>
      <c r="Q212" s="50" t="str">
        <f>IF($A212="","",(IF((VLOOKUP($A212,DATA!$S$1:$AC$38,3,FALSE))="X","X",(IF(Q211="X",1,Q211+1)))))</f>
        <v/>
      </c>
      <c r="R212" s="50" t="str">
        <f>IF($A212="","",(IF((VLOOKUP($A212,DATA!$S$1:$AC$38,4,FALSE))="X","X",(IF(R211="X",1,R211+1)))))</f>
        <v/>
      </c>
      <c r="S212" s="50" t="str">
        <f>IF($A212="","",(IF((VLOOKUP($A212,DATA!$S$1:$AC$38,5,FALSE))="X","X",(IF(S211="X",1,S211+1)))))</f>
        <v/>
      </c>
      <c r="T212" s="50" t="str">
        <f>IF($A212="","",(IF((VLOOKUP($A212,DATA!$S$1:$AC$38,6,FALSE))="X","X",(IF(T211="X",1,T211+1)))))</f>
        <v/>
      </c>
      <c r="U212" s="50" t="str">
        <f>IF($A212="","",(IF((VLOOKUP($A212,DATA!$S$1:$AC$38,7,FALSE))="X","X",(IF(U211="X",1,U211+1)))))</f>
        <v/>
      </c>
      <c r="V212" s="51" t="str">
        <f>IF($A212="","",(IF((VLOOKUP($A212,DATA!$S$1:$AC$38,8,FALSE))="X","X",(IF(V211="X",1,V211+1)))))</f>
        <v/>
      </c>
      <c r="W212" s="50" t="str">
        <f>IF($A212="","",(IF((VLOOKUP($A212,DATA!$S$1:$AC$38,9,FALSE))="X","X",(IF(W211="X",1,W211+1)))))</f>
        <v/>
      </c>
      <c r="X212" s="50" t="str">
        <f>IF($A212="","",(IF((VLOOKUP($A212,DATA!$S$1:$AC$38,10,FALSE))="X","X",(IF(X211="X",1,X211+1)))))</f>
        <v/>
      </c>
      <c r="Y212" s="51" t="str">
        <f>IF($A212="","",(IF((VLOOKUP($A212,DATA!$S$1:$AC$38,11,FALSE))="X","X",(IF(Y211="X",1,Y211+1)))))</f>
        <v/>
      </c>
      <c r="Z212" s="52"/>
      <c r="AA212" s="52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39"/>
      <c r="BN212" s="39"/>
      <c r="BO212" s="39"/>
      <c r="BP212" s="39"/>
      <c r="BQ212" s="39"/>
      <c r="BR212" s="39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39"/>
      <c r="CF212" s="39"/>
      <c r="CG212" s="39"/>
      <c r="CH212" s="39"/>
      <c r="DC212" s="4"/>
      <c r="DD212" s="4"/>
      <c r="DE212" s="49"/>
      <c r="DF212" s="49"/>
      <c r="DG212" s="49"/>
      <c r="DH212" s="49"/>
      <c r="DI212" s="49"/>
      <c r="DJ212" s="49"/>
      <c r="DK212" s="49"/>
      <c r="DL212" s="49"/>
      <c r="DM212" s="49"/>
      <c r="DN212" s="49"/>
      <c r="DO212" s="49"/>
      <c r="DP212" s="49"/>
      <c r="DQ212" s="49"/>
      <c r="DR212" s="49"/>
      <c r="DS212" s="49"/>
      <c r="DT212" s="49"/>
      <c r="DU212" s="49"/>
      <c r="DV212" s="49"/>
      <c r="DW212" s="49"/>
      <c r="DX212" s="49"/>
      <c r="DY212" s="49"/>
      <c r="DZ212" s="49"/>
      <c r="EA212" s="49"/>
      <c r="EB212" s="49"/>
      <c r="EC212" s="49"/>
      <c r="ED212" s="49"/>
      <c r="EE212" s="49"/>
      <c r="EF212" s="49"/>
      <c r="EG212" s="49"/>
      <c r="EH212" s="49"/>
      <c r="EI212" s="49"/>
      <c r="EJ212" s="49"/>
      <c r="EK212" s="49"/>
      <c r="EL212" s="49"/>
      <c r="EM212" s="49"/>
      <c r="EN212" s="49"/>
      <c r="EO212" s="49"/>
      <c r="EP212" s="49"/>
      <c r="EQ212" s="49"/>
      <c r="ER212" s="49"/>
      <c r="ES212" s="49"/>
      <c r="ET212" s="49"/>
      <c r="EU212" s="49"/>
      <c r="EV212" s="49"/>
      <c r="EW212" s="49"/>
      <c r="EX212" s="49"/>
      <c r="EY212" s="49"/>
      <c r="EZ212" s="49"/>
      <c r="FA212" s="49"/>
      <c r="FB212" s="49"/>
      <c r="FC212" s="49"/>
      <c r="FD212" s="49"/>
      <c r="FE212" s="49"/>
      <c r="FF212" s="49"/>
      <c r="FG212" s="49"/>
      <c r="FH212" s="49"/>
      <c r="FI212" s="49"/>
      <c r="FJ212" s="49"/>
      <c r="FK212" s="49"/>
      <c r="FL212" s="49"/>
      <c r="FM212" s="49"/>
      <c r="FN212" s="49"/>
      <c r="FO212" s="49"/>
      <c r="FP212" s="49"/>
      <c r="FQ212" s="49"/>
      <c r="FR212" s="49"/>
      <c r="FS212" s="49"/>
      <c r="FT212" s="49"/>
      <c r="FU212" s="49"/>
      <c r="FV212" s="49"/>
      <c r="FW212" s="49"/>
      <c r="FX212" s="49"/>
      <c r="FY212" s="49"/>
      <c r="FZ212" s="49"/>
      <c r="GA212" s="49"/>
      <c r="GB212" s="49"/>
      <c r="GC212" s="49"/>
      <c r="GD212" s="49"/>
      <c r="GE212" s="49"/>
      <c r="GF212" s="49"/>
      <c r="GG212" s="49"/>
      <c r="GH212" s="49"/>
      <c r="GI212" s="49"/>
      <c r="GJ212" s="49"/>
      <c r="GK212" s="49"/>
      <c r="GL212" s="49"/>
      <c r="GM212" s="49"/>
      <c r="GN212" s="49"/>
      <c r="GO212" s="49"/>
      <c r="GP212" s="49"/>
      <c r="GQ212" s="49"/>
      <c r="GR212" s="49"/>
      <c r="GS212" s="49"/>
      <c r="GT212" s="49"/>
      <c r="GU212" s="49"/>
      <c r="GV212" s="49"/>
      <c r="GW212" s="49"/>
      <c r="GX212" s="49"/>
      <c r="GY212" s="49"/>
      <c r="GZ212" s="49"/>
    </row>
    <row r="213" spans="1:208" s="5" customFormat="1" ht="18.600000000000001" customHeight="1" x14ac:dyDescent="0.25">
      <c r="A213" s="58"/>
      <c r="B213" s="50" t="str">
        <f>IF($A213="","",(IF((VLOOKUP($A213,DATA!$A$1:$M$38,2,FALSE))="X","X",(IF(B212="X",1,B212+1)))))</f>
        <v/>
      </c>
      <c r="C213" s="51" t="str">
        <f>IF($A213="","",(IF((VLOOKUP($A213,DATA!$A$1:$M$38,3,FALSE))="X","X",(IF(C212="X",1,C212+1)))))</f>
        <v/>
      </c>
      <c r="D213" s="50" t="str">
        <f>IF($A213="","",(IF((VLOOKUP($A213,DATA!$A$1:$M$38,4,FALSE))="X","X",(IF(D212="X",1,D212+1)))))</f>
        <v/>
      </c>
      <c r="E213" s="51" t="str">
        <f>IF($A213="","",(IF((VLOOKUP($A213,DATA!$A$1:$M$38,5,FALSE))="X","X",(IF(E212="X",1,E212+1)))))</f>
        <v/>
      </c>
      <c r="F213" s="50" t="str">
        <f>IF($A213="","",(IF((VLOOKUP($A213,DATA!$A$1:$M$38,6,FALSE))="X","X",(IF(F212="X",1,F212+1)))))</f>
        <v/>
      </c>
      <c r="G213" s="51" t="str">
        <f>IF($A213="","",(IF((VLOOKUP($A213,DATA!$A$1:$M$38,7,FALSE))="X","X",(IF(G212="X",1,G212+1)))))</f>
        <v/>
      </c>
      <c r="H213" s="50" t="str">
        <f>IF($A213="","",(IF((VLOOKUP($A213,DATA!$A$1:$M$38,8,FALSE))="X","X",(IF(H212="X",1,H212+1)))))</f>
        <v/>
      </c>
      <c r="I213" s="50" t="str">
        <f>IF($A213="","",(IF((VLOOKUP($A213,DATA!$A$1:$M$38,9,FALSE))="X","X",(IF(I212="X",1,I212+1)))))</f>
        <v/>
      </c>
      <c r="J213" s="51" t="str">
        <f>IF($A213="","",(IF((VLOOKUP($A213,DATA!$A$1:$M$38,10,FALSE))="X","X",(IF(J212="X",1,J212+1)))))</f>
        <v/>
      </c>
      <c r="K213" s="50" t="str">
        <f>IF($A213="","",(IF((VLOOKUP($A213,DATA!$A$1:$M$38,11,FALSE))="X","X",(IF(K212="X",1,K212+1)))))</f>
        <v/>
      </c>
      <c r="L213" s="50" t="str">
        <f>IF($A213="","",(IF((VLOOKUP($A213,DATA!$A$1:$M$38,12,FALSE))="X","X",(IF(L212="X",1,L212+1)))))</f>
        <v/>
      </c>
      <c r="M213" s="50" t="str">
        <f>IF($A213="","",(IF((VLOOKUP($A213,DATA!$A$1:$M$38,13,FALSE))="X","X",(IF(M212="X",1,M212+1)))))</f>
        <v/>
      </c>
      <c r="N213" s="53" t="str">
        <f t="shared" si="6"/>
        <v/>
      </c>
      <c r="O213" s="51" t="str">
        <f t="shared" si="7"/>
        <v/>
      </c>
      <c r="P213" s="50" t="str">
        <f>IF($A213="","",(IF((VLOOKUP($A213,DATA!$S$1:$AC$38,2,FALSE))="X","X",(IF(P212="X",1,P212+1)))))</f>
        <v/>
      </c>
      <c r="Q213" s="50" t="str">
        <f>IF($A213="","",(IF((VLOOKUP($A213,DATA!$S$1:$AC$38,3,FALSE))="X","X",(IF(Q212="X",1,Q212+1)))))</f>
        <v/>
      </c>
      <c r="R213" s="50" t="str">
        <f>IF($A213="","",(IF((VLOOKUP($A213,DATA!$S$1:$AC$38,4,FALSE))="X","X",(IF(R212="X",1,R212+1)))))</f>
        <v/>
      </c>
      <c r="S213" s="50" t="str">
        <f>IF($A213="","",(IF((VLOOKUP($A213,DATA!$S$1:$AC$38,5,FALSE))="X","X",(IF(S212="X",1,S212+1)))))</f>
        <v/>
      </c>
      <c r="T213" s="50" t="str">
        <f>IF($A213="","",(IF((VLOOKUP($A213,DATA!$S$1:$AC$38,6,FALSE))="X","X",(IF(T212="X",1,T212+1)))))</f>
        <v/>
      </c>
      <c r="U213" s="50" t="str">
        <f>IF($A213="","",(IF((VLOOKUP($A213,DATA!$S$1:$AC$38,7,FALSE))="X","X",(IF(U212="X",1,U212+1)))))</f>
        <v/>
      </c>
      <c r="V213" s="51" t="str">
        <f>IF($A213="","",(IF((VLOOKUP($A213,DATA!$S$1:$AC$38,8,FALSE))="X","X",(IF(V212="X",1,V212+1)))))</f>
        <v/>
      </c>
      <c r="W213" s="50" t="str">
        <f>IF($A213="","",(IF((VLOOKUP($A213,DATA!$S$1:$AC$38,9,FALSE))="X","X",(IF(W212="X",1,W212+1)))))</f>
        <v/>
      </c>
      <c r="X213" s="50" t="str">
        <f>IF($A213="","",(IF((VLOOKUP($A213,DATA!$S$1:$AC$38,10,FALSE))="X","X",(IF(X212="X",1,X212+1)))))</f>
        <v/>
      </c>
      <c r="Y213" s="51" t="str">
        <f>IF($A213="","",(IF((VLOOKUP($A213,DATA!$S$1:$AC$38,11,FALSE))="X","X",(IF(Y212="X",1,Y212+1)))))</f>
        <v/>
      </c>
      <c r="Z213" s="52"/>
      <c r="AA213" s="52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39"/>
      <c r="BN213" s="39"/>
      <c r="BO213" s="39"/>
      <c r="BP213" s="39"/>
      <c r="BQ213" s="39"/>
      <c r="BR213" s="39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39"/>
      <c r="CF213" s="39"/>
      <c r="CG213" s="39"/>
      <c r="CH213" s="39"/>
      <c r="DC213" s="4"/>
      <c r="DD213" s="4"/>
      <c r="DE213" s="49"/>
      <c r="DF213" s="49"/>
      <c r="DG213" s="49"/>
      <c r="DH213" s="49"/>
      <c r="DI213" s="49"/>
      <c r="DJ213" s="49"/>
      <c r="DK213" s="49"/>
      <c r="DL213" s="49"/>
      <c r="DM213" s="49"/>
      <c r="DN213" s="49"/>
      <c r="DO213" s="49"/>
      <c r="DP213" s="49"/>
      <c r="DQ213" s="49"/>
      <c r="DR213" s="49"/>
      <c r="DS213" s="49"/>
      <c r="DT213" s="49"/>
      <c r="DU213" s="49"/>
      <c r="DV213" s="49"/>
      <c r="DW213" s="49"/>
      <c r="DX213" s="49"/>
      <c r="DY213" s="49"/>
      <c r="DZ213" s="49"/>
      <c r="EA213" s="49"/>
      <c r="EB213" s="49"/>
      <c r="EC213" s="49"/>
      <c r="ED213" s="49"/>
      <c r="EE213" s="49"/>
      <c r="EF213" s="49"/>
      <c r="EG213" s="49"/>
      <c r="EH213" s="49"/>
      <c r="EI213" s="49"/>
      <c r="EJ213" s="49"/>
      <c r="EK213" s="49"/>
      <c r="EL213" s="49"/>
      <c r="EM213" s="49"/>
      <c r="EN213" s="49"/>
      <c r="EO213" s="49"/>
      <c r="EP213" s="49"/>
      <c r="EQ213" s="49"/>
      <c r="ER213" s="49"/>
      <c r="ES213" s="49"/>
      <c r="ET213" s="49"/>
      <c r="EU213" s="49"/>
      <c r="EV213" s="49"/>
      <c r="EW213" s="49"/>
      <c r="EX213" s="49"/>
      <c r="EY213" s="49"/>
      <c r="EZ213" s="49"/>
      <c r="FA213" s="49"/>
      <c r="FB213" s="49"/>
      <c r="FC213" s="49"/>
      <c r="FD213" s="49"/>
      <c r="FE213" s="49"/>
      <c r="FF213" s="49"/>
      <c r="FG213" s="49"/>
      <c r="FH213" s="49"/>
      <c r="FI213" s="49"/>
      <c r="FJ213" s="49"/>
      <c r="FK213" s="49"/>
      <c r="FL213" s="49"/>
      <c r="FM213" s="49"/>
      <c r="FN213" s="49"/>
      <c r="FO213" s="49"/>
      <c r="FP213" s="49"/>
      <c r="FQ213" s="49"/>
      <c r="FR213" s="49"/>
      <c r="FS213" s="49"/>
      <c r="FT213" s="49"/>
      <c r="FU213" s="49"/>
      <c r="FV213" s="49"/>
      <c r="FW213" s="49"/>
      <c r="FX213" s="49"/>
      <c r="FY213" s="49"/>
      <c r="FZ213" s="49"/>
      <c r="GA213" s="49"/>
      <c r="GB213" s="49"/>
      <c r="GC213" s="49"/>
      <c r="GD213" s="49"/>
      <c r="GE213" s="49"/>
      <c r="GF213" s="49"/>
      <c r="GG213" s="49"/>
      <c r="GH213" s="49"/>
      <c r="GI213" s="49"/>
      <c r="GJ213" s="49"/>
      <c r="GK213" s="49"/>
      <c r="GL213" s="49"/>
      <c r="GM213" s="49"/>
      <c r="GN213" s="49"/>
      <c r="GO213" s="49"/>
      <c r="GP213" s="49"/>
      <c r="GQ213" s="49"/>
      <c r="GR213" s="49"/>
      <c r="GS213" s="49"/>
      <c r="GT213" s="49"/>
      <c r="GU213" s="49"/>
      <c r="GV213" s="49"/>
      <c r="GW213" s="49"/>
      <c r="GX213" s="49"/>
      <c r="GY213" s="49"/>
      <c r="GZ213" s="49"/>
    </row>
    <row r="214" spans="1:208" s="5" customFormat="1" ht="18.600000000000001" customHeight="1" x14ac:dyDescent="0.25">
      <c r="A214" s="58"/>
      <c r="B214" s="50" t="str">
        <f>IF($A214="","",(IF((VLOOKUP($A214,DATA!$A$1:$M$38,2,FALSE))="X","X",(IF(B213="X",1,B213+1)))))</f>
        <v/>
      </c>
      <c r="C214" s="51" t="str">
        <f>IF($A214="","",(IF((VLOOKUP($A214,DATA!$A$1:$M$38,3,FALSE))="X","X",(IF(C213="X",1,C213+1)))))</f>
        <v/>
      </c>
      <c r="D214" s="50" t="str">
        <f>IF($A214="","",(IF((VLOOKUP($A214,DATA!$A$1:$M$38,4,FALSE))="X","X",(IF(D213="X",1,D213+1)))))</f>
        <v/>
      </c>
      <c r="E214" s="51" t="str">
        <f>IF($A214="","",(IF((VLOOKUP($A214,DATA!$A$1:$M$38,5,FALSE))="X","X",(IF(E213="X",1,E213+1)))))</f>
        <v/>
      </c>
      <c r="F214" s="50" t="str">
        <f>IF($A214="","",(IF((VLOOKUP($A214,DATA!$A$1:$M$38,6,FALSE))="X","X",(IF(F213="X",1,F213+1)))))</f>
        <v/>
      </c>
      <c r="G214" s="51" t="str">
        <f>IF($A214="","",(IF((VLOOKUP($A214,DATA!$A$1:$M$38,7,FALSE))="X","X",(IF(G213="X",1,G213+1)))))</f>
        <v/>
      </c>
      <c r="H214" s="50" t="str">
        <f>IF($A214="","",(IF((VLOOKUP($A214,DATA!$A$1:$M$38,8,FALSE))="X","X",(IF(H213="X",1,H213+1)))))</f>
        <v/>
      </c>
      <c r="I214" s="50" t="str">
        <f>IF($A214="","",(IF((VLOOKUP($A214,DATA!$A$1:$M$38,9,FALSE))="X","X",(IF(I213="X",1,I213+1)))))</f>
        <v/>
      </c>
      <c r="J214" s="51" t="str">
        <f>IF($A214="","",(IF((VLOOKUP($A214,DATA!$A$1:$M$38,10,FALSE))="X","X",(IF(J213="X",1,J213+1)))))</f>
        <v/>
      </c>
      <c r="K214" s="50" t="str">
        <f>IF($A214="","",(IF((VLOOKUP($A214,DATA!$A$1:$M$38,11,FALSE))="X","X",(IF(K213="X",1,K213+1)))))</f>
        <v/>
      </c>
      <c r="L214" s="50" t="str">
        <f>IF($A214="","",(IF((VLOOKUP($A214,DATA!$A$1:$M$38,12,FALSE))="X","X",(IF(L213="X",1,L213+1)))))</f>
        <v/>
      </c>
      <c r="M214" s="50" t="str">
        <f>IF($A214="","",(IF((VLOOKUP($A214,DATA!$A$1:$M$38,13,FALSE))="X","X",(IF(M213="X",1,M213+1)))))</f>
        <v/>
      </c>
      <c r="N214" s="53" t="str">
        <f t="shared" si="6"/>
        <v/>
      </c>
      <c r="O214" s="51" t="str">
        <f t="shared" si="7"/>
        <v/>
      </c>
      <c r="P214" s="50" t="str">
        <f>IF($A214="","",(IF((VLOOKUP($A214,DATA!$S$1:$AC$38,2,FALSE))="X","X",(IF(P213="X",1,P213+1)))))</f>
        <v/>
      </c>
      <c r="Q214" s="50" t="str">
        <f>IF($A214="","",(IF((VLOOKUP($A214,DATA!$S$1:$AC$38,3,FALSE))="X","X",(IF(Q213="X",1,Q213+1)))))</f>
        <v/>
      </c>
      <c r="R214" s="50" t="str">
        <f>IF($A214="","",(IF((VLOOKUP($A214,DATA!$S$1:$AC$38,4,FALSE))="X","X",(IF(R213="X",1,R213+1)))))</f>
        <v/>
      </c>
      <c r="S214" s="50" t="str">
        <f>IF($A214="","",(IF((VLOOKUP($A214,DATA!$S$1:$AC$38,5,FALSE))="X","X",(IF(S213="X",1,S213+1)))))</f>
        <v/>
      </c>
      <c r="T214" s="50" t="str">
        <f>IF($A214="","",(IF((VLOOKUP($A214,DATA!$S$1:$AC$38,6,FALSE))="X","X",(IF(T213="X",1,T213+1)))))</f>
        <v/>
      </c>
      <c r="U214" s="50" t="str">
        <f>IF($A214="","",(IF((VLOOKUP($A214,DATA!$S$1:$AC$38,7,FALSE))="X","X",(IF(U213="X",1,U213+1)))))</f>
        <v/>
      </c>
      <c r="V214" s="51" t="str">
        <f>IF($A214="","",(IF((VLOOKUP($A214,DATA!$S$1:$AC$38,8,FALSE))="X","X",(IF(V213="X",1,V213+1)))))</f>
        <v/>
      </c>
      <c r="W214" s="50" t="str">
        <f>IF($A214="","",(IF((VLOOKUP($A214,DATA!$S$1:$AC$38,9,FALSE))="X","X",(IF(W213="X",1,W213+1)))))</f>
        <v/>
      </c>
      <c r="X214" s="50" t="str">
        <f>IF($A214="","",(IF((VLOOKUP($A214,DATA!$S$1:$AC$38,10,FALSE))="X","X",(IF(X213="X",1,X213+1)))))</f>
        <v/>
      </c>
      <c r="Y214" s="51" t="str">
        <f>IF($A214="","",(IF((VLOOKUP($A214,DATA!$S$1:$AC$38,11,FALSE))="X","X",(IF(Y213="X",1,Y213+1)))))</f>
        <v/>
      </c>
      <c r="Z214" s="52"/>
      <c r="AA214" s="52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39"/>
      <c r="BN214" s="39"/>
      <c r="BO214" s="39"/>
      <c r="BP214" s="39"/>
      <c r="BQ214" s="39"/>
      <c r="BR214" s="39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39"/>
      <c r="CF214" s="39"/>
      <c r="CG214" s="39"/>
      <c r="CH214" s="39"/>
      <c r="DC214" s="4"/>
      <c r="DD214" s="4"/>
      <c r="DE214" s="49"/>
      <c r="DF214" s="49"/>
      <c r="DG214" s="49"/>
      <c r="DH214" s="49"/>
      <c r="DI214" s="49"/>
      <c r="DJ214" s="49"/>
      <c r="DK214" s="49"/>
      <c r="DL214" s="49"/>
      <c r="DM214" s="49"/>
      <c r="DN214" s="49"/>
      <c r="DO214" s="49"/>
      <c r="DP214" s="49"/>
      <c r="DQ214" s="49"/>
      <c r="DR214" s="49"/>
      <c r="DS214" s="49"/>
      <c r="DT214" s="49"/>
      <c r="DU214" s="49"/>
      <c r="DV214" s="49"/>
      <c r="DW214" s="49"/>
      <c r="DX214" s="49"/>
      <c r="DY214" s="49"/>
      <c r="DZ214" s="49"/>
      <c r="EA214" s="49"/>
      <c r="EB214" s="49"/>
      <c r="EC214" s="49"/>
      <c r="ED214" s="49"/>
      <c r="EE214" s="49"/>
      <c r="EF214" s="49"/>
      <c r="EG214" s="49"/>
      <c r="EH214" s="49"/>
      <c r="EI214" s="49"/>
      <c r="EJ214" s="49"/>
      <c r="EK214" s="49"/>
      <c r="EL214" s="49"/>
      <c r="EM214" s="49"/>
      <c r="EN214" s="49"/>
      <c r="EO214" s="49"/>
      <c r="EP214" s="49"/>
      <c r="EQ214" s="49"/>
      <c r="ER214" s="49"/>
      <c r="ES214" s="49"/>
      <c r="ET214" s="49"/>
      <c r="EU214" s="49"/>
      <c r="EV214" s="49"/>
      <c r="EW214" s="49"/>
      <c r="EX214" s="49"/>
      <c r="EY214" s="49"/>
      <c r="EZ214" s="49"/>
      <c r="FA214" s="49"/>
      <c r="FB214" s="49"/>
      <c r="FC214" s="49"/>
      <c r="FD214" s="49"/>
      <c r="FE214" s="49"/>
      <c r="FF214" s="49"/>
      <c r="FG214" s="49"/>
      <c r="FH214" s="49"/>
      <c r="FI214" s="49"/>
      <c r="FJ214" s="49"/>
      <c r="FK214" s="49"/>
      <c r="FL214" s="49"/>
      <c r="FM214" s="49"/>
      <c r="FN214" s="49"/>
      <c r="FO214" s="49"/>
      <c r="FP214" s="49"/>
      <c r="FQ214" s="49"/>
      <c r="FR214" s="49"/>
      <c r="FS214" s="49"/>
      <c r="FT214" s="49"/>
      <c r="FU214" s="49"/>
      <c r="FV214" s="49"/>
      <c r="FW214" s="49"/>
      <c r="FX214" s="49"/>
      <c r="FY214" s="49"/>
      <c r="FZ214" s="49"/>
      <c r="GA214" s="49"/>
      <c r="GB214" s="49"/>
      <c r="GC214" s="49"/>
      <c r="GD214" s="49"/>
      <c r="GE214" s="49"/>
      <c r="GF214" s="49"/>
      <c r="GG214" s="49"/>
      <c r="GH214" s="49"/>
      <c r="GI214" s="49"/>
      <c r="GJ214" s="49"/>
      <c r="GK214" s="49"/>
      <c r="GL214" s="49"/>
      <c r="GM214" s="49"/>
      <c r="GN214" s="49"/>
      <c r="GO214" s="49"/>
      <c r="GP214" s="49"/>
      <c r="GQ214" s="49"/>
      <c r="GR214" s="49"/>
      <c r="GS214" s="49"/>
      <c r="GT214" s="49"/>
      <c r="GU214" s="49"/>
      <c r="GV214" s="49"/>
      <c r="GW214" s="49"/>
      <c r="GX214" s="49"/>
      <c r="GY214" s="49"/>
      <c r="GZ214" s="49"/>
    </row>
    <row r="215" spans="1:208" s="5" customFormat="1" ht="18.600000000000001" customHeight="1" x14ac:dyDescent="0.25">
      <c r="A215" s="58"/>
      <c r="B215" s="50" t="str">
        <f>IF($A215="","",(IF((VLOOKUP($A215,DATA!$A$1:$M$38,2,FALSE))="X","X",(IF(B214="X",1,B214+1)))))</f>
        <v/>
      </c>
      <c r="C215" s="51" t="str">
        <f>IF($A215="","",(IF((VLOOKUP($A215,DATA!$A$1:$M$38,3,FALSE))="X","X",(IF(C214="X",1,C214+1)))))</f>
        <v/>
      </c>
      <c r="D215" s="50" t="str">
        <f>IF($A215="","",(IF((VLOOKUP($A215,DATA!$A$1:$M$38,4,FALSE))="X","X",(IF(D214="X",1,D214+1)))))</f>
        <v/>
      </c>
      <c r="E215" s="51" t="str">
        <f>IF($A215="","",(IF((VLOOKUP($A215,DATA!$A$1:$M$38,5,FALSE))="X","X",(IF(E214="X",1,E214+1)))))</f>
        <v/>
      </c>
      <c r="F215" s="50" t="str">
        <f>IF($A215="","",(IF((VLOOKUP($A215,DATA!$A$1:$M$38,6,FALSE))="X","X",(IF(F214="X",1,F214+1)))))</f>
        <v/>
      </c>
      <c r="G215" s="51" t="str">
        <f>IF($A215="","",(IF((VLOOKUP($A215,DATA!$A$1:$M$38,7,FALSE))="X","X",(IF(G214="X",1,G214+1)))))</f>
        <v/>
      </c>
      <c r="H215" s="50" t="str">
        <f>IF($A215="","",(IF((VLOOKUP($A215,DATA!$A$1:$M$38,8,FALSE))="X","X",(IF(H214="X",1,H214+1)))))</f>
        <v/>
      </c>
      <c r="I215" s="50" t="str">
        <f>IF($A215="","",(IF((VLOOKUP($A215,DATA!$A$1:$M$38,9,FALSE))="X","X",(IF(I214="X",1,I214+1)))))</f>
        <v/>
      </c>
      <c r="J215" s="51" t="str">
        <f>IF($A215="","",(IF((VLOOKUP($A215,DATA!$A$1:$M$38,10,FALSE))="X","X",(IF(J214="X",1,J214+1)))))</f>
        <v/>
      </c>
      <c r="K215" s="50" t="str">
        <f>IF($A215="","",(IF((VLOOKUP($A215,DATA!$A$1:$M$38,11,FALSE))="X","X",(IF(K214="X",1,K214+1)))))</f>
        <v/>
      </c>
      <c r="L215" s="50" t="str">
        <f>IF($A215="","",(IF((VLOOKUP($A215,DATA!$A$1:$M$38,12,FALSE))="X","X",(IF(L214="X",1,L214+1)))))</f>
        <v/>
      </c>
      <c r="M215" s="50" t="str">
        <f>IF($A215="","",(IF((VLOOKUP($A215,DATA!$A$1:$M$38,13,FALSE))="X","X",(IF(M214="X",1,M214+1)))))</f>
        <v/>
      </c>
      <c r="N215" s="53" t="str">
        <f t="shared" si="6"/>
        <v/>
      </c>
      <c r="O215" s="51" t="str">
        <f t="shared" si="7"/>
        <v/>
      </c>
      <c r="P215" s="50" t="str">
        <f>IF($A215="","",(IF((VLOOKUP($A215,DATA!$S$1:$AC$38,2,FALSE))="X","X",(IF(P214="X",1,P214+1)))))</f>
        <v/>
      </c>
      <c r="Q215" s="50" t="str">
        <f>IF($A215="","",(IF((VLOOKUP($A215,DATA!$S$1:$AC$38,3,FALSE))="X","X",(IF(Q214="X",1,Q214+1)))))</f>
        <v/>
      </c>
      <c r="R215" s="50" t="str">
        <f>IF($A215="","",(IF((VLOOKUP($A215,DATA!$S$1:$AC$38,4,FALSE))="X","X",(IF(R214="X",1,R214+1)))))</f>
        <v/>
      </c>
      <c r="S215" s="50" t="str">
        <f>IF($A215="","",(IF((VLOOKUP($A215,DATA!$S$1:$AC$38,5,FALSE))="X","X",(IF(S214="X",1,S214+1)))))</f>
        <v/>
      </c>
      <c r="T215" s="50" t="str">
        <f>IF($A215="","",(IF((VLOOKUP($A215,DATA!$S$1:$AC$38,6,FALSE))="X","X",(IF(T214="X",1,T214+1)))))</f>
        <v/>
      </c>
      <c r="U215" s="50" t="str">
        <f>IF($A215="","",(IF((VLOOKUP($A215,DATA!$S$1:$AC$38,7,FALSE))="X","X",(IF(U214="X",1,U214+1)))))</f>
        <v/>
      </c>
      <c r="V215" s="51" t="str">
        <f>IF($A215="","",(IF((VLOOKUP($A215,DATA!$S$1:$AC$38,8,FALSE))="X","X",(IF(V214="X",1,V214+1)))))</f>
        <v/>
      </c>
      <c r="W215" s="50" t="str">
        <f>IF($A215="","",(IF((VLOOKUP($A215,DATA!$S$1:$AC$38,9,FALSE))="X","X",(IF(W214="X",1,W214+1)))))</f>
        <v/>
      </c>
      <c r="X215" s="50" t="str">
        <f>IF($A215="","",(IF((VLOOKUP($A215,DATA!$S$1:$AC$38,10,FALSE))="X","X",(IF(X214="X",1,X214+1)))))</f>
        <v/>
      </c>
      <c r="Y215" s="51" t="str">
        <f>IF($A215="","",(IF((VLOOKUP($A215,DATA!$S$1:$AC$38,11,FALSE))="X","X",(IF(Y214="X",1,Y214+1)))))</f>
        <v/>
      </c>
      <c r="Z215" s="52"/>
      <c r="AA215" s="52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39"/>
      <c r="BN215" s="39"/>
      <c r="BO215" s="39"/>
      <c r="BP215" s="39"/>
      <c r="BQ215" s="39"/>
      <c r="BR215" s="39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39"/>
      <c r="CF215" s="39"/>
      <c r="CG215" s="39"/>
      <c r="CH215" s="39"/>
      <c r="DC215" s="4"/>
      <c r="DD215" s="4"/>
      <c r="DE215" s="49"/>
      <c r="DF215" s="49"/>
      <c r="DG215" s="49"/>
      <c r="DH215" s="49"/>
      <c r="DI215" s="49"/>
      <c r="DJ215" s="49"/>
      <c r="DK215" s="49"/>
      <c r="DL215" s="49"/>
      <c r="DM215" s="49"/>
      <c r="DN215" s="49"/>
      <c r="DO215" s="49"/>
      <c r="DP215" s="49"/>
      <c r="DQ215" s="49"/>
      <c r="DR215" s="49"/>
      <c r="DS215" s="49"/>
      <c r="DT215" s="49"/>
      <c r="DU215" s="49"/>
      <c r="DV215" s="49"/>
      <c r="DW215" s="49"/>
      <c r="DX215" s="49"/>
      <c r="DY215" s="49"/>
      <c r="DZ215" s="49"/>
      <c r="EA215" s="49"/>
      <c r="EB215" s="49"/>
      <c r="EC215" s="49"/>
      <c r="ED215" s="49"/>
      <c r="EE215" s="49"/>
      <c r="EF215" s="49"/>
      <c r="EG215" s="49"/>
      <c r="EH215" s="49"/>
      <c r="EI215" s="49"/>
      <c r="EJ215" s="49"/>
      <c r="EK215" s="49"/>
      <c r="EL215" s="49"/>
      <c r="EM215" s="49"/>
      <c r="EN215" s="49"/>
      <c r="EO215" s="49"/>
      <c r="EP215" s="49"/>
      <c r="EQ215" s="49"/>
      <c r="ER215" s="49"/>
      <c r="ES215" s="49"/>
      <c r="ET215" s="49"/>
      <c r="EU215" s="49"/>
      <c r="EV215" s="49"/>
      <c r="EW215" s="49"/>
      <c r="EX215" s="49"/>
      <c r="EY215" s="49"/>
      <c r="EZ215" s="49"/>
      <c r="FA215" s="49"/>
      <c r="FB215" s="49"/>
      <c r="FC215" s="49"/>
      <c r="FD215" s="49"/>
      <c r="FE215" s="49"/>
      <c r="FF215" s="49"/>
      <c r="FG215" s="49"/>
      <c r="FH215" s="49"/>
      <c r="FI215" s="49"/>
      <c r="FJ215" s="49"/>
      <c r="FK215" s="49"/>
      <c r="FL215" s="49"/>
      <c r="FM215" s="49"/>
      <c r="FN215" s="49"/>
      <c r="FO215" s="49"/>
      <c r="FP215" s="49"/>
      <c r="FQ215" s="49"/>
      <c r="FR215" s="49"/>
      <c r="FS215" s="49"/>
      <c r="FT215" s="49"/>
      <c r="FU215" s="49"/>
      <c r="FV215" s="49"/>
      <c r="FW215" s="49"/>
      <c r="FX215" s="49"/>
      <c r="FY215" s="49"/>
      <c r="FZ215" s="49"/>
      <c r="GA215" s="49"/>
      <c r="GB215" s="49"/>
      <c r="GC215" s="49"/>
      <c r="GD215" s="49"/>
      <c r="GE215" s="49"/>
      <c r="GF215" s="49"/>
      <c r="GG215" s="49"/>
      <c r="GH215" s="49"/>
      <c r="GI215" s="49"/>
      <c r="GJ215" s="49"/>
      <c r="GK215" s="49"/>
      <c r="GL215" s="49"/>
      <c r="GM215" s="49"/>
      <c r="GN215" s="49"/>
      <c r="GO215" s="49"/>
      <c r="GP215" s="49"/>
      <c r="GQ215" s="49"/>
      <c r="GR215" s="49"/>
      <c r="GS215" s="49"/>
      <c r="GT215" s="49"/>
      <c r="GU215" s="49"/>
      <c r="GV215" s="49"/>
      <c r="GW215" s="49"/>
      <c r="GX215" s="49"/>
      <c r="GY215" s="49"/>
      <c r="GZ215" s="49"/>
    </row>
    <row r="216" spans="1:208" s="5" customFormat="1" ht="18.600000000000001" customHeight="1" x14ac:dyDescent="0.25">
      <c r="A216" s="58"/>
      <c r="B216" s="50" t="str">
        <f>IF($A216="","",(IF((VLOOKUP($A216,DATA!$A$1:$M$38,2,FALSE))="X","X",(IF(B215="X",1,B215+1)))))</f>
        <v/>
      </c>
      <c r="C216" s="51" t="str">
        <f>IF($A216="","",(IF((VLOOKUP($A216,DATA!$A$1:$M$38,3,FALSE))="X","X",(IF(C215="X",1,C215+1)))))</f>
        <v/>
      </c>
      <c r="D216" s="50" t="str">
        <f>IF($A216="","",(IF((VLOOKUP($A216,DATA!$A$1:$M$38,4,FALSE))="X","X",(IF(D215="X",1,D215+1)))))</f>
        <v/>
      </c>
      <c r="E216" s="51" t="str">
        <f>IF($A216="","",(IF((VLOOKUP($A216,DATA!$A$1:$M$38,5,FALSE))="X","X",(IF(E215="X",1,E215+1)))))</f>
        <v/>
      </c>
      <c r="F216" s="50" t="str">
        <f>IF($A216="","",(IF((VLOOKUP($A216,DATA!$A$1:$M$38,6,FALSE))="X","X",(IF(F215="X",1,F215+1)))))</f>
        <v/>
      </c>
      <c r="G216" s="51" t="str">
        <f>IF($A216="","",(IF((VLOOKUP($A216,DATA!$A$1:$M$38,7,FALSE))="X","X",(IF(G215="X",1,G215+1)))))</f>
        <v/>
      </c>
      <c r="H216" s="50" t="str">
        <f>IF($A216="","",(IF((VLOOKUP($A216,DATA!$A$1:$M$38,8,FALSE))="X","X",(IF(H215="X",1,H215+1)))))</f>
        <v/>
      </c>
      <c r="I216" s="50" t="str">
        <f>IF($A216="","",(IF((VLOOKUP($A216,DATA!$A$1:$M$38,9,FALSE))="X","X",(IF(I215="X",1,I215+1)))))</f>
        <v/>
      </c>
      <c r="J216" s="51" t="str">
        <f>IF($A216="","",(IF((VLOOKUP($A216,DATA!$A$1:$M$38,10,FALSE))="X","X",(IF(J215="X",1,J215+1)))))</f>
        <v/>
      </c>
      <c r="K216" s="50" t="str">
        <f>IF($A216="","",(IF((VLOOKUP($A216,DATA!$A$1:$M$38,11,FALSE))="X","X",(IF(K215="X",1,K215+1)))))</f>
        <v/>
      </c>
      <c r="L216" s="50" t="str">
        <f>IF($A216="","",(IF((VLOOKUP($A216,DATA!$A$1:$M$38,12,FALSE))="X","X",(IF(L215="X",1,L215+1)))))</f>
        <v/>
      </c>
      <c r="M216" s="50" t="str">
        <f>IF($A216="","",(IF((VLOOKUP($A216,DATA!$A$1:$M$38,13,FALSE))="X","X",(IF(M215="X",1,M215+1)))))</f>
        <v/>
      </c>
      <c r="N216" s="53" t="str">
        <f t="shared" si="6"/>
        <v/>
      </c>
      <c r="O216" s="51" t="str">
        <f t="shared" si="7"/>
        <v/>
      </c>
      <c r="P216" s="50" t="str">
        <f>IF($A216="","",(IF((VLOOKUP($A216,DATA!$S$1:$AC$38,2,FALSE))="X","X",(IF(P215="X",1,P215+1)))))</f>
        <v/>
      </c>
      <c r="Q216" s="50" t="str">
        <f>IF($A216="","",(IF((VLOOKUP($A216,DATA!$S$1:$AC$38,3,FALSE))="X","X",(IF(Q215="X",1,Q215+1)))))</f>
        <v/>
      </c>
      <c r="R216" s="50" t="str">
        <f>IF($A216="","",(IF((VLOOKUP($A216,DATA!$S$1:$AC$38,4,FALSE))="X","X",(IF(R215="X",1,R215+1)))))</f>
        <v/>
      </c>
      <c r="S216" s="50" t="str">
        <f>IF($A216="","",(IF((VLOOKUP($A216,DATA!$S$1:$AC$38,5,FALSE))="X","X",(IF(S215="X",1,S215+1)))))</f>
        <v/>
      </c>
      <c r="T216" s="50" t="str">
        <f>IF($A216="","",(IF((VLOOKUP($A216,DATA!$S$1:$AC$38,6,FALSE))="X","X",(IF(T215="X",1,T215+1)))))</f>
        <v/>
      </c>
      <c r="U216" s="50" t="str">
        <f>IF($A216="","",(IF((VLOOKUP($A216,DATA!$S$1:$AC$38,7,FALSE))="X","X",(IF(U215="X",1,U215+1)))))</f>
        <v/>
      </c>
      <c r="V216" s="51" t="str">
        <f>IF($A216="","",(IF((VLOOKUP($A216,DATA!$S$1:$AC$38,8,FALSE))="X","X",(IF(V215="X",1,V215+1)))))</f>
        <v/>
      </c>
      <c r="W216" s="50" t="str">
        <f>IF($A216="","",(IF((VLOOKUP($A216,DATA!$S$1:$AC$38,9,FALSE))="X","X",(IF(W215="X",1,W215+1)))))</f>
        <v/>
      </c>
      <c r="X216" s="50" t="str">
        <f>IF($A216="","",(IF((VLOOKUP($A216,DATA!$S$1:$AC$38,10,FALSE))="X","X",(IF(X215="X",1,X215+1)))))</f>
        <v/>
      </c>
      <c r="Y216" s="51" t="str">
        <f>IF($A216="","",(IF((VLOOKUP($A216,DATA!$S$1:$AC$38,11,FALSE))="X","X",(IF(Y215="X",1,Y215+1)))))</f>
        <v/>
      </c>
      <c r="Z216" s="52"/>
      <c r="AA216" s="52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39"/>
      <c r="BN216" s="39"/>
      <c r="BO216" s="39"/>
      <c r="BP216" s="39"/>
      <c r="BQ216" s="39"/>
      <c r="BR216" s="39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39"/>
      <c r="CF216" s="39"/>
      <c r="CG216" s="39"/>
      <c r="CH216" s="39"/>
      <c r="DC216" s="4"/>
      <c r="DD216" s="4"/>
      <c r="DE216" s="49"/>
      <c r="DF216" s="49"/>
      <c r="DG216" s="49"/>
      <c r="DH216" s="49"/>
      <c r="DI216" s="49"/>
      <c r="DJ216" s="49"/>
      <c r="DK216" s="49"/>
      <c r="DL216" s="49"/>
      <c r="DM216" s="49"/>
      <c r="DN216" s="49"/>
      <c r="DO216" s="49"/>
      <c r="DP216" s="49"/>
      <c r="DQ216" s="49"/>
      <c r="DR216" s="49"/>
      <c r="DS216" s="49"/>
      <c r="DT216" s="49"/>
      <c r="DU216" s="49"/>
      <c r="DV216" s="49"/>
      <c r="DW216" s="49"/>
      <c r="DX216" s="49"/>
      <c r="DY216" s="49"/>
      <c r="DZ216" s="49"/>
      <c r="EA216" s="49"/>
      <c r="EB216" s="49"/>
      <c r="EC216" s="49"/>
      <c r="ED216" s="49"/>
      <c r="EE216" s="49"/>
      <c r="EF216" s="49"/>
      <c r="EG216" s="49"/>
      <c r="EH216" s="49"/>
      <c r="EI216" s="49"/>
      <c r="EJ216" s="49"/>
      <c r="EK216" s="49"/>
      <c r="EL216" s="49"/>
      <c r="EM216" s="49"/>
      <c r="EN216" s="49"/>
      <c r="EO216" s="49"/>
      <c r="EP216" s="49"/>
      <c r="EQ216" s="49"/>
      <c r="ER216" s="49"/>
      <c r="ES216" s="49"/>
      <c r="ET216" s="49"/>
      <c r="EU216" s="49"/>
      <c r="EV216" s="49"/>
      <c r="EW216" s="49"/>
      <c r="EX216" s="49"/>
      <c r="EY216" s="49"/>
      <c r="EZ216" s="49"/>
      <c r="FA216" s="49"/>
      <c r="FB216" s="49"/>
      <c r="FC216" s="49"/>
      <c r="FD216" s="49"/>
      <c r="FE216" s="49"/>
      <c r="FF216" s="49"/>
      <c r="FG216" s="49"/>
      <c r="FH216" s="49"/>
      <c r="FI216" s="49"/>
      <c r="FJ216" s="49"/>
      <c r="FK216" s="49"/>
      <c r="FL216" s="49"/>
      <c r="FM216" s="49"/>
      <c r="FN216" s="49"/>
      <c r="FO216" s="49"/>
      <c r="FP216" s="49"/>
      <c r="FQ216" s="49"/>
      <c r="FR216" s="49"/>
      <c r="FS216" s="49"/>
      <c r="FT216" s="49"/>
      <c r="FU216" s="49"/>
      <c r="FV216" s="49"/>
      <c r="FW216" s="49"/>
      <c r="FX216" s="49"/>
      <c r="FY216" s="49"/>
      <c r="FZ216" s="49"/>
      <c r="GA216" s="49"/>
      <c r="GB216" s="49"/>
      <c r="GC216" s="49"/>
      <c r="GD216" s="49"/>
      <c r="GE216" s="49"/>
      <c r="GF216" s="49"/>
      <c r="GG216" s="49"/>
      <c r="GH216" s="49"/>
      <c r="GI216" s="49"/>
      <c r="GJ216" s="49"/>
      <c r="GK216" s="49"/>
      <c r="GL216" s="49"/>
      <c r="GM216" s="49"/>
      <c r="GN216" s="49"/>
      <c r="GO216" s="49"/>
      <c r="GP216" s="49"/>
      <c r="GQ216" s="49"/>
      <c r="GR216" s="49"/>
      <c r="GS216" s="49"/>
      <c r="GT216" s="49"/>
      <c r="GU216" s="49"/>
      <c r="GV216" s="49"/>
      <c r="GW216" s="49"/>
      <c r="GX216" s="49"/>
      <c r="GY216" s="49"/>
      <c r="GZ216" s="49"/>
    </row>
    <row r="217" spans="1:208" s="5" customFormat="1" ht="18.600000000000001" customHeight="1" x14ac:dyDescent="0.25">
      <c r="A217" s="58"/>
      <c r="B217" s="50" t="str">
        <f>IF($A217="","",(IF((VLOOKUP($A217,DATA!$A$1:$M$38,2,FALSE))="X","X",(IF(B216="X",1,B216+1)))))</f>
        <v/>
      </c>
      <c r="C217" s="51" t="str">
        <f>IF($A217="","",(IF((VLOOKUP($A217,DATA!$A$1:$M$38,3,FALSE))="X","X",(IF(C216="X",1,C216+1)))))</f>
        <v/>
      </c>
      <c r="D217" s="50" t="str">
        <f>IF($A217="","",(IF((VLOOKUP($A217,DATA!$A$1:$M$38,4,FALSE))="X","X",(IF(D216="X",1,D216+1)))))</f>
        <v/>
      </c>
      <c r="E217" s="51" t="str">
        <f>IF($A217="","",(IF((VLOOKUP($A217,DATA!$A$1:$M$38,5,FALSE))="X","X",(IF(E216="X",1,E216+1)))))</f>
        <v/>
      </c>
      <c r="F217" s="50" t="str">
        <f>IF($A217="","",(IF((VLOOKUP($A217,DATA!$A$1:$M$38,6,FALSE))="X","X",(IF(F216="X",1,F216+1)))))</f>
        <v/>
      </c>
      <c r="G217" s="51" t="str">
        <f>IF($A217="","",(IF((VLOOKUP($A217,DATA!$A$1:$M$38,7,FALSE))="X","X",(IF(G216="X",1,G216+1)))))</f>
        <v/>
      </c>
      <c r="H217" s="50" t="str">
        <f>IF($A217="","",(IF((VLOOKUP($A217,DATA!$A$1:$M$38,8,FALSE))="X","X",(IF(H216="X",1,H216+1)))))</f>
        <v/>
      </c>
      <c r="I217" s="50" t="str">
        <f>IF($A217="","",(IF((VLOOKUP($A217,DATA!$A$1:$M$38,9,FALSE))="X","X",(IF(I216="X",1,I216+1)))))</f>
        <v/>
      </c>
      <c r="J217" s="51" t="str">
        <f>IF($A217="","",(IF((VLOOKUP($A217,DATA!$A$1:$M$38,10,FALSE))="X","X",(IF(J216="X",1,J216+1)))))</f>
        <v/>
      </c>
      <c r="K217" s="50" t="str">
        <f>IF($A217="","",(IF((VLOOKUP($A217,DATA!$A$1:$M$38,11,FALSE))="X","X",(IF(K216="X",1,K216+1)))))</f>
        <v/>
      </c>
      <c r="L217" s="50" t="str">
        <f>IF($A217="","",(IF((VLOOKUP($A217,DATA!$A$1:$M$38,12,FALSE))="X","X",(IF(L216="X",1,L216+1)))))</f>
        <v/>
      </c>
      <c r="M217" s="50" t="str">
        <f>IF($A217="","",(IF((VLOOKUP($A217,DATA!$A$1:$M$38,13,FALSE))="X","X",(IF(M216="X",1,M216+1)))))</f>
        <v/>
      </c>
      <c r="N217" s="53" t="str">
        <f t="shared" si="6"/>
        <v/>
      </c>
      <c r="O217" s="51" t="str">
        <f t="shared" si="7"/>
        <v/>
      </c>
      <c r="P217" s="50" t="str">
        <f>IF($A217="","",(IF((VLOOKUP($A217,DATA!$S$1:$AC$38,2,FALSE))="X","X",(IF(P216="X",1,P216+1)))))</f>
        <v/>
      </c>
      <c r="Q217" s="50" t="str">
        <f>IF($A217="","",(IF((VLOOKUP($A217,DATA!$S$1:$AC$38,3,FALSE))="X","X",(IF(Q216="X",1,Q216+1)))))</f>
        <v/>
      </c>
      <c r="R217" s="50" t="str">
        <f>IF($A217="","",(IF((VLOOKUP($A217,DATA!$S$1:$AC$38,4,FALSE))="X","X",(IF(R216="X",1,R216+1)))))</f>
        <v/>
      </c>
      <c r="S217" s="50" t="str">
        <f>IF($A217="","",(IF((VLOOKUP($A217,DATA!$S$1:$AC$38,5,FALSE))="X","X",(IF(S216="X",1,S216+1)))))</f>
        <v/>
      </c>
      <c r="T217" s="50" t="str">
        <f>IF($A217="","",(IF((VLOOKUP($A217,DATA!$S$1:$AC$38,6,FALSE))="X","X",(IF(T216="X",1,T216+1)))))</f>
        <v/>
      </c>
      <c r="U217" s="50" t="str">
        <f>IF($A217="","",(IF((VLOOKUP($A217,DATA!$S$1:$AC$38,7,FALSE))="X","X",(IF(U216="X",1,U216+1)))))</f>
        <v/>
      </c>
      <c r="V217" s="51" t="str">
        <f>IF($A217="","",(IF((VLOOKUP($A217,DATA!$S$1:$AC$38,8,FALSE))="X","X",(IF(V216="X",1,V216+1)))))</f>
        <v/>
      </c>
      <c r="W217" s="50" t="str">
        <f>IF($A217="","",(IF((VLOOKUP($A217,DATA!$S$1:$AC$38,9,FALSE))="X","X",(IF(W216="X",1,W216+1)))))</f>
        <v/>
      </c>
      <c r="X217" s="50" t="str">
        <f>IF($A217="","",(IF((VLOOKUP($A217,DATA!$S$1:$AC$38,10,FALSE))="X","X",(IF(X216="X",1,X216+1)))))</f>
        <v/>
      </c>
      <c r="Y217" s="51" t="str">
        <f>IF($A217="","",(IF((VLOOKUP($A217,DATA!$S$1:$AC$38,11,FALSE))="X","X",(IF(Y216="X",1,Y216+1)))))</f>
        <v/>
      </c>
      <c r="Z217" s="52"/>
      <c r="AA217" s="52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39"/>
      <c r="BN217" s="39"/>
      <c r="BO217" s="39"/>
      <c r="BP217" s="39"/>
      <c r="BQ217" s="39"/>
      <c r="BR217" s="39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39"/>
      <c r="CF217" s="39"/>
      <c r="CG217" s="39"/>
      <c r="CH217" s="39"/>
      <c r="DC217" s="4"/>
      <c r="DD217" s="4"/>
      <c r="DE217" s="49"/>
      <c r="DF217" s="49"/>
      <c r="DG217" s="49"/>
      <c r="DH217" s="49"/>
      <c r="DI217" s="49"/>
      <c r="DJ217" s="49"/>
      <c r="DK217" s="49"/>
      <c r="DL217" s="49"/>
      <c r="DM217" s="49"/>
      <c r="DN217" s="49"/>
      <c r="DO217" s="49"/>
      <c r="DP217" s="49"/>
      <c r="DQ217" s="49"/>
      <c r="DR217" s="49"/>
      <c r="DS217" s="49"/>
      <c r="DT217" s="49"/>
      <c r="DU217" s="49"/>
      <c r="DV217" s="49"/>
      <c r="DW217" s="49"/>
      <c r="DX217" s="49"/>
      <c r="DY217" s="49"/>
      <c r="DZ217" s="49"/>
      <c r="EA217" s="49"/>
      <c r="EB217" s="49"/>
      <c r="EC217" s="49"/>
      <c r="ED217" s="49"/>
      <c r="EE217" s="49"/>
      <c r="EF217" s="49"/>
      <c r="EG217" s="49"/>
      <c r="EH217" s="49"/>
      <c r="EI217" s="49"/>
      <c r="EJ217" s="49"/>
      <c r="EK217" s="49"/>
      <c r="EL217" s="49"/>
      <c r="EM217" s="49"/>
      <c r="EN217" s="49"/>
      <c r="EO217" s="49"/>
      <c r="EP217" s="49"/>
      <c r="EQ217" s="49"/>
      <c r="ER217" s="49"/>
      <c r="ES217" s="49"/>
      <c r="ET217" s="49"/>
      <c r="EU217" s="49"/>
      <c r="EV217" s="49"/>
      <c r="EW217" s="49"/>
      <c r="EX217" s="49"/>
      <c r="EY217" s="49"/>
      <c r="EZ217" s="49"/>
      <c r="FA217" s="49"/>
      <c r="FB217" s="49"/>
      <c r="FC217" s="49"/>
      <c r="FD217" s="49"/>
      <c r="FE217" s="49"/>
      <c r="FF217" s="49"/>
      <c r="FG217" s="49"/>
      <c r="FH217" s="49"/>
      <c r="FI217" s="49"/>
      <c r="FJ217" s="49"/>
      <c r="FK217" s="49"/>
      <c r="FL217" s="49"/>
      <c r="FM217" s="49"/>
      <c r="FN217" s="49"/>
      <c r="FO217" s="49"/>
      <c r="FP217" s="49"/>
      <c r="FQ217" s="49"/>
      <c r="FR217" s="49"/>
      <c r="FS217" s="49"/>
      <c r="FT217" s="49"/>
      <c r="FU217" s="49"/>
      <c r="FV217" s="49"/>
      <c r="FW217" s="49"/>
      <c r="FX217" s="49"/>
      <c r="FY217" s="49"/>
      <c r="FZ217" s="49"/>
      <c r="GA217" s="49"/>
      <c r="GB217" s="49"/>
      <c r="GC217" s="49"/>
      <c r="GD217" s="49"/>
      <c r="GE217" s="49"/>
      <c r="GF217" s="49"/>
      <c r="GG217" s="49"/>
      <c r="GH217" s="49"/>
      <c r="GI217" s="49"/>
      <c r="GJ217" s="49"/>
      <c r="GK217" s="49"/>
      <c r="GL217" s="49"/>
      <c r="GM217" s="49"/>
      <c r="GN217" s="49"/>
      <c r="GO217" s="49"/>
      <c r="GP217" s="49"/>
      <c r="GQ217" s="49"/>
      <c r="GR217" s="49"/>
      <c r="GS217" s="49"/>
      <c r="GT217" s="49"/>
      <c r="GU217" s="49"/>
      <c r="GV217" s="49"/>
      <c r="GW217" s="49"/>
      <c r="GX217" s="49"/>
      <c r="GY217" s="49"/>
      <c r="GZ217" s="49"/>
    </row>
    <row r="218" spans="1:208" s="5" customFormat="1" ht="18.600000000000001" customHeight="1" x14ac:dyDescent="0.25">
      <c r="A218" s="58"/>
      <c r="B218" s="50" t="str">
        <f>IF($A218="","",(IF((VLOOKUP($A218,DATA!$A$1:$M$38,2,FALSE))="X","X",(IF(B217="X",1,B217+1)))))</f>
        <v/>
      </c>
      <c r="C218" s="51" t="str">
        <f>IF($A218="","",(IF((VLOOKUP($A218,DATA!$A$1:$M$38,3,FALSE))="X","X",(IF(C217="X",1,C217+1)))))</f>
        <v/>
      </c>
      <c r="D218" s="50" t="str">
        <f>IF($A218="","",(IF((VLOOKUP($A218,DATA!$A$1:$M$38,4,FALSE))="X","X",(IF(D217="X",1,D217+1)))))</f>
        <v/>
      </c>
      <c r="E218" s="51" t="str">
        <f>IF($A218="","",(IF((VLOOKUP($A218,DATA!$A$1:$M$38,5,FALSE))="X","X",(IF(E217="X",1,E217+1)))))</f>
        <v/>
      </c>
      <c r="F218" s="50" t="str">
        <f>IF($A218="","",(IF((VLOOKUP($A218,DATA!$A$1:$M$38,6,FALSE))="X","X",(IF(F217="X",1,F217+1)))))</f>
        <v/>
      </c>
      <c r="G218" s="51" t="str">
        <f>IF($A218="","",(IF((VLOOKUP($A218,DATA!$A$1:$M$38,7,FALSE))="X","X",(IF(G217="X",1,G217+1)))))</f>
        <v/>
      </c>
      <c r="H218" s="50" t="str">
        <f>IF($A218="","",(IF((VLOOKUP($A218,DATA!$A$1:$M$38,8,FALSE))="X","X",(IF(H217="X",1,H217+1)))))</f>
        <v/>
      </c>
      <c r="I218" s="50" t="str">
        <f>IF($A218="","",(IF((VLOOKUP($A218,DATA!$A$1:$M$38,9,FALSE))="X","X",(IF(I217="X",1,I217+1)))))</f>
        <v/>
      </c>
      <c r="J218" s="51" t="str">
        <f>IF($A218="","",(IF((VLOOKUP($A218,DATA!$A$1:$M$38,10,FALSE))="X","X",(IF(J217="X",1,J217+1)))))</f>
        <v/>
      </c>
      <c r="K218" s="50" t="str">
        <f>IF($A218="","",(IF((VLOOKUP($A218,DATA!$A$1:$M$38,11,FALSE))="X","X",(IF(K217="X",1,K217+1)))))</f>
        <v/>
      </c>
      <c r="L218" s="50" t="str">
        <f>IF($A218="","",(IF((VLOOKUP($A218,DATA!$A$1:$M$38,12,FALSE))="X","X",(IF(L217="X",1,L217+1)))))</f>
        <v/>
      </c>
      <c r="M218" s="50" t="str">
        <f>IF($A218="","",(IF((VLOOKUP($A218,DATA!$A$1:$M$38,13,FALSE))="X","X",(IF(M217="X",1,M217+1)))))</f>
        <v/>
      </c>
      <c r="N218" s="53" t="str">
        <f t="shared" si="6"/>
        <v/>
      </c>
      <c r="O218" s="51" t="str">
        <f t="shared" si="7"/>
        <v/>
      </c>
      <c r="P218" s="50" t="str">
        <f>IF($A218="","",(IF((VLOOKUP($A218,DATA!$S$1:$AC$38,2,FALSE))="X","X",(IF(P217="X",1,P217+1)))))</f>
        <v/>
      </c>
      <c r="Q218" s="50" t="str">
        <f>IF($A218="","",(IF((VLOOKUP($A218,DATA!$S$1:$AC$38,3,FALSE))="X","X",(IF(Q217="X",1,Q217+1)))))</f>
        <v/>
      </c>
      <c r="R218" s="50" t="str">
        <f>IF($A218="","",(IF((VLOOKUP($A218,DATA!$S$1:$AC$38,4,FALSE))="X","X",(IF(R217="X",1,R217+1)))))</f>
        <v/>
      </c>
      <c r="S218" s="50" t="str">
        <f>IF($A218="","",(IF((VLOOKUP($A218,DATA!$S$1:$AC$38,5,FALSE))="X","X",(IF(S217="X",1,S217+1)))))</f>
        <v/>
      </c>
      <c r="T218" s="50" t="str">
        <f>IF($A218="","",(IF((VLOOKUP($A218,DATA!$S$1:$AC$38,6,FALSE))="X","X",(IF(T217="X",1,T217+1)))))</f>
        <v/>
      </c>
      <c r="U218" s="50" t="str">
        <f>IF($A218="","",(IF((VLOOKUP($A218,DATA!$S$1:$AC$38,7,FALSE))="X","X",(IF(U217="X",1,U217+1)))))</f>
        <v/>
      </c>
      <c r="V218" s="51" t="str">
        <f>IF($A218="","",(IF((VLOOKUP($A218,DATA!$S$1:$AC$38,8,FALSE))="X","X",(IF(V217="X",1,V217+1)))))</f>
        <v/>
      </c>
      <c r="W218" s="50" t="str">
        <f>IF($A218="","",(IF((VLOOKUP($A218,DATA!$S$1:$AC$38,9,FALSE))="X","X",(IF(W217="X",1,W217+1)))))</f>
        <v/>
      </c>
      <c r="X218" s="50" t="str">
        <f>IF($A218="","",(IF((VLOOKUP($A218,DATA!$S$1:$AC$38,10,FALSE))="X","X",(IF(X217="X",1,X217+1)))))</f>
        <v/>
      </c>
      <c r="Y218" s="51" t="str">
        <f>IF($A218="","",(IF((VLOOKUP($A218,DATA!$S$1:$AC$38,11,FALSE))="X","X",(IF(Y217="X",1,Y217+1)))))</f>
        <v/>
      </c>
      <c r="Z218" s="52"/>
      <c r="AA218" s="52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39"/>
      <c r="BN218" s="39"/>
      <c r="BO218" s="39"/>
      <c r="BP218" s="39"/>
      <c r="BQ218" s="39"/>
      <c r="BR218" s="39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39"/>
      <c r="CF218" s="39"/>
      <c r="CG218" s="39"/>
      <c r="CH218" s="39"/>
      <c r="DC218" s="4"/>
      <c r="DD218" s="4"/>
      <c r="DE218" s="49"/>
      <c r="DF218" s="49"/>
      <c r="DG218" s="49"/>
      <c r="DH218" s="49"/>
      <c r="DI218" s="49"/>
      <c r="DJ218" s="49"/>
      <c r="DK218" s="49"/>
      <c r="DL218" s="49"/>
      <c r="DM218" s="49"/>
      <c r="DN218" s="49"/>
      <c r="DO218" s="49"/>
      <c r="DP218" s="49"/>
      <c r="DQ218" s="49"/>
      <c r="DR218" s="49"/>
      <c r="DS218" s="49"/>
      <c r="DT218" s="49"/>
      <c r="DU218" s="49"/>
      <c r="DV218" s="49"/>
      <c r="DW218" s="49"/>
      <c r="DX218" s="49"/>
      <c r="DY218" s="49"/>
      <c r="DZ218" s="49"/>
      <c r="EA218" s="49"/>
      <c r="EB218" s="49"/>
      <c r="EC218" s="49"/>
      <c r="ED218" s="49"/>
      <c r="EE218" s="49"/>
      <c r="EF218" s="49"/>
      <c r="EG218" s="49"/>
      <c r="EH218" s="49"/>
      <c r="EI218" s="49"/>
      <c r="EJ218" s="49"/>
      <c r="EK218" s="49"/>
      <c r="EL218" s="49"/>
      <c r="EM218" s="49"/>
      <c r="EN218" s="49"/>
      <c r="EO218" s="49"/>
      <c r="EP218" s="49"/>
      <c r="EQ218" s="49"/>
      <c r="ER218" s="49"/>
      <c r="ES218" s="49"/>
      <c r="ET218" s="49"/>
      <c r="EU218" s="49"/>
      <c r="EV218" s="49"/>
      <c r="EW218" s="49"/>
      <c r="EX218" s="49"/>
      <c r="EY218" s="49"/>
      <c r="EZ218" s="49"/>
      <c r="FA218" s="49"/>
      <c r="FB218" s="49"/>
      <c r="FC218" s="49"/>
      <c r="FD218" s="49"/>
      <c r="FE218" s="49"/>
      <c r="FF218" s="49"/>
      <c r="FG218" s="49"/>
      <c r="FH218" s="49"/>
      <c r="FI218" s="49"/>
      <c r="FJ218" s="49"/>
      <c r="FK218" s="49"/>
      <c r="FL218" s="49"/>
      <c r="FM218" s="49"/>
      <c r="FN218" s="49"/>
      <c r="FO218" s="49"/>
      <c r="FP218" s="49"/>
      <c r="FQ218" s="49"/>
      <c r="FR218" s="49"/>
      <c r="FS218" s="49"/>
      <c r="FT218" s="49"/>
      <c r="FU218" s="49"/>
      <c r="FV218" s="49"/>
      <c r="FW218" s="49"/>
      <c r="FX218" s="49"/>
      <c r="FY218" s="49"/>
      <c r="FZ218" s="49"/>
      <c r="GA218" s="49"/>
      <c r="GB218" s="49"/>
      <c r="GC218" s="49"/>
      <c r="GD218" s="49"/>
      <c r="GE218" s="49"/>
      <c r="GF218" s="49"/>
      <c r="GG218" s="49"/>
      <c r="GH218" s="49"/>
      <c r="GI218" s="49"/>
      <c r="GJ218" s="49"/>
      <c r="GK218" s="49"/>
      <c r="GL218" s="49"/>
      <c r="GM218" s="49"/>
      <c r="GN218" s="49"/>
      <c r="GO218" s="49"/>
      <c r="GP218" s="49"/>
      <c r="GQ218" s="49"/>
      <c r="GR218" s="49"/>
      <c r="GS218" s="49"/>
      <c r="GT218" s="49"/>
      <c r="GU218" s="49"/>
      <c r="GV218" s="49"/>
      <c r="GW218" s="49"/>
      <c r="GX218" s="49"/>
      <c r="GY218" s="49"/>
      <c r="GZ218" s="49"/>
    </row>
    <row r="219" spans="1:208" s="5" customFormat="1" ht="18.600000000000001" customHeight="1" x14ac:dyDescent="0.25">
      <c r="A219" s="58"/>
      <c r="B219" s="50" t="str">
        <f>IF($A219="","",(IF((VLOOKUP($A219,DATA!$A$1:$M$38,2,FALSE))="X","X",(IF(B218="X",1,B218+1)))))</f>
        <v/>
      </c>
      <c r="C219" s="51" t="str">
        <f>IF($A219="","",(IF((VLOOKUP($A219,DATA!$A$1:$M$38,3,FALSE))="X","X",(IF(C218="X",1,C218+1)))))</f>
        <v/>
      </c>
      <c r="D219" s="50" t="str">
        <f>IF($A219="","",(IF((VLOOKUP($A219,DATA!$A$1:$M$38,4,FALSE))="X","X",(IF(D218="X",1,D218+1)))))</f>
        <v/>
      </c>
      <c r="E219" s="51" t="str">
        <f>IF($A219="","",(IF((VLOOKUP($A219,DATA!$A$1:$M$38,5,FALSE))="X","X",(IF(E218="X",1,E218+1)))))</f>
        <v/>
      </c>
      <c r="F219" s="50" t="str">
        <f>IF($A219="","",(IF((VLOOKUP($A219,DATA!$A$1:$M$38,6,FALSE))="X","X",(IF(F218="X",1,F218+1)))))</f>
        <v/>
      </c>
      <c r="G219" s="51" t="str">
        <f>IF($A219="","",(IF((VLOOKUP($A219,DATA!$A$1:$M$38,7,FALSE))="X","X",(IF(G218="X",1,G218+1)))))</f>
        <v/>
      </c>
      <c r="H219" s="50" t="str">
        <f>IF($A219="","",(IF((VLOOKUP($A219,DATA!$A$1:$M$38,8,FALSE))="X","X",(IF(H218="X",1,H218+1)))))</f>
        <v/>
      </c>
      <c r="I219" s="50" t="str">
        <f>IF($A219="","",(IF((VLOOKUP($A219,DATA!$A$1:$M$38,9,FALSE))="X","X",(IF(I218="X",1,I218+1)))))</f>
        <v/>
      </c>
      <c r="J219" s="51" t="str">
        <f>IF($A219="","",(IF((VLOOKUP($A219,DATA!$A$1:$M$38,10,FALSE))="X","X",(IF(J218="X",1,J218+1)))))</f>
        <v/>
      </c>
      <c r="K219" s="50" t="str">
        <f>IF($A219="","",(IF((VLOOKUP($A219,DATA!$A$1:$M$38,11,FALSE))="X","X",(IF(K218="X",1,K218+1)))))</f>
        <v/>
      </c>
      <c r="L219" s="50" t="str">
        <f>IF($A219="","",(IF((VLOOKUP($A219,DATA!$A$1:$M$38,12,FALSE))="X","X",(IF(L218="X",1,L218+1)))))</f>
        <v/>
      </c>
      <c r="M219" s="50" t="str">
        <f>IF($A219="","",(IF((VLOOKUP($A219,DATA!$A$1:$M$38,13,FALSE))="X","X",(IF(M218="X",1,M218+1)))))</f>
        <v/>
      </c>
      <c r="N219" s="53" t="str">
        <f t="shared" si="6"/>
        <v/>
      </c>
      <c r="O219" s="51" t="str">
        <f t="shared" si="7"/>
        <v/>
      </c>
      <c r="P219" s="50" t="str">
        <f>IF($A219="","",(IF((VLOOKUP($A219,DATA!$S$1:$AC$38,2,FALSE))="X","X",(IF(P218="X",1,P218+1)))))</f>
        <v/>
      </c>
      <c r="Q219" s="50" t="str">
        <f>IF($A219="","",(IF((VLOOKUP($A219,DATA!$S$1:$AC$38,3,FALSE))="X","X",(IF(Q218="X",1,Q218+1)))))</f>
        <v/>
      </c>
      <c r="R219" s="50" t="str">
        <f>IF($A219="","",(IF((VLOOKUP($A219,DATA!$S$1:$AC$38,4,FALSE))="X","X",(IF(R218="X",1,R218+1)))))</f>
        <v/>
      </c>
      <c r="S219" s="50" t="str">
        <f>IF($A219="","",(IF((VLOOKUP($A219,DATA!$S$1:$AC$38,5,FALSE))="X","X",(IF(S218="X",1,S218+1)))))</f>
        <v/>
      </c>
      <c r="T219" s="50" t="str">
        <f>IF($A219="","",(IF((VLOOKUP($A219,DATA!$S$1:$AC$38,6,FALSE))="X","X",(IF(T218="X",1,T218+1)))))</f>
        <v/>
      </c>
      <c r="U219" s="50" t="str">
        <f>IF($A219="","",(IF((VLOOKUP($A219,DATA!$S$1:$AC$38,7,FALSE))="X","X",(IF(U218="X",1,U218+1)))))</f>
        <v/>
      </c>
      <c r="V219" s="51" t="str">
        <f>IF($A219="","",(IF((VLOOKUP($A219,DATA!$S$1:$AC$38,8,FALSE))="X","X",(IF(V218="X",1,V218+1)))))</f>
        <v/>
      </c>
      <c r="W219" s="50" t="str">
        <f>IF($A219="","",(IF((VLOOKUP($A219,DATA!$S$1:$AC$38,9,FALSE))="X","X",(IF(W218="X",1,W218+1)))))</f>
        <v/>
      </c>
      <c r="X219" s="50" t="str">
        <f>IF($A219="","",(IF((VLOOKUP($A219,DATA!$S$1:$AC$38,10,FALSE))="X","X",(IF(X218="X",1,X218+1)))))</f>
        <v/>
      </c>
      <c r="Y219" s="51" t="str">
        <f>IF($A219="","",(IF((VLOOKUP($A219,DATA!$S$1:$AC$38,11,FALSE))="X","X",(IF(Y218="X",1,Y218+1)))))</f>
        <v/>
      </c>
      <c r="Z219" s="52"/>
      <c r="AA219" s="52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39"/>
      <c r="BN219" s="39"/>
      <c r="BO219" s="39"/>
      <c r="BP219" s="39"/>
      <c r="BQ219" s="39"/>
      <c r="BR219" s="39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39"/>
      <c r="CF219" s="39"/>
      <c r="CG219" s="39"/>
      <c r="CH219" s="39"/>
      <c r="DC219" s="4"/>
      <c r="DD219" s="4"/>
      <c r="DE219" s="49"/>
      <c r="DF219" s="49"/>
      <c r="DG219" s="49"/>
      <c r="DH219" s="49"/>
      <c r="DI219" s="49"/>
      <c r="DJ219" s="49"/>
      <c r="DK219" s="49"/>
      <c r="DL219" s="49"/>
      <c r="DM219" s="49"/>
      <c r="DN219" s="49"/>
      <c r="DO219" s="49"/>
      <c r="DP219" s="49"/>
      <c r="DQ219" s="49"/>
      <c r="DR219" s="49"/>
      <c r="DS219" s="49"/>
      <c r="DT219" s="49"/>
      <c r="DU219" s="49"/>
      <c r="DV219" s="49"/>
      <c r="DW219" s="49"/>
      <c r="DX219" s="49"/>
      <c r="DY219" s="49"/>
      <c r="DZ219" s="49"/>
      <c r="EA219" s="49"/>
      <c r="EB219" s="49"/>
      <c r="EC219" s="49"/>
      <c r="ED219" s="49"/>
      <c r="EE219" s="49"/>
      <c r="EF219" s="49"/>
      <c r="EG219" s="49"/>
      <c r="EH219" s="49"/>
      <c r="EI219" s="49"/>
      <c r="EJ219" s="49"/>
      <c r="EK219" s="49"/>
      <c r="EL219" s="49"/>
      <c r="EM219" s="49"/>
      <c r="EN219" s="49"/>
      <c r="EO219" s="49"/>
      <c r="EP219" s="49"/>
      <c r="EQ219" s="49"/>
      <c r="ER219" s="49"/>
      <c r="ES219" s="49"/>
      <c r="ET219" s="49"/>
      <c r="EU219" s="49"/>
      <c r="EV219" s="49"/>
      <c r="EW219" s="49"/>
      <c r="EX219" s="49"/>
      <c r="EY219" s="49"/>
      <c r="EZ219" s="49"/>
      <c r="FA219" s="49"/>
      <c r="FB219" s="49"/>
      <c r="FC219" s="49"/>
      <c r="FD219" s="49"/>
      <c r="FE219" s="49"/>
      <c r="FF219" s="49"/>
      <c r="FG219" s="49"/>
      <c r="FH219" s="49"/>
      <c r="FI219" s="49"/>
      <c r="FJ219" s="49"/>
      <c r="FK219" s="49"/>
      <c r="FL219" s="49"/>
      <c r="FM219" s="49"/>
      <c r="FN219" s="49"/>
      <c r="FO219" s="49"/>
      <c r="FP219" s="49"/>
      <c r="FQ219" s="49"/>
      <c r="FR219" s="49"/>
      <c r="FS219" s="49"/>
      <c r="FT219" s="49"/>
      <c r="FU219" s="49"/>
      <c r="FV219" s="49"/>
      <c r="FW219" s="49"/>
      <c r="FX219" s="49"/>
      <c r="FY219" s="49"/>
      <c r="FZ219" s="49"/>
      <c r="GA219" s="49"/>
      <c r="GB219" s="49"/>
      <c r="GC219" s="49"/>
      <c r="GD219" s="49"/>
      <c r="GE219" s="49"/>
      <c r="GF219" s="49"/>
      <c r="GG219" s="49"/>
      <c r="GH219" s="49"/>
      <c r="GI219" s="49"/>
      <c r="GJ219" s="49"/>
      <c r="GK219" s="49"/>
      <c r="GL219" s="49"/>
      <c r="GM219" s="49"/>
      <c r="GN219" s="49"/>
      <c r="GO219" s="49"/>
      <c r="GP219" s="49"/>
      <c r="GQ219" s="49"/>
      <c r="GR219" s="49"/>
      <c r="GS219" s="49"/>
      <c r="GT219" s="49"/>
      <c r="GU219" s="49"/>
      <c r="GV219" s="49"/>
      <c r="GW219" s="49"/>
      <c r="GX219" s="49"/>
      <c r="GY219" s="49"/>
      <c r="GZ219" s="49"/>
    </row>
    <row r="220" spans="1:208" s="5" customFormat="1" ht="18.600000000000001" customHeight="1" x14ac:dyDescent="0.25">
      <c r="A220" s="58"/>
      <c r="B220" s="50" t="str">
        <f>IF($A220="","",(IF((VLOOKUP($A220,DATA!$A$1:$M$38,2,FALSE))="X","X",(IF(B219="X",1,B219+1)))))</f>
        <v/>
      </c>
      <c r="C220" s="51" t="str">
        <f>IF($A220="","",(IF((VLOOKUP($A220,DATA!$A$1:$M$38,3,FALSE))="X","X",(IF(C219="X",1,C219+1)))))</f>
        <v/>
      </c>
      <c r="D220" s="50" t="str">
        <f>IF($A220="","",(IF((VLOOKUP($A220,DATA!$A$1:$M$38,4,FALSE))="X","X",(IF(D219="X",1,D219+1)))))</f>
        <v/>
      </c>
      <c r="E220" s="51" t="str">
        <f>IF($A220="","",(IF((VLOOKUP($A220,DATA!$A$1:$M$38,5,FALSE))="X","X",(IF(E219="X",1,E219+1)))))</f>
        <v/>
      </c>
      <c r="F220" s="50" t="str">
        <f>IF($A220="","",(IF((VLOOKUP($A220,DATA!$A$1:$M$38,6,FALSE))="X","X",(IF(F219="X",1,F219+1)))))</f>
        <v/>
      </c>
      <c r="G220" s="51" t="str">
        <f>IF($A220="","",(IF((VLOOKUP($A220,DATA!$A$1:$M$38,7,FALSE))="X","X",(IF(G219="X",1,G219+1)))))</f>
        <v/>
      </c>
      <c r="H220" s="50" t="str">
        <f>IF($A220="","",(IF((VLOOKUP($A220,DATA!$A$1:$M$38,8,FALSE))="X","X",(IF(H219="X",1,H219+1)))))</f>
        <v/>
      </c>
      <c r="I220" s="50" t="str">
        <f>IF($A220="","",(IF((VLOOKUP($A220,DATA!$A$1:$M$38,9,FALSE))="X","X",(IF(I219="X",1,I219+1)))))</f>
        <v/>
      </c>
      <c r="J220" s="51" t="str">
        <f>IF($A220="","",(IF((VLOOKUP($A220,DATA!$A$1:$M$38,10,FALSE))="X","X",(IF(J219="X",1,J219+1)))))</f>
        <v/>
      </c>
      <c r="K220" s="50" t="str">
        <f>IF($A220="","",(IF((VLOOKUP($A220,DATA!$A$1:$M$38,11,FALSE))="X","X",(IF(K219="X",1,K219+1)))))</f>
        <v/>
      </c>
      <c r="L220" s="50" t="str">
        <f>IF($A220="","",(IF((VLOOKUP($A220,DATA!$A$1:$M$38,12,FALSE))="X","X",(IF(L219="X",1,L219+1)))))</f>
        <v/>
      </c>
      <c r="M220" s="50" t="str">
        <f>IF($A220="","",(IF((VLOOKUP($A220,DATA!$A$1:$M$38,13,FALSE))="X","X",(IF(M219="X",1,M219+1)))))</f>
        <v/>
      </c>
      <c r="N220" s="53" t="str">
        <f t="shared" si="6"/>
        <v/>
      </c>
      <c r="O220" s="51" t="str">
        <f t="shared" si="7"/>
        <v/>
      </c>
      <c r="P220" s="50" t="str">
        <f>IF($A220="","",(IF((VLOOKUP($A220,DATA!$S$1:$AC$38,2,FALSE))="X","X",(IF(P219="X",1,P219+1)))))</f>
        <v/>
      </c>
      <c r="Q220" s="50" t="str">
        <f>IF($A220="","",(IF((VLOOKUP($A220,DATA!$S$1:$AC$38,3,FALSE))="X","X",(IF(Q219="X",1,Q219+1)))))</f>
        <v/>
      </c>
      <c r="R220" s="50" t="str">
        <f>IF($A220="","",(IF((VLOOKUP($A220,DATA!$S$1:$AC$38,4,FALSE))="X","X",(IF(R219="X",1,R219+1)))))</f>
        <v/>
      </c>
      <c r="S220" s="50" t="str">
        <f>IF($A220="","",(IF((VLOOKUP($A220,DATA!$S$1:$AC$38,5,FALSE))="X","X",(IF(S219="X",1,S219+1)))))</f>
        <v/>
      </c>
      <c r="T220" s="50" t="str">
        <f>IF($A220="","",(IF((VLOOKUP($A220,DATA!$S$1:$AC$38,6,FALSE))="X","X",(IF(T219="X",1,T219+1)))))</f>
        <v/>
      </c>
      <c r="U220" s="50" t="str">
        <f>IF($A220="","",(IF((VLOOKUP($A220,DATA!$S$1:$AC$38,7,FALSE))="X","X",(IF(U219="X",1,U219+1)))))</f>
        <v/>
      </c>
      <c r="V220" s="51" t="str">
        <f>IF($A220="","",(IF((VLOOKUP($A220,DATA!$S$1:$AC$38,8,FALSE))="X","X",(IF(V219="X",1,V219+1)))))</f>
        <v/>
      </c>
      <c r="W220" s="50" t="str">
        <f>IF($A220="","",(IF((VLOOKUP($A220,DATA!$S$1:$AC$38,9,FALSE))="X","X",(IF(W219="X",1,W219+1)))))</f>
        <v/>
      </c>
      <c r="X220" s="50" t="str">
        <f>IF($A220="","",(IF((VLOOKUP($A220,DATA!$S$1:$AC$38,10,FALSE))="X","X",(IF(X219="X",1,X219+1)))))</f>
        <v/>
      </c>
      <c r="Y220" s="51" t="str">
        <f>IF($A220="","",(IF((VLOOKUP($A220,DATA!$S$1:$AC$38,11,FALSE))="X","X",(IF(Y219="X",1,Y219+1)))))</f>
        <v/>
      </c>
      <c r="Z220" s="52"/>
      <c r="AA220" s="52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39"/>
      <c r="BN220" s="39"/>
      <c r="BO220" s="39"/>
      <c r="BP220" s="39"/>
      <c r="BQ220" s="39"/>
      <c r="BR220" s="39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39"/>
      <c r="CF220" s="39"/>
      <c r="CG220" s="39"/>
      <c r="CH220" s="39"/>
      <c r="DC220" s="4"/>
      <c r="DD220" s="4"/>
      <c r="DE220" s="49"/>
      <c r="DF220" s="49"/>
      <c r="DG220" s="49"/>
      <c r="DH220" s="49"/>
      <c r="DI220" s="49"/>
      <c r="DJ220" s="49"/>
      <c r="DK220" s="49"/>
      <c r="DL220" s="49"/>
      <c r="DM220" s="49"/>
      <c r="DN220" s="49"/>
      <c r="DO220" s="49"/>
      <c r="DP220" s="49"/>
      <c r="DQ220" s="49"/>
      <c r="DR220" s="49"/>
      <c r="DS220" s="49"/>
      <c r="DT220" s="49"/>
      <c r="DU220" s="49"/>
      <c r="DV220" s="49"/>
      <c r="DW220" s="49"/>
      <c r="DX220" s="49"/>
      <c r="DY220" s="49"/>
      <c r="DZ220" s="49"/>
      <c r="EA220" s="49"/>
      <c r="EB220" s="49"/>
      <c r="EC220" s="49"/>
      <c r="ED220" s="49"/>
      <c r="EE220" s="49"/>
      <c r="EF220" s="49"/>
      <c r="EG220" s="49"/>
      <c r="EH220" s="49"/>
      <c r="EI220" s="49"/>
      <c r="EJ220" s="49"/>
      <c r="EK220" s="49"/>
      <c r="EL220" s="49"/>
      <c r="EM220" s="49"/>
      <c r="EN220" s="49"/>
      <c r="EO220" s="49"/>
      <c r="EP220" s="49"/>
      <c r="EQ220" s="49"/>
      <c r="ER220" s="49"/>
      <c r="ES220" s="49"/>
      <c r="ET220" s="49"/>
      <c r="EU220" s="49"/>
      <c r="EV220" s="49"/>
      <c r="EW220" s="49"/>
      <c r="EX220" s="49"/>
      <c r="EY220" s="49"/>
      <c r="EZ220" s="49"/>
      <c r="FA220" s="49"/>
      <c r="FB220" s="49"/>
      <c r="FC220" s="49"/>
      <c r="FD220" s="49"/>
      <c r="FE220" s="49"/>
      <c r="FF220" s="49"/>
      <c r="FG220" s="49"/>
      <c r="FH220" s="49"/>
      <c r="FI220" s="49"/>
      <c r="FJ220" s="49"/>
      <c r="FK220" s="49"/>
      <c r="FL220" s="49"/>
      <c r="FM220" s="49"/>
      <c r="FN220" s="49"/>
      <c r="FO220" s="49"/>
      <c r="FP220" s="49"/>
      <c r="FQ220" s="49"/>
      <c r="FR220" s="49"/>
      <c r="FS220" s="49"/>
      <c r="FT220" s="49"/>
      <c r="FU220" s="49"/>
      <c r="FV220" s="49"/>
      <c r="FW220" s="49"/>
      <c r="FX220" s="49"/>
      <c r="FY220" s="49"/>
      <c r="FZ220" s="49"/>
      <c r="GA220" s="49"/>
      <c r="GB220" s="49"/>
      <c r="GC220" s="49"/>
      <c r="GD220" s="49"/>
      <c r="GE220" s="49"/>
      <c r="GF220" s="49"/>
      <c r="GG220" s="49"/>
      <c r="GH220" s="49"/>
      <c r="GI220" s="49"/>
      <c r="GJ220" s="49"/>
      <c r="GK220" s="49"/>
      <c r="GL220" s="49"/>
      <c r="GM220" s="49"/>
      <c r="GN220" s="49"/>
      <c r="GO220" s="49"/>
      <c r="GP220" s="49"/>
      <c r="GQ220" s="49"/>
      <c r="GR220" s="49"/>
      <c r="GS220" s="49"/>
      <c r="GT220" s="49"/>
      <c r="GU220" s="49"/>
      <c r="GV220" s="49"/>
      <c r="GW220" s="49"/>
      <c r="GX220" s="49"/>
      <c r="GY220" s="49"/>
      <c r="GZ220" s="49"/>
    </row>
    <row r="221" spans="1:208" s="5" customFormat="1" ht="18.600000000000001" customHeight="1" x14ac:dyDescent="0.25">
      <c r="A221" s="58"/>
      <c r="B221" s="50" t="str">
        <f>IF($A221="","",(IF((VLOOKUP($A221,DATA!$A$1:$M$38,2,FALSE))="X","X",(IF(B220="X",1,B220+1)))))</f>
        <v/>
      </c>
      <c r="C221" s="51" t="str">
        <f>IF($A221="","",(IF((VLOOKUP($A221,DATA!$A$1:$M$38,3,FALSE))="X","X",(IF(C220="X",1,C220+1)))))</f>
        <v/>
      </c>
      <c r="D221" s="50" t="str">
        <f>IF($A221="","",(IF((VLOOKUP($A221,DATA!$A$1:$M$38,4,FALSE))="X","X",(IF(D220="X",1,D220+1)))))</f>
        <v/>
      </c>
      <c r="E221" s="51" t="str">
        <f>IF($A221="","",(IF((VLOOKUP($A221,DATA!$A$1:$M$38,5,FALSE))="X","X",(IF(E220="X",1,E220+1)))))</f>
        <v/>
      </c>
      <c r="F221" s="50" t="str">
        <f>IF($A221="","",(IF((VLOOKUP($A221,DATA!$A$1:$M$38,6,FALSE))="X","X",(IF(F220="X",1,F220+1)))))</f>
        <v/>
      </c>
      <c r="G221" s="51" t="str">
        <f>IF($A221="","",(IF((VLOOKUP($A221,DATA!$A$1:$M$38,7,FALSE))="X","X",(IF(G220="X",1,G220+1)))))</f>
        <v/>
      </c>
      <c r="H221" s="50" t="str">
        <f>IF($A221="","",(IF((VLOOKUP($A221,DATA!$A$1:$M$38,8,FALSE))="X","X",(IF(H220="X",1,H220+1)))))</f>
        <v/>
      </c>
      <c r="I221" s="50" t="str">
        <f>IF($A221="","",(IF((VLOOKUP($A221,DATA!$A$1:$M$38,9,FALSE))="X","X",(IF(I220="X",1,I220+1)))))</f>
        <v/>
      </c>
      <c r="J221" s="51" t="str">
        <f>IF($A221="","",(IF((VLOOKUP($A221,DATA!$A$1:$M$38,10,FALSE))="X","X",(IF(J220="X",1,J220+1)))))</f>
        <v/>
      </c>
      <c r="K221" s="50" t="str">
        <f>IF($A221="","",(IF((VLOOKUP($A221,DATA!$A$1:$M$38,11,FALSE))="X","X",(IF(K220="X",1,K220+1)))))</f>
        <v/>
      </c>
      <c r="L221" s="50" t="str">
        <f>IF($A221="","",(IF((VLOOKUP($A221,DATA!$A$1:$M$38,12,FALSE))="X","X",(IF(L220="X",1,L220+1)))))</f>
        <v/>
      </c>
      <c r="M221" s="50" t="str">
        <f>IF($A221="","",(IF((VLOOKUP($A221,DATA!$A$1:$M$38,13,FALSE))="X","X",(IF(M220="X",1,M220+1)))))</f>
        <v/>
      </c>
      <c r="N221" s="53" t="str">
        <f t="shared" si="6"/>
        <v/>
      </c>
      <c r="O221" s="51" t="str">
        <f t="shared" si="7"/>
        <v/>
      </c>
      <c r="P221" s="50" t="str">
        <f>IF($A221="","",(IF((VLOOKUP($A221,DATA!$S$1:$AC$38,2,FALSE))="X","X",(IF(P220="X",1,P220+1)))))</f>
        <v/>
      </c>
      <c r="Q221" s="50" t="str">
        <f>IF($A221="","",(IF((VLOOKUP($A221,DATA!$S$1:$AC$38,3,FALSE))="X","X",(IF(Q220="X",1,Q220+1)))))</f>
        <v/>
      </c>
      <c r="R221" s="50" t="str">
        <f>IF($A221="","",(IF((VLOOKUP($A221,DATA!$S$1:$AC$38,4,FALSE))="X","X",(IF(R220="X",1,R220+1)))))</f>
        <v/>
      </c>
      <c r="S221" s="50" t="str">
        <f>IF($A221="","",(IF((VLOOKUP($A221,DATA!$S$1:$AC$38,5,FALSE))="X","X",(IF(S220="X",1,S220+1)))))</f>
        <v/>
      </c>
      <c r="T221" s="50" t="str">
        <f>IF($A221="","",(IF((VLOOKUP($A221,DATA!$S$1:$AC$38,6,FALSE))="X","X",(IF(T220="X",1,T220+1)))))</f>
        <v/>
      </c>
      <c r="U221" s="50" t="str">
        <f>IF($A221="","",(IF((VLOOKUP($A221,DATA!$S$1:$AC$38,7,FALSE))="X","X",(IF(U220="X",1,U220+1)))))</f>
        <v/>
      </c>
      <c r="V221" s="51" t="str">
        <f>IF($A221="","",(IF((VLOOKUP($A221,DATA!$S$1:$AC$38,8,FALSE))="X","X",(IF(V220="X",1,V220+1)))))</f>
        <v/>
      </c>
      <c r="W221" s="50" t="str">
        <f>IF($A221="","",(IF((VLOOKUP($A221,DATA!$S$1:$AC$38,9,FALSE))="X","X",(IF(W220="X",1,W220+1)))))</f>
        <v/>
      </c>
      <c r="X221" s="50" t="str">
        <f>IF($A221="","",(IF((VLOOKUP($A221,DATA!$S$1:$AC$38,10,FALSE))="X","X",(IF(X220="X",1,X220+1)))))</f>
        <v/>
      </c>
      <c r="Y221" s="51" t="str">
        <f>IF($A221="","",(IF((VLOOKUP($A221,DATA!$S$1:$AC$38,11,FALSE))="X","X",(IF(Y220="X",1,Y220+1)))))</f>
        <v/>
      </c>
      <c r="Z221" s="52"/>
      <c r="AA221" s="52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39"/>
      <c r="BN221" s="39"/>
      <c r="BO221" s="39"/>
      <c r="BP221" s="39"/>
      <c r="BQ221" s="39"/>
      <c r="BR221" s="39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39"/>
      <c r="CF221" s="39"/>
      <c r="CG221" s="39"/>
      <c r="CH221" s="39"/>
      <c r="DC221" s="4"/>
      <c r="DD221" s="4"/>
      <c r="DE221" s="49"/>
      <c r="DF221" s="49"/>
      <c r="DG221" s="49"/>
      <c r="DH221" s="49"/>
      <c r="DI221" s="49"/>
      <c r="DJ221" s="49"/>
      <c r="DK221" s="49"/>
      <c r="DL221" s="49"/>
      <c r="DM221" s="49"/>
      <c r="DN221" s="49"/>
      <c r="DO221" s="49"/>
      <c r="DP221" s="49"/>
      <c r="DQ221" s="49"/>
      <c r="DR221" s="49"/>
      <c r="DS221" s="49"/>
      <c r="DT221" s="49"/>
      <c r="DU221" s="49"/>
      <c r="DV221" s="49"/>
      <c r="DW221" s="49"/>
      <c r="DX221" s="49"/>
      <c r="DY221" s="49"/>
      <c r="DZ221" s="49"/>
      <c r="EA221" s="49"/>
      <c r="EB221" s="49"/>
      <c r="EC221" s="49"/>
      <c r="ED221" s="49"/>
      <c r="EE221" s="49"/>
      <c r="EF221" s="49"/>
      <c r="EG221" s="49"/>
      <c r="EH221" s="49"/>
      <c r="EI221" s="49"/>
      <c r="EJ221" s="49"/>
      <c r="EK221" s="49"/>
      <c r="EL221" s="49"/>
      <c r="EM221" s="49"/>
      <c r="EN221" s="49"/>
      <c r="EO221" s="49"/>
      <c r="EP221" s="49"/>
      <c r="EQ221" s="49"/>
      <c r="ER221" s="49"/>
      <c r="ES221" s="49"/>
      <c r="ET221" s="49"/>
      <c r="EU221" s="49"/>
      <c r="EV221" s="49"/>
      <c r="EW221" s="49"/>
      <c r="EX221" s="49"/>
      <c r="EY221" s="49"/>
      <c r="EZ221" s="49"/>
      <c r="FA221" s="49"/>
      <c r="FB221" s="49"/>
      <c r="FC221" s="49"/>
      <c r="FD221" s="49"/>
      <c r="FE221" s="49"/>
      <c r="FF221" s="49"/>
      <c r="FG221" s="49"/>
      <c r="FH221" s="49"/>
      <c r="FI221" s="49"/>
      <c r="FJ221" s="49"/>
      <c r="FK221" s="49"/>
      <c r="FL221" s="49"/>
      <c r="FM221" s="49"/>
      <c r="FN221" s="49"/>
      <c r="FO221" s="49"/>
      <c r="FP221" s="49"/>
      <c r="FQ221" s="49"/>
      <c r="FR221" s="49"/>
      <c r="FS221" s="49"/>
      <c r="FT221" s="49"/>
      <c r="FU221" s="49"/>
      <c r="FV221" s="49"/>
      <c r="FW221" s="49"/>
      <c r="FX221" s="49"/>
      <c r="FY221" s="49"/>
      <c r="FZ221" s="49"/>
      <c r="GA221" s="49"/>
      <c r="GB221" s="49"/>
      <c r="GC221" s="49"/>
      <c r="GD221" s="49"/>
      <c r="GE221" s="49"/>
      <c r="GF221" s="49"/>
      <c r="GG221" s="49"/>
      <c r="GH221" s="49"/>
      <c r="GI221" s="49"/>
      <c r="GJ221" s="49"/>
      <c r="GK221" s="49"/>
      <c r="GL221" s="49"/>
      <c r="GM221" s="49"/>
      <c r="GN221" s="49"/>
      <c r="GO221" s="49"/>
      <c r="GP221" s="49"/>
      <c r="GQ221" s="49"/>
      <c r="GR221" s="49"/>
      <c r="GS221" s="49"/>
      <c r="GT221" s="49"/>
      <c r="GU221" s="49"/>
      <c r="GV221" s="49"/>
      <c r="GW221" s="49"/>
      <c r="GX221" s="49"/>
      <c r="GY221" s="49"/>
      <c r="GZ221" s="49"/>
    </row>
    <row r="222" spans="1:208" s="5" customFormat="1" ht="18.600000000000001" customHeight="1" x14ac:dyDescent="0.25">
      <c r="A222" s="58"/>
      <c r="B222" s="50" t="str">
        <f>IF($A222="","",(IF((VLOOKUP($A222,DATA!$A$1:$M$38,2,FALSE))="X","X",(IF(B221="X",1,B221+1)))))</f>
        <v/>
      </c>
      <c r="C222" s="51" t="str">
        <f>IF($A222="","",(IF((VLOOKUP($A222,DATA!$A$1:$M$38,3,FALSE))="X","X",(IF(C221="X",1,C221+1)))))</f>
        <v/>
      </c>
      <c r="D222" s="50" t="str">
        <f>IF($A222="","",(IF((VLOOKUP($A222,DATA!$A$1:$M$38,4,FALSE))="X","X",(IF(D221="X",1,D221+1)))))</f>
        <v/>
      </c>
      <c r="E222" s="51" t="str">
        <f>IF($A222="","",(IF((VLOOKUP($A222,DATA!$A$1:$M$38,5,FALSE))="X","X",(IF(E221="X",1,E221+1)))))</f>
        <v/>
      </c>
      <c r="F222" s="50" t="str">
        <f>IF($A222="","",(IF((VLOOKUP($A222,DATA!$A$1:$M$38,6,FALSE))="X","X",(IF(F221="X",1,F221+1)))))</f>
        <v/>
      </c>
      <c r="G222" s="51" t="str">
        <f>IF($A222="","",(IF((VLOOKUP($A222,DATA!$A$1:$M$38,7,FALSE))="X","X",(IF(G221="X",1,G221+1)))))</f>
        <v/>
      </c>
      <c r="H222" s="50" t="str">
        <f>IF($A222="","",(IF((VLOOKUP($A222,DATA!$A$1:$M$38,8,FALSE))="X","X",(IF(H221="X",1,H221+1)))))</f>
        <v/>
      </c>
      <c r="I222" s="50" t="str">
        <f>IF($A222="","",(IF((VLOOKUP($A222,DATA!$A$1:$M$38,9,FALSE))="X","X",(IF(I221="X",1,I221+1)))))</f>
        <v/>
      </c>
      <c r="J222" s="51" t="str">
        <f>IF($A222="","",(IF((VLOOKUP($A222,DATA!$A$1:$M$38,10,FALSE))="X","X",(IF(J221="X",1,J221+1)))))</f>
        <v/>
      </c>
      <c r="K222" s="50" t="str">
        <f>IF($A222="","",(IF((VLOOKUP($A222,DATA!$A$1:$M$38,11,FALSE))="X","X",(IF(K221="X",1,K221+1)))))</f>
        <v/>
      </c>
      <c r="L222" s="50" t="str">
        <f>IF($A222="","",(IF((VLOOKUP($A222,DATA!$A$1:$M$38,12,FALSE))="X","X",(IF(L221="X",1,L221+1)))))</f>
        <v/>
      </c>
      <c r="M222" s="50" t="str">
        <f>IF($A222="","",(IF((VLOOKUP($A222,DATA!$A$1:$M$38,13,FALSE))="X","X",(IF(M221="X",1,M221+1)))))</f>
        <v/>
      </c>
      <c r="N222" s="53" t="str">
        <f t="shared" si="6"/>
        <v/>
      </c>
      <c r="O222" s="51" t="str">
        <f t="shared" si="7"/>
        <v/>
      </c>
      <c r="P222" s="50" t="str">
        <f>IF($A222="","",(IF((VLOOKUP($A222,DATA!$S$1:$AC$38,2,FALSE))="X","X",(IF(P221="X",1,P221+1)))))</f>
        <v/>
      </c>
      <c r="Q222" s="50" t="str">
        <f>IF($A222="","",(IF((VLOOKUP($A222,DATA!$S$1:$AC$38,3,FALSE))="X","X",(IF(Q221="X",1,Q221+1)))))</f>
        <v/>
      </c>
      <c r="R222" s="50" t="str">
        <f>IF($A222="","",(IF((VLOOKUP($A222,DATA!$S$1:$AC$38,4,FALSE))="X","X",(IF(R221="X",1,R221+1)))))</f>
        <v/>
      </c>
      <c r="S222" s="50" t="str">
        <f>IF($A222="","",(IF((VLOOKUP($A222,DATA!$S$1:$AC$38,5,FALSE))="X","X",(IF(S221="X",1,S221+1)))))</f>
        <v/>
      </c>
      <c r="T222" s="50" t="str">
        <f>IF($A222="","",(IF((VLOOKUP($A222,DATA!$S$1:$AC$38,6,FALSE))="X","X",(IF(T221="X",1,T221+1)))))</f>
        <v/>
      </c>
      <c r="U222" s="50" t="str">
        <f>IF($A222="","",(IF((VLOOKUP($A222,DATA!$S$1:$AC$38,7,FALSE))="X","X",(IF(U221="X",1,U221+1)))))</f>
        <v/>
      </c>
      <c r="V222" s="51" t="str">
        <f>IF($A222="","",(IF((VLOOKUP($A222,DATA!$S$1:$AC$38,8,FALSE))="X","X",(IF(V221="X",1,V221+1)))))</f>
        <v/>
      </c>
      <c r="W222" s="50" t="str">
        <f>IF($A222="","",(IF((VLOOKUP($A222,DATA!$S$1:$AC$38,9,FALSE))="X","X",(IF(W221="X",1,W221+1)))))</f>
        <v/>
      </c>
      <c r="X222" s="50" t="str">
        <f>IF($A222="","",(IF((VLOOKUP($A222,DATA!$S$1:$AC$38,10,FALSE))="X","X",(IF(X221="X",1,X221+1)))))</f>
        <v/>
      </c>
      <c r="Y222" s="51" t="str">
        <f>IF($A222="","",(IF((VLOOKUP($A222,DATA!$S$1:$AC$38,11,FALSE))="X","X",(IF(Y221="X",1,Y221+1)))))</f>
        <v/>
      </c>
      <c r="Z222" s="52"/>
      <c r="AA222" s="52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39"/>
      <c r="BN222" s="39"/>
      <c r="BO222" s="39"/>
      <c r="BP222" s="39"/>
      <c r="BQ222" s="39"/>
      <c r="BR222" s="39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39"/>
      <c r="CF222" s="39"/>
      <c r="CG222" s="39"/>
      <c r="CH222" s="39"/>
      <c r="DC222" s="4"/>
      <c r="DD222" s="4"/>
      <c r="DE222" s="49"/>
      <c r="DF222" s="49"/>
      <c r="DG222" s="49"/>
      <c r="DH222" s="49"/>
      <c r="DI222" s="49"/>
      <c r="DJ222" s="49"/>
      <c r="DK222" s="49"/>
      <c r="DL222" s="49"/>
      <c r="DM222" s="49"/>
      <c r="DN222" s="49"/>
      <c r="DO222" s="49"/>
      <c r="DP222" s="49"/>
      <c r="DQ222" s="49"/>
      <c r="DR222" s="49"/>
      <c r="DS222" s="49"/>
      <c r="DT222" s="49"/>
      <c r="DU222" s="49"/>
      <c r="DV222" s="49"/>
      <c r="DW222" s="49"/>
      <c r="DX222" s="49"/>
      <c r="DY222" s="49"/>
      <c r="DZ222" s="49"/>
      <c r="EA222" s="49"/>
      <c r="EB222" s="49"/>
      <c r="EC222" s="49"/>
      <c r="ED222" s="49"/>
      <c r="EE222" s="49"/>
      <c r="EF222" s="49"/>
      <c r="EG222" s="49"/>
      <c r="EH222" s="49"/>
      <c r="EI222" s="49"/>
      <c r="EJ222" s="49"/>
      <c r="EK222" s="49"/>
      <c r="EL222" s="49"/>
      <c r="EM222" s="49"/>
      <c r="EN222" s="49"/>
      <c r="EO222" s="49"/>
      <c r="EP222" s="49"/>
      <c r="EQ222" s="49"/>
      <c r="ER222" s="49"/>
      <c r="ES222" s="49"/>
      <c r="ET222" s="49"/>
      <c r="EU222" s="49"/>
      <c r="EV222" s="49"/>
      <c r="EW222" s="49"/>
      <c r="EX222" s="49"/>
      <c r="EY222" s="49"/>
      <c r="EZ222" s="49"/>
      <c r="FA222" s="49"/>
      <c r="FB222" s="49"/>
      <c r="FC222" s="49"/>
      <c r="FD222" s="49"/>
      <c r="FE222" s="49"/>
      <c r="FF222" s="49"/>
      <c r="FG222" s="49"/>
      <c r="FH222" s="49"/>
      <c r="FI222" s="49"/>
      <c r="FJ222" s="49"/>
      <c r="FK222" s="49"/>
      <c r="FL222" s="49"/>
      <c r="FM222" s="49"/>
      <c r="FN222" s="49"/>
      <c r="FO222" s="49"/>
      <c r="FP222" s="49"/>
      <c r="FQ222" s="49"/>
      <c r="FR222" s="49"/>
      <c r="FS222" s="49"/>
      <c r="FT222" s="49"/>
      <c r="FU222" s="49"/>
      <c r="FV222" s="49"/>
      <c r="FW222" s="49"/>
      <c r="FX222" s="49"/>
      <c r="FY222" s="49"/>
      <c r="FZ222" s="49"/>
      <c r="GA222" s="49"/>
      <c r="GB222" s="49"/>
      <c r="GC222" s="49"/>
      <c r="GD222" s="49"/>
      <c r="GE222" s="49"/>
      <c r="GF222" s="49"/>
      <c r="GG222" s="49"/>
      <c r="GH222" s="49"/>
      <c r="GI222" s="49"/>
      <c r="GJ222" s="49"/>
      <c r="GK222" s="49"/>
      <c r="GL222" s="49"/>
      <c r="GM222" s="49"/>
      <c r="GN222" s="49"/>
      <c r="GO222" s="49"/>
      <c r="GP222" s="49"/>
      <c r="GQ222" s="49"/>
      <c r="GR222" s="49"/>
      <c r="GS222" s="49"/>
      <c r="GT222" s="49"/>
      <c r="GU222" s="49"/>
      <c r="GV222" s="49"/>
      <c r="GW222" s="49"/>
      <c r="GX222" s="49"/>
      <c r="GY222" s="49"/>
      <c r="GZ222" s="49"/>
    </row>
    <row r="223" spans="1:208" s="5" customFormat="1" ht="18.600000000000001" customHeight="1" x14ac:dyDescent="0.25">
      <c r="A223" s="58"/>
      <c r="B223" s="50" t="str">
        <f>IF($A223="","",(IF((VLOOKUP($A223,DATA!$A$1:$M$38,2,FALSE))="X","X",(IF(B222="X",1,B222+1)))))</f>
        <v/>
      </c>
      <c r="C223" s="51" t="str">
        <f>IF($A223="","",(IF((VLOOKUP($A223,DATA!$A$1:$M$38,3,FALSE))="X","X",(IF(C222="X",1,C222+1)))))</f>
        <v/>
      </c>
      <c r="D223" s="50" t="str">
        <f>IF($A223="","",(IF((VLOOKUP($A223,DATA!$A$1:$M$38,4,FALSE))="X","X",(IF(D222="X",1,D222+1)))))</f>
        <v/>
      </c>
      <c r="E223" s="51" t="str">
        <f>IF($A223="","",(IF((VLOOKUP($A223,DATA!$A$1:$M$38,5,FALSE))="X","X",(IF(E222="X",1,E222+1)))))</f>
        <v/>
      </c>
      <c r="F223" s="50" t="str">
        <f>IF($A223="","",(IF((VLOOKUP($A223,DATA!$A$1:$M$38,6,FALSE))="X","X",(IF(F222="X",1,F222+1)))))</f>
        <v/>
      </c>
      <c r="G223" s="51" t="str">
        <f>IF($A223="","",(IF((VLOOKUP($A223,DATA!$A$1:$M$38,7,FALSE))="X","X",(IF(G222="X",1,G222+1)))))</f>
        <v/>
      </c>
      <c r="H223" s="50" t="str">
        <f>IF($A223="","",(IF((VLOOKUP($A223,DATA!$A$1:$M$38,8,FALSE))="X","X",(IF(H222="X",1,H222+1)))))</f>
        <v/>
      </c>
      <c r="I223" s="50" t="str">
        <f>IF($A223="","",(IF((VLOOKUP($A223,DATA!$A$1:$M$38,9,FALSE))="X","X",(IF(I222="X",1,I222+1)))))</f>
        <v/>
      </c>
      <c r="J223" s="51" t="str">
        <f>IF($A223="","",(IF((VLOOKUP($A223,DATA!$A$1:$M$38,10,FALSE))="X","X",(IF(J222="X",1,J222+1)))))</f>
        <v/>
      </c>
      <c r="K223" s="50" t="str">
        <f>IF($A223="","",(IF((VLOOKUP($A223,DATA!$A$1:$M$38,11,FALSE))="X","X",(IF(K222="X",1,K222+1)))))</f>
        <v/>
      </c>
      <c r="L223" s="50" t="str">
        <f>IF($A223="","",(IF((VLOOKUP($A223,DATA!$A$1:$M$38,12,FALSE))="X","X",(IF(L222="X",1,L222+1)))))</f>
        <v/>
      </c>
      <c r="M223" s="50" t="str">
        <f>IF($A223="","",(IF((VLOOKUP($A223,DATA!$A$1:$M$38,13,FALSE))="X","X",(IF(M222="X",1,M222+1)))))</f>
        <v/>
      </c>
      <c r="N223" s="53" t="str">
        <f t="shared" si="6"/>
        <v/>
      </c>
      <c r="O223" s="51" t="str">
        <f t="shared" si="7"/>
        <v/>
      </c>
      <c r="P223" s="50" t="str">
        <f>IF($A223="","",(IF((VLOOKUP($A223,DATA!$S$1:$AC$38,2,FALSE))="X","X",(IF(P222="X",1,P222+1)))))</f>
        <v/>
      </c>
      <c r="Q223" s="50" t="str">
        <f>IF($A223="","",(IF((VLOOKUP($A223,DATA!$S$1:$AC$38,3,FALSE))="X","X",(IF(Q222="X",1,Q222+1)))))</f>
        <v/>
      </c>
      <c r="R223" s="50" t="str">
        <f>IF($A223="","",(IF((VLOOKUP($A223,DATA!$S$1:$AC$38,4,FALSE))="X","X",(IF(R222="X",1,R222+1)))))</f>
        <v/>
      </c>
      <c r="S223" s="50" t="str">
        <f>IF($A223="","",(IF((VLOOKUP($A223,DATA!$S$1:$AC$38,5,FALSE))="X","X",(IF(S222="X",1,S222+1)))))</f>
        <v/>
      </c>
      <c r="T223" s="50" t="str">
        <f>IF($A223="","",(IF((VLOOKUP($A223,DATA!$S$1:$AC$38,6,FALSE))="X","X",(IF(T222="X",1,T222+1)))))</f>
        <v/>
      </c>
      <c r="U223" s="50" t="str">
        <f>IF($A223="","",(IF((VLOOKUP($A223,DATA!$S$1:$AC$38,7,FALSE))="X","X",(IF(U222="X",1,U222+1)))))</f>
        <v/>
      </c>
      <c r="V223" s="51" t="str">
        <f>IF($A223="","",(IF((VLOOKUP($A223,DATA!$S$1:$AC$38,8,FALSE))="X","X",(IF(V222="X",1,V222+1)))))</f>
        <v/>
      </c>
      <c r="W223" s="50" t="str">
        <f>IF($A223="","",(IF((VLOOKUP($A223,DATA!$S$1:$AC$38,9,FALSE))="X","X",(IF(W222="X",1,W222+1)))))</f>
        <v/>
      </c>
      <c r="X223" s="50" t="str">
        <f>IF($A223="","",(IF((VLOOKUP($A223,DATA!$S$1:$AC$38,10,FALSE))="X","X",(IF(X222="X",1,X222+1)))))</f>
        <v/>
      </c>
      <c r="Y223" s="51" t="str">
        <f>IF($A223="","",(IF((VLOOKUP($A223,DATA!$S$1:$AC$38,11,FALSE))="X","X",(IF(Y222="X",1,Y222+1)))))</f>
        <v/>
      </c>
      <c r="Z223" s="52"/>
      <c r="AA223" s="52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39"/>
      <c r="BN223" s="39"/>
      <c r="BO223" s="39"/>
      <c r="BP223" s="39"/>
      <c r="BQ223" s="39"/>
      <c r="BR223" s="39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39"/>
      <c r="CF223" s="39"/>
      <c r="CG223" s="39"/>
      <c r="CH223" s="39"/>
      <c r="DC223" s="4"/>
      <c r="DD223" s="4"/>
      <c r="DE223" s="49"/>
      <c r="DF223" s="49"/>
      <c r="DG223" s="49"/>
      <c r="DH223" s="49"/>
      <c r="DI223" s="49"/>
      <c r="DJ223" s="49"/>
      <c r="DK223" s="49"/>
      <c r="DL223" s="49"/>
      <c r="DM223" s="49"/>
      <c r="DN223" s="49"/>
      <c r="DO223" s="49"/>
      <c r="DP223" s="49"/>
      <c r="DQ223" s="49"/>
      <c r="DR223" s="49"/>
      <c r="DS223" s="49"/>
      <c r="DT223" s="49"/>
      <c r="DU223" s="49"/>
      <c r="DV223" s="49"/>
      <c r="DW223" s="49"/>
      <c r="DX223" s="49"/>
      <c r="DY223" s="49"/>
      <c r="DZ223" s="49"/>
      <c r="EA223" s="49"/>
      <c r="EB223" s="49"/>
      <c r="EC223" s="49"/>
      <c r="ED223" s="49"/>
      <c r="EE223" s="49"/>
      <c r="EF223" s="49"/>
      <c r="EG223" s="49"/>
      <c r="EH223" s="49"/>
      <c r="EI223" s="49"/>
      <c r="EJ223" s="49"/>
      <c r="EK223" s="49"/>
      <c r="EL223" s="49"/>
      <c r="EM223" s="49"/>
      <c r="EN223" s="49"/>
      <c r="EO223" s="49"/>
      <c r="EP223" s="49"/>
      <c r="EQ223" s="49"/>
      <c r="ER223" s="49"/>
      <c r="ES223" s="49"/>
      <c r="ET223" s="49"/>
      <c r="EU223" s="49"/>
      <c r="EV223" s="49"/>
      <c r="EW223" s="49"/>
      <c r="EX223" s="49"/>
      <c r="EY223" s="49"/>
      <c r="EZ223" s="49"/>
      <c r="FA223" s="49"/>
      <c r="FB223" s="49"/>
      <c r="FC223" s="49"/>
      <c r="FD223" s="49"/>
      <c r="FE223" s="49"/>
      <c r="FF223" s="49"/>
      <c r="FG223" s="49"/>
      <c r="FH223" s="49"/>
      <c r="FI223" s="49"/>
      <c r="FJ223" s="49"/>
      <c r="FK223" s="49"/>
      <c r="FL223" s="49"/>
      <c r="FM223" s="49"/>
      <c r="FN223" s="49"/>
      <c r="FO223" s="49"/>
      <c r="FP223" s="49"/>
      <c r="FQ223" s="49"/>
      <c r="FR223" s="49"/>
      <c r="FS223" s="49"/>
      <c r="FT223" s="49"/>
      <c r="FU223" s="49"/>
      <c r="FV223" s="49"/>
      <c r="FW223" s="49"/>
      <c r="FX223" s="49"/>
      <c r="FY223" s="49"/>
      <c r="FZ223" s="49"/>
      <c r="GA223" s="49"/>
      <c r="GB223" s="49"/>
      <c r="GC223" s="49"/>
      <c r="GD223" s="49"/>
      <c r="GE223" s="49"/>
      <c r="GF223" s="49"/>
      <c r="GG223" s="49"/>
      <c r="GH223" s="49"/>
      <c r="GI223" s="49"/>
      <c r="GJ223" s="49"/>
      <c r="GK223" s="49"/>
      <c r="GL223" s="49"/>
      <c r="GM223" s="49"/>
      <c r="GN223" s="49"/>
      <c r="GO223" s="49"/>
      <c r="GP223" s="49"/>
      <c r="GQ223" s="49"/>
      <c r="GR223" s="49"/>
      <c r="GS223" s="49"/>
      <c r="GT223" s="49"/>
      <c r="GU223" s="49"/>
      <c r="GV223" s="49"/>
      <c r="GW223" s="49"/>
      <c r="GX223" s="49"/>
      <c r="GY223" s="49"/>
      <c r="GZ223" s="49"/>
    </row>
    <row r="224" spans="1:208" s="5" customFormat="1" ht="18.600000000000001" customHeight="1" x14ac:dyDescent="0.25">
      <c r="A224" s="58"/>
      <c r="B224" s="50" t="str">
        <f>IF($A224="","",(IF((VLOOKUP($A224,DATA!$A$1:$M$38,2,FALSE))="X","X",(IF(B223="X",1,B223+1)))))</f>
        <v/>
      </c>
      <c r="C224" s="51" t="str">
        <f>IF($A224="","",(IF((VLOOKUP($A224,DATA!$A$1:$M$38,3,FALSE))="X","X",(IF(C223="X",1,C223+1)))))</f>
        <v/>
      </c>
      <c r="D224" s="50" t="str">
        <f>IF($A224="","",(IF((VLOOKUP($A224,DATA!$A$1:$M$38,4,FALSE))="X","X",(IF(D223="X",1,D223+1)))))</f>
        <v/>
      </c>
      <c r="E224" s="51" t="str">
        <f>IF($A224="","",(IF((VLOOKUP($A224,DATA!$A$1:$M$38,5,FALSE))="X","X",(IF(E223="X",1,E223+1)))))</f>
        <v/>
      </c>
      <c r="F224" s="50" t="str">
        <f>IF($A224="","",(IF((VLOOKUP($A224,DATA!$A$1:$M$38,6,FALSE))="X","X",(IF(F223="X",1,F223+1)))))</f>
        <v/>
      </c>
      <c r="G224" s="51" t="str">
        <f>IF($A224="","",(IF((VLOOKUP($A224,DATA!$A$1:$M$38,7,FALSE))="X","X",(IF(G223="X",1,G223+1)))))</f>
        <v/>
      </c>
      <c r="H224" s="50" t="str">
        <f>IF($A224="","",(IF((VLOOKUP($A224,DATA!$A$1:$M$38,8,FALSE))="X","X",(IF(H223="X",1,H223+1)))))</f>
        <v/>
      </c>
      <c r="I224" s="50" t="str">
        <f>IF($A224="","",(IF((VLOOKUP($A224,DATA!$A$1:$M$38,9,FALSE))="X","X",(IF(I223="X",1,I223+1)))))</f>
        <v/>
      </c>
      <c r="J224" s="51" t="str">
        <f>IF($A224="","",(IF((VLOOKUP($A224,DATA!$A$1:$M$38,10,FALSE))="X","X",(IF(J223="X",1,J223+1)))))</f>
        <v/>
      </c>
      <c r="K224" s="50" t="str">
        <f>IF($A224="","",(IF((VLOOKUP($A224,DATA!$A$1:$M$38,11,FALSE))="X","X",(IF(K223="X",1,K223+1)))))</f>
        <v/>
      </c>
      <c r="L224" s="50" t="str">
        <f>IF($A224="","",(IF((VLOOKUP($A224,DATA!$A$1:$M$38,12,FALSE))="X","X",(IF(L223="X",1,L223+1)))))</f>
        <v/>
      </c>
      <c r="M224" s="50" t="str">
        <f>IF($A224="","",(IF((VLOOKUP($A224,DATA!$A$1:$M$38,13,FALSE))="X","X",(IF(M223="X",1,M223+1)))))</f>
        <v/>
      </c>
      <c r="N224" s="53" t="str">
        <f t="shared" si="6"/>
        <v/>
      </c>
      <c r="O224" s="51" t="str">
        <f t="shared" si="7"/>
        <v/>
      </c>
      <c r="P224" s="50" t="str">
        <f>IF($A224="","",(IF((VLOOKUP($A224,DATA!$S$1:$AC$38,2,FALSE))="X","X",(IF(P223="X",1,P223+1)))))</f>
        <v/>
      </c>
      <c r="Q224" s="50" t="str">
        <f>IF($A224="","",(IF((VLOOKUP($A224,DATA!$S$1:$AC$38,3,FALSE))="X","X",(IF(Q223="X",1,Q223+1)))))</f>
        <v/>
      </c>
      <c r="R224" s="50" t="str">
        <f>IF($A224="","",(IF((VLOOKUP($A224,DATA!$S$1:$AC$38,4,FALSE))="X","X",(IF(R223="X",1,R223+1)))))</f>
        <v/>
      </c>
      <c r="S224" s="50" t="str">
        <f>IF($A224="","",(IF((VLOOKUP($A224,DATA!$S$1:$AC$38,5,FALSE))="X","X",(IF(S223="X",1,S223+1)))))</f>
        <v/>
      </c>
      <c r="T224" s="50" t="str">
        <f>IF($A224="","",(IF((VLOOKUP($A224,DATA!$S$1:$AC$38,6,FALSE))="X","X",(IF(T223="X",1,T223+1)))))</f>
        <v/>
      </c>
      <c r="U224" s="50" t="str">
        <f>IF($A224="","",(IF((VLOOKUP($A224,DATA!$S$1:$AC$38,7,FALSE))="X","X",(IF(U223="X",1,U223+1)))))</f>
        <v/>
      </c>
      <c r="V224" s="51" t="str">
        <f>IF($A224="","",(IF((VLOOKUP($A224,DATA!$S$1:$AC$38,8,FALSE))="X","X",(IF(V223="X",1,V223+1)))))</f>
        <v/>
      </c>
      <c r="W224" s="50" t="str">
        <f>IF($A224="","",(IF((VLOOKUP($A224,DATA!$S$1:$AC$38,9,FALSE))="X","X",(IF(W223="X",1,W223+1)))))</f>
        <v/>
      </c>
      <c r="X224" s="50" t="str">
        <f>IF($A224="","",(IF((VLOOKUP($A224,DATA!$S$1:$AC$38,10,FALSE))="X","X",(IF(X223="X",1,X223+1)))))</f>
        <v/>
      </c>
      <c r="Y224" s="51" t="str">
        <f>IF($A224="","",(IF((VLOOKUP($A224,DATA!$S$1:$AC$38,11,FALSE))="X","X",(IF(Y223="X",1,Y223+1)))))</f>
        <v/>
      </c>
      <c r="Z224" s="52"/>
      <c r="AA224" s="52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39"/>
      <c r="BN224" s="39"/>
      <c r="BO224" s="39"/>
      <c r="BP224" s="39"/>
      <c r="BQ224" s="39"/>
      <c r="BR224" s="39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39"/>
      <c r="CF224" s="39"/>
      <c r="CG224" s="39"/>
      <c r="CH224" s="39"/>
      <c r="DC224" s="4"/>
      <c r="DD224" s="4"/>
      <c r="DE224" s="49"/>
      <c r="DF224" s="49"/>
      <c r="DG224" s="49"/>
      <c r="DH224" s="49"/>
      <c r="DI224" s="49"/>
      <c r="DJ224" s="49"/>
      <c r="DK224" s="49"/>
      <c r="DL224" s="49"/>
      <c r="DM224" s="49"/>
      <c r="DN224" s="49"/>
      <c r="DO224" s="49"/>
      <c r="DP224" s="49"/>
      <c r="DQ224" s="49"/>
      <c r="DR224" s="49"/>
      <c r="DS224" s="49"/>
      <c r="DT224" s="49"/>
      <c r="DU224" s="49"/>
      <c r="DV224" s="49"/>
      <c r="DW224" s="49"/>
      <c r="DX224" s="49"/>
      <c r="DY224" s="49"/>
      <c r="DZ224" s="49"/>
      <c r="EA224" s="49"/>
      <c r="EB224" s="49"/>
      <c r="EC224" s="49"/>
      <c r="ED224" s="49"/>
      <c r="EE224" s="49"/>
      <c r="EF224" s="49"/>
      <c r="EG224" s="49"/>
      <c r="EH224" s="49"/>
      <c r="EI224" s="49"/>
      <c r="EJ224" s="49"/>
      <c r="EK224" s="49"/>
      <c r="EL224" s="49"/>
      <c r="EM224" s="49"/>
      <c r="EN224" s="49"/>
      <c r="EO224" s="49"/>
      <c r="EP224" s="49"/>
      <c r="EQ224" s="49"/>
      <c r="ER224" s="49"/>
      <c r="ES224" s="49"/>
      <c r="ET224" s="49"/>
      <c r="EU224" s="49"/>
      <c r="EV224" s="49"/>
      <c r="EW224" s="49"/>
      <c r="EX224" s="49"/>
      <c r="EY224" s="49"/>
      <c r="EZ224" s="49"/>
      <c r="FA224" s="49"/>
      <c r="FB224" s="49"/>
      <c r="FC224" s="49"/>
      <c r="FD224" s="49"/>
      <c r="FE224" s="49"/>
      <c r="FF224" s="49"/>
      <c r="FG224" s="49"/>
      <c r="FH224" s="49"/>
      <c r="FI224" s="49"/>
      <c r="FJ224" s="49"/>
      <c r="FK224" s="49"/>
      <c r="FL224" s="49"/>
      <c r="FM224" s="49"/>
      <c r="FN224" s="49"/>
      <c r="FO224" s="49"/>
      <c r="FP224" s="49"/>
      <c r="FQ224" s="49"/>
      <c r="FR224" s="49"/>
      <c r="FS224" s="49"/>
      <c r="FT224" s="49"/>
      <c r="FU224" s="49"/>
      <c r="FV224" s="49"/>
      <c r="FW224" s="49"/>
      <c r="FX224" s="49"/>
      <c r="FY224" s="49"/>
      <c r="FZ224" s="49"/>
      <c r="GA224" s="49"/>
      <c r="GB224" s="49"/>
      <c r="GC224" s="49"/>
      <c r="GD224" s="49"/>
      <c r="GE224" s="49"/>
      <c r="GF224" s="49"/>
      <c r="GG224" s="49"/>
      <c r="GH224" s="49"/>
      <c r="GI224" s="49"/>
      <c r="GJ224" s="49"/>
      <c r="GK224" s="49"/>
      <c r="GL224" s="49"/>
      <c r="GM224" s="49"/>
      <c r="GN224" s="49"/>
      <c r="GO224" s="49"/>
      <c r="GP224" s="49"/>
      <c r="GQ224" s="49"/>
      <c r="GR224" s="49"/>
      <c r="GS224" s="49"/>
      <c r="GT224" s="49"/>
      <c r="GU224" s="49"/>
      <c r="GV224" s="49"/>
      <c r="GW224" s="49"/>
      <c r="GX224" s="49"/>
      <c r="GY224" s="49"/>
      <c r="GZ224" s="49"/>
    </row>
    <row r="225" spans="1:208" s="5" customFormat="1" ht="18.600000000000001" customHeight="1" x14ac:dyDescent="0.25">
      <c r="A225" s="58"/>
      <c r="B225" s="50" t="str">
        <f>IF($A225="","",(IF((VLOOKUP($A225,DATA!$A$1:$M$38,2,FALSE))="X","X",(IF(B224="X",1,B224+1)))))</f>
        <v/>
      </c>
      <c r="C225" s="51" t="str">
        <f>IF($A225="","",(IF((VLOOKUP($A225,DATA!$A$1:$M$38,3,FALSE))="X","X",(IF(C224="X",1,C224+1)))))</f>
        <v/>
      </c>
      <c r="D225" s="50" t="str">
        <f>IF($A225="","",(IF((VLOOKUP($A225,DATA!$A$1:$M$38,4,FALSE))="X","X",(IF(D224="X",1,D224+1)))))</f>
        <v/>
      </c>
      <c r="E225" s="51" t="str">
        <f>IF($A225="","",(IF((VLOOKUP($A225,DATA!$A$1:$M$38,5,FALSE))="X","X",(IF(E224="X",1,E224+1)))))</f>
        <v/>
      </c>
      <c r="F225" s="50" t="str">
        <f>IF($A225="","",(IF((VLOOKUP($A225,DATA!$A$1:$M$38,6,FALSE))="X","X",(IF(F224="X",1,F224+1)))))</f>
        <v/>
      </c>
      <c r="G225" s="51" t="str">
        <f>IF($A225="","",(IF((VLOOKUP($A225,DATA!$A$1:$M$38,7,FALSE))="X","X",(IF(G224="X",1,G224+1)))))</f>
        <v/>
      </c>
      <c r="H225" s="50" t="str">
        <f>IF($A225="","",(IF((VLOOKUP($A225,DATA!$A$1:$M$38,8,FALSE))="X","X",(IF(H224="X",1,H224+1)))))</f>
        <v/>
      </c>
      <c r="I225" s="50" t="str">
        <f>IF($A225="","",(IF((VLOOKUP($A225,DATA!$A$1:$M$38,9,FALSE))="X","X",(IF(I224="X",1,I224+1)))))</f>
        <v/>
      </c>
      <c r="J225" s="51" t="str">
        <f>IF($A225="","",(IF((VLOOKUP($A225,DATA!$A$1:$M$38,10,FALSE))="X","X",(IF(J224="X",1,J224+1)))))</f>
        <v/>
      </c>
      <c r="K225" s="50" t="str">
        <f>IF($A225="","",(IF((VLOOKUP($A225,DATA!$A$1:$M$38,11,FALSE))="X","X",(IF(K224="X",1,K224+1)))))</f>
        <v/>
      </c>
      <c r="L225" s="50" t="str">
        <f>IF($A225="","",(IF((VLOOKUP($A225,DATA!$A$1:$M$38,12,FALSE))="X","X",(IF(L224="X",1,L224+1)))))</f>
        <v/>
      </c>
      <c r="M225" s="50" t="str">
        <f>IF($A225="","",(IF((VLOOKUP($A225,DATA!$A$1:$M$38,13,FALSE))="X","X",(IF(M224="X",1,M224+1)))))</f>
        <v/>
      </c>
      <c r="N225" s="53" t="str">
        <f t="shared" si="6"/>
        <v/>
      </c>
      <c r="O225" s="51" t="str">
        <f t="shared" si="7"/>
        <v/>
      </c>
      <c r="P225" s="50" t="str">
        <f>IF($A225="","",(IF((VLOOKUP($A225,DATA!$S$1:$AC$38,2,FALSE))="X","X",(IF(P224="X",1,P224+1)))))</f>
        <v/>
      </c>
      <c r="Q225" s="50" t="str">
        <f>IF($A225="","",(IF((VLOOKUP($A225,DATA!$S$1:$AC$38,3,FALSE))="X","X",(IF(Q224="X",1,Q224+1)))))</f>
        <v/>
      </c>
      <c r="R225" s="50" t="str">
        <f>IF($A225="","",(IF((VLOOKUP($A225,DATA!$S$1:$AC$38,4,FALSE))="X","X",(IF(R224="X",1,R224+1)))))</f>
        <v/>
      </c>
      <c r="S225" s="50" t="str">
        <f>IF($A225="","",(IF((VLOOKUP($A225,DATA!$S$1:$AC$38,5,FALSE))="X","X",(IF(S224="X",1,S224+1)))))</f>
        <v/>
      </c>
      <c r="T225" s="50" t="str">
        <f>IF($A225="","",(IF((VLOOKUP($A225,DATA!$S$1:$AC$38,6,FALSE))="X","X",(IF(T224="X",1,T224+1)))))</f>
        <v/>
      </c>
      <c r="U225" s="50" t="str">
        <f>IF($A225="","",(IF((VLOOKUP($A225,DATA!$S$1:$AC$38,7,FALSE))="X","X",(IF(U224="X",1,U224+1)))))</f>
        <v/>
      </c>
      <c r="V225" s="51" t="str">
        <f>IF($A225="","",(IF((VLOOKUP($A225,DATA!$S$1:$AC$38,8,FALSE))="X","X",(IF(V224="X",1,V224+1)))))</f>
        <v/>
      </c>
      <c r="W225" s="50" t="str">
        <f>IF($A225="","",(IF((VLOOKUP($A225,DATA!$S$1:$AC$38,9,FALSE))="X","X",(IF(W224="X",1,W224+1)))))</f>
        <v/>
      </c>
      <c r="X225" s="50" t="str">
        <f>IF($A225="","",(IF((VLOOKUP($A225,DATA!$S$1:$AC$38,10,FALSE))="X","X",(IF(X224="X",1,X224+1)))))</f>
        <v/>
      </c>
      <c r="Y225" s="51" t="str">
        <f>IF($A225="","",(IF((VLOOKUP($A225,DATA!$S$1:$AC$38,11,FALSE))="X","X",(IF(Y224="X",1,Y224+1)))))</f>
        <v/>
      </c>
      <c r="Z225" s="52"/>
      <c r="AA225" s="52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39"/>
      <c r="BN225" s="39"/>
      <c r="BO225" s="39"/>
      <c r="BP225" s="39"/>
      <c r="BQ225" s="39"/>
      <c r="BR225" s="39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39"/>
      <c r="CF225" s="39"/>
      <c r="CG225" s="39"/>
      <c r="CH225" s="39"/>
      <c r="DC225" s="4"/>
      <c r="DD225" s="4"/>
      <c r="DE225" s="49"/>
      <c r="DF225" s="49"/>
      <c r="DG225" s="49"/>
      <c r="DH225" s="49"/>
      <c r="DI225" s="49"/>
      <c r="DJ225" s="49"/>
      <c r="DK225" s="49"/>
      <c r="DL225" s="49"/>
      <c r="DM225" s="49"/>
      <c r="DN225" s="49"/>
      <c r="DO225" s="49"/>
      <c r="DP225" s="49"/>
      <c r="DQ225" s="49"/>
      <c r="DR225" s="49"/>
      <c r="DS225" s="49"/>
      <c r="DT225" s="49"/>
      <c r="DU225" s="49"/>
      <c r="DV225" s="49"/>
      <c r="DW225" s="49"/>
      <c r="DX225" s="49"/>
      <c r="DY225" s="49"/>
      <c r="DZ225" s="49"/>
      <c r="EA225" s="49"/>
      <c r="EB225" s="49"/>
      <c r="EC225" s="49"/>
      <c r="ED225" s="49"/>
      <c r="EE225" s="49"/>
      <c r="EF225" s="49"/>
      <c r="EG225" s="49"/>
      <c r="EH225" s="49"/>
      <c r="EI225" s="49"/>
      <c r="EJ225" s="49"/>
      <c r="EK225" s="49"/>
      <c r="EL225" s="49"/>
      <c r="EM225" s="49"/>
      <c r="EN225" s="49"/>
      <c r="EO225" s="49"/>
      <c r="EP225" s="49"/>
      <c r="EQ225" s="49"/>
      <c r="ER225" s="49"/>
      <c r="ES225" s="49"/>
      <c r="ET225" s="49"/>
      <c r="EU225" s="49"/>
      <c r="EV225" s="49"/>
      <c r="EW225" s="49"/>
      <c r="EX225" s="49"/>
      <c r="EY225" s="49"/>
      <c r="EZ225" s="49"/>
      <c r="FA225" s="49"/>
      <c r="FB225" s="49"/>
      <c r="FC225" s="49"/>
      <c r="FD225" s="49"/>
      <c r="FE225" s="49"/>
      <c r="FF225" s="49"/>
      <c r="FG225" s="49"/>
      <c r="FH225" s="49"/>
      <c r="FI225" s="49"/>
      <c r="FJ225" s="49"/>
      <c r="FK225" s="49"/>
      <c r="FL225" s="49"/>
      <c r="FM225" s="49"/>
      <c r="FN225" s="49"/>
      <c r="FO225" s="49"/>
      <c r="FP225" s="49"/>
      <c r="FQ225" s="49"/>
      <c r="FR225" s="49"/>
      <c r="FS225" s="49"/>
      <c r="FT225" s="49"/>
      <c r="FU225" s="49"/>
      <c r="FV225" s="49"/>
      <c r="FW225" s="49"/>
      <c r="FX225" s="49"/>
      <c r="FY225" s="49"/>
      <c r="FZ225" s="49"/>
      <c r="GA225" s="49"/>
      <c r="GB225" s="49"/>
      <c r="GC225" s="49"/>
      <c r="GD225" s="49"/>
      <c r="GE225" s="49"/>
      <c r="GF225" s="49"/>
      <c r="GG225" s="49"/>
      <c r="GH225" s="49"/>
      <c r="GI225" s="49"/>
      <c r="GJ225" s="49"/>
      <c r="GK225" s="49"/>
      <c r="GL225" s="49"/>
      <c r="GM225" s="49"/>
      <c r="GN225" s="49"/>
      <c r="GO225" s="49"/>
      <c r="GP225" s="49"/>
      <c r="GQ225" s="49"/>
      <c r="GR225" s="49"/>
      <c r="GS225" s="49"/>
      <c r="GT225" s="49"/>
      <c r="GU225" s="49"/>
      <c r="GV225" s="49"/>
      <c r="GW225" s="49"/>
      <c r="GX225" s="49"/>
      <c r="GY225" s="49"/>
      <c r="GZ225" s="49"/>
    </row>
    <row r="226" spans="1:208" s="5" customFormat="1" ht="18.600000000000001" customHeight="1" x14ac:dyDescent="0.25">
      <c r="A226" s="58"/>
      <c r="B226" s="50" t="str">
        <f>IF($A226="","",(IF((VLOOKUP($A226,DATA!$A$1:$M$38,2,FALSE))="X","X",(IF(B225="X",1,B225+1)))))</f>
        <v/>
      </c>
      <c r="C226" s="51" t="str">
        <f>IF($A226="","",(IF((VLOOKUP($A226,DATA!$A$1:$M$38,3,FALSE))="X","X",(IF(C225="X",1,C225+1)))))</f>
        <v/>
      </c>
      <c r="D226" s="50" t="str">
        <f>IF($A226="","",(IF((VLOOKUP($A226,DATA!$A$1:$M$38,4,FALSE))="X","X",(IF(D225="X",1,D225+1)))))</f>
        <v/>
      </c>
      <c r="E226" s="51" t="str">
        <f>IF($A226="","",(IF((VLOOKUP($A226,DATA!$A$1:$M$38,5,FALSE))="X","X",(IF(E225="X",1,E225+1)))))</f>
        <v/>
      </c>
      <c r="F226" s="50" t="str">
        <f>IF($A226="","",(IF((VLOOKUP($A226,DATA!$A$1:$M$38,6,FALSE))="X","X",(IF(F225="X",1,F225+1)))))</f>
        <v/>
      </c>
      <c r="G226" s="51" t="str">
        <f>IF($A226="","",(IF((VLOOKUP($A226,DATA!$A$1:$M$38,7,FALSE))="X","X",(IF(G225="X",1,G225+1)))))</f>
        <v/>
      </c>
      <c r="H226" s="50" t="str">
        <f>IF($A226="","",(IF((VLOOKUP($A226,DATA!$A$1:$M$38,8,FALSE))="X","X",(IF(H225="X",1,H225+1)))))</f>
        <v/>
      </c>
      <c r="I226" s="50" t="str">
        <f>IF($A226="","",(IF((VLOOKUP($A226,DATA!$A$1:$M$38,9,FALSE))="X","X",(IF(I225="X",1,I225+1)))))</f>
        <v/>
      </c>
      <c r="J226" s="51" t="str">
        <f>IF($A226="","",(IF((VLOOKUP($A226,DATA!$A$1:$M$38,10,FALSE))="X","X",(IF(J225="X",1,J225+1)))))</f>
        <v/>
      </c>
      <c r="K226" s="50" t="str">
        <f>IF($A226="","",(IF((VLOOKUP($A226,DATA!$A$1:$M$38,11,FALSE))="X","X",(IF(K225="X",1,K225+1)))))</f>
        <v/>
      </c>
      <c r="L226" s="50" t="str">
        <f>IF($A226="","",(IF((VLOOKUP($A226,DATA!$A$1:$M$38,12,FALSE))="X","X",(IF(L225="X",1,L225+1)))))</f>
        <v/>
      </c>
      <c r="M226" s="50" t="str">
        <f>IF($A226="","",(IF((VLOOKUP($A226,DATA!$A$1:$M$38,13,FALSE))="X","X",(IF(M225="X",1,M225+1)))))</f>
        <v/>
      </c>
      <c r="N226" s="53" t="str">
        <f t="shared" si="6"/>
        <v/>
      </c>
      <c r="O226" s="51" t="str">
        <f t="shared" si="7"/>
        <v/>
      </c>
      <c r="P226" s="50" t="str">
        <f>IF($A226="","",(IF((VLOOKUP($A226,DATA!$S$1:$AC$38,2,FALSE))="X","X",(IF(P225="X",1,P225+1)))))</f>
        <v/>
      </c>
      <c r="Q226" s="50" t="str">
        <f>IF($A226="","",(IF((VLOOKUP($A226,DATA!$S$1:$AC$38,3,FALSE))="X","X",(IF(Q225="X",1,Q225+1)))))</f>
        <v/>
      </c>
      <c r="R226" s="50" t="str">
        <f>IF($A226="","",(IF((VLOOKUP($A226,DATA!$S$1:$AC$38,4,FALSE))="X","X",(IF(R225="X",1,R225+1)))))</f>
        <v/>
      </c>
      <c r="S226" s="50" t="str">
        <f>IF($A226="","",(IF((VLOOKUP($A226,DATA!$S$1:$AC$38,5,FALSE))="X","X",(IF(S225="X",1,S225+1)))))</f>
        <v/>
      </c>
      <c r="T226" s="50" t="str">
        <f>IF($A226="","",(IF((VLOOKUP($A226,DATA!$S$1:$AC$38,6,FALSE))="X","X",(IF(T225="X",1,T225+1)))))</f>
        <v/>
      </c>
      <c r="U226" s="50" t="str">
        <f>IF($A226="","",(IF((VLOOKUP($A226,DATA!$S$1:$AC$38,7,FALSE))="X","X",(IF(U225="X",1,U225+1)))))</f>
        <v/>
      </c>
      <c r="V226" s="51" t="str">
        <f>IF($A226="","",(IF((VLOOKUP($A226,DATA!$S$1:$AC$38,8,FALSE))="X","X",(IF(V225="X",1,V225+1)))))</f>
        <v/>
      </c>
      <c r="W226" s="50" t="str">
        <f>IF($A226="","",(IF((VLOOKUP($A226,DATA!$S$1:$AC$38,9,FALSE))="X","X",(IF(W225="X",1,W225+1)))))</f>
        <v/>
      </c>
      <c r="X226" s="50" t="str">
        <f>IF($A226="","",(IF((VLOOKUP($A226,DATA!$S$1:$AC$38,10,FALSE))="X","X",(IF(X225="X",1,X225+1)))))</f>
        <v/>
      </c>
      <c r="Y226" s="51" t="str">
        <f>IF($A226="","",(IF((VLOOKUP($A226,DATA!$S$1:$AC$38,11,FALSE))="X","X",(IF(Y225="X",1,Y225+1)))))</f>
        <v/>
      </c>
      <c r="Z226" s="52"/>
      <c r="AA226" s="52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39"/>
      <c r="BN226" s="39"/>
      <c r="BO226" s="39"/>
      <c r="BP226" s="39"/>
      <c r="BQ226" s="39"/>
      <c r="BR226" s="39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39"/>
      <c r="CF226" s="39"/>
      <c r="CG226" s="39"/>
      <c r="CH226" s="39"/>
      <c r="DC226" s="4"/>
      <c r="DD226" s="4"/>
      <c r="DE226" s="49"/>
      <c r="DF226" s="49"/>
      <c r="DG226" s="49"/>
      <c r="DH226" s="49"/>
      <c r="DI226" s="49"/>
      <c r="DJ226" s="49"/>
      <c r="DK226" s="49"/>
      <c r="DL226" s="49"/>
      <c r="DM226" s="49"/>
      <c r="DN226" s="49"/>
      <c r="DO226" s="49"/>
      <c r="DP226" s="49"/>
      <c r="DQ226" s="49"/>
      <c r="DR226" s="49"/>
      <c r="DS226" s="49"/>
      <c r="DT226" s="49"/>
      <c r="DU226" s="49"/>
      <c r="DV226" s="49"/>
      <c r="DW226" s="49"/>
      <c r="DX226" s="49"/>
      <c r="DY226" s="49"/>
      <c r="DZ226" s="49"/>
      <c r="EA226" s="49"/>
      <c r="EB226" s="49"/>
      <c r="EC226" s="49"/>
      <c r="ED226" s="49"/>
      <c r="EE226" s="49"/>
      <c r="EF226" s="49"/>
      <c r="EG226" s="49"/>
      <c r="EH226" s="49"/>
      <c r="EI226" s="49"/>
      <c r="EJ226" s="49"/>
      <c r="EK226" s="49"/>
      <c r="EL226" s="49"/>
      <c r="EM226" s="49"/>
      <c r="EN226" s="49"/>
      <c r="EO226" s="49"/>
      <c r="EP226" s="49"/>
      <c r="EQ226" s="49"/>
      <c r="ER226" s="49"/>
      <c r="ES226" s="49"/>
      <c r="ET226" s="49"/>
      <c r="EU226" s="49"/>
      <c r="EV226" s="49"/>
      <c r="EW226" s="49"/>
      <c r="EX226" s="49"/>
      <c r="EY226" s="49"/>
      <c r="EZ226" s="49"/>
      <c r="FA226" s="49"/>
      <c r="FB226" s="49"/>
      <c r="FC226" s="49"/>
      <c r="FD226" s="49"/>
      <c r="FE226" s="49"/>
      <c r="FF226" s="49"/>
      <c r="FG226" s="49"/>
      <c r="FH226" s="49"/>
      <c r="FI226" s="49"/>
      <c r="FJ226" s="49"/>
      <c r="FK226" s="49"/>
      <c r="FL226" s="49"/>
      <c r="FM226" s="49"/>
      <c r="FN226" s="49"/>
      <c r="FO226" s="49"/>
      <c r="FP226" s="49"/>
      <c r="FQ226" s="49"/>
      <c r="FR226" s="49"/>
      <c r="FS226" s="49"/>
      <c r="FT226" s="49"/>
      <c r="FU226" s="49"/>
      <c r="FV226" s="49"/>
      <c r="FW226" s="49"/>
      <c r="FX226" s="49"/>
      <c r="FY226" s="49"/>
      <c r="FZ226" s="49"/>
      <c r="GA226" s="49"/>
      <c r="GB226" s="49"/>
      <c r="GC226" s="49"/>
      <c r="GD226" s="49"/>
      <c r="GE226" s="49"/>
      <c r="GF226" s="49"/>
      <c r="GG226" s="49"/>
      <c r="GH226" s="49"/>
      <c r="GI226" s="49"/>
      <c r="GJ226" s="49"/>
      <c r="GK226" s="49"/>
      <c r="GL226" s="49"/>
      <c r="GM226" s="49"/>
      <c r="GN226" s="49"/>
      <c r="GO226" s="49"/>
      <c r="GP226" s="49"/>
      <c r="GQ226" s="49"/>
      <c r="GR226" s="49"/>
      <c r="GS226" s="49"/>
      <c r="GT226" s="49"/>
      <c r="GU226" s="49"/>
      <c r="GV226" s="49"/>
      <c r="GW226" s="49"/>
      <c r="GX226" s="49"/>
      <c r="GY226" s="49"/>
      <c r="GZ226" s="49"/>
    </row>
    <row r="227" spans="1:208" s="5" customFormat="1" ht="18.600000000000001" customHeight="1" x14ac:dyDescent="0.25">
      <c r="A227" s="58"/>
      <c r="B227" s="50" t="str">
        <f>IF($A227="","",(IF((VLOOKUP($A227,DATA!$A$1:$M$38,2,FALSE))="X","X",(IF(B226="X",1,B226+1)))))</f>
        <v/>
      </c>
      <c r="C227" s="51" t="str">
        <f>IF($A227="","",(IF((VLOOKUP($A227,DATA!$A$1:$M$38,3,FALSE))="X","X",(IF(C226="X",1,C226+1)))))</f>
        <v/>
      </c>
      <c r="D227" s="50" t="str">
        <f>IF($A227="","",(IF((VLOOKUP($A227,DATA!$A$1:$M$38,4,FALSE))="X","X",(IF(D226="X",1,D226+1)))))</f>
        <v/>
      </c>
      <c r="E227" s="51" t="str">
        <f>IF($A227="","",(IF((VLOOKUP($A227,DATA!$A$1:$M$38,5,FALSE))="X","X",(IF(E226="X",1,E226+1)))))</f>
        <v/>
      </c>
      <c r="F227" s="50" t="str">
        <f>IF($A227="","",(IF((VLOOKUP($A227,DATA!$A$1:$M$38,6,FALSE))="X","X",(IF(F226="X",1,F226+1)))))</f>
        <v/>
      </c>
      <c r="G227" s="51" t="str">
        <f>IF($A227="","",(IF((VLOOKUP($A227,DATA!$A$1:$M$38,7,FALSE))="X","X",(IF(G226="X",1,G226+1)))))</f>
        <v/>
      </c>
      <c r="H227" s="50" t="str">
        <f>IF($A227="","",(IF((VLOOKUP($A227,DATA!$A$1:$M$38,8,FALSE))="X","X",(IF(H226="X",1,H226+1)))))</f>
        <v/>
      </c>
      <c r="I227" s="50" t="str">
        <f>IF($A227="","",(IF((VLOOKUP($A227,DATA!$A$1:$M$38,9,FALSE))="X","X",(IF(I226="X",1,I226+1)))))</f>
        <v/>
      </c>
      <c r="J227" s="51" t="str">
        <f>IF($A227="","",(IF((VLOOKUP($A227,DATA!$A$1:$M$38,10,FALSE))="X","X",(IF(J226="X",1,J226+1)))))</f>
        <v/>
      </c>
      <c r="K227" s="50" t="str">
        <f>IF($A227="","",(IF((VLOOKUP($A227,DATA!$A$1:$M$38,11,FALSE))="X","X",(IF(K226="X",1,K226+1)))))</f>
        <v/>
      </c>
      <c r="L227" s="50" t="str">
        <f>IF($A227="","",(IF((VLOOKUP($A227,DATA!$A$1:$M$38,12,FALSE))="X","X",(IF(L226="X",1,L226+1)))))</f>
        <v/>
      </c>
      <c r="M227" s="50" t="str">
        <f>IF($A227="","",(IF((VLOOKUP($A227,DATA!$A$1:$M$38,13,FALSE))="X","X",(IF(M226="X",1,M226+1)))))</f>
        <v/>
      </c>
      <c r="N227" s="53" t="str">
        <f t="shared" si="6"/>
        <v/>
      </c>
      <c r="O227" s="51" t="str">
        <f t="shared" si="7"/>
        <v/>
      </c>
      <c r="P227" s="50" t="str">
        <f>IF($A227="","",(IF((VLOOKUP($A227,DATA!$S$1:$AC$38,2,FALSE))="X","X",(IF(P226="X",1,P226+1)))))</f>
        <v/>
      </c>
      <c r="Q227" s="50" t="str">
        <f>IF($A227="","",(IF((VLOOKUP($A227,DATA!$S$1:$AC$38,3,FALSE))="X","X",(IF(Q226="X",1,Q226+1)))))</f>
        <v/>
      </c>
      <c r="R227" s="50" t="str">
        <f>IF($A227="","",(IF((VLOOKUP($A227,DATA!$S$1:$AC$38,4,FALSE))="X","X",(IF(R226="X",1,R226+1)))))</f>
        <v/>
      </c>
      <c r="S227" s="50" t="str">
        <f>IF($A227="","",(IF((VLOOKUP($A227,DATA!$S$1:$AC$38,5,FALSE))="X","X",(IF(S226="X",1,S226+1)))))</f>
        <v/>
      </c>
      <c r="T227" s="50" t="str">
        <f>IF($A227="","",(IF((VLOOKUP($A227,DATA!$S$1:$AC$38,6,FALSE))="X","X",(IF(T226="X",1,T226+1)))))</f>
        <v/>
      </c>
      <c r="U227" s="50" t="str">
        <f>IF($A227="","",(IF((VLOOKUP($A227,DATA!$S$1:$AC$38,7,FALSE))="X","X",(IF(U226="X",1,U226+1)))))</f>
        <v/>
      </c>
      <c r="V227" s="51" t="str">
        <f>IF($A227="","",(IF((VLOOKUP($A227,DATA!$S$1:$AC$38,8,FALSE))="X","X",(IF(V226="X",1,V226+1)))))</f>
        <v/>
      </c>
      <c r="W227" s="50" t="str">
        <f>IF($A227="","",(IF((VLOOKUP($A227,DATA!$S$1:$AC$38,9,FALSE))="X","X",(IF(W226="X",1,W226+1)))))</f>
        <v/>
      </c>
      <c r="X227" s="50" t="str">
        <f>IF($A227="","",(IF((VLOOKUP($A227,DATA!$S$1:$AC$38,10,FALSE))="X","X",(IF(X226="X",1,X226+1)))))</f>
        <v/>
      </c>
      <c r="Y227" s="51" t="str">
        <f>IF($A227="","",(IF((VLOOKUP($A227,DATA!$S$1:$AC$38,11,FALSE))="X","X",(IF(Y226="X",1,Y226+1)))))</f>
        <v/>
      </c>
      <c r="Z227" s="52"/>
      <c r="AA227" s="52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39"/>
      <c r="BN227" s="39"/>
      <c r="BO227" s="39"/>
      <c r="BP227" s="39"/>
      <c r="BQ227" s="39"/>
      <c r="BR227" s="39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39"/>
      <c r="CF227" s="39"/>
      <c r="CG227" s="39"/>
      <c r="CH227" s="39"/>
      <c r="DC227" s="4"/>
      <c r="DD227" s="4"/>
      <c r="DE227" s="49"/>
      <c r="DF227" s="49"/>
      <c r="DG227" s="49"/>
      <c r="DH227" s="49"/>
      <c r="DI227" s="49"/>
      <c r="DJ227" s="49"/>
      <c r="DK227" s="49"/>
      <c r="DL227" s="49"/>
      <c r="DM227" s="49"/>
      <c r="DN227" s="49"/>
      <c r="DO227" s="49"/>
      <c r="DP227" s="49"/>
      <c r="DQ227" s="49"/>
      <c r="DR227" s="49"/>
      <c r="DS227" s="49"/>
      <c r="DT227" s="49"/>
      <c r="DU227" s="49"/>
      <c r="DV227" s="49"/>
      <c r="DW227" s="49"/>
      <c r="DX227" s="49"/>
      <c r="DY227" s="49"/>
      <c r="DZ227" s="49"/>
      <c r="EA227" s="49"/>
      <c r="EB227" s="49"/>
      <c r="EC227" s="49"/>
      <c r="ED227" s="49"/>
      <c r="EE227" s="49"/>
      <c r="EF227" s="49"/>
      <c r="EG227" s="49"/>
      <c r="EH227" s="49"/>
      <c r="EI227" s="49"/>
      <c r="EJ227" s="49"/>
      <c r="EK227" s="49"/>
      <c r="EL227" s="49"/>
      <c r="EM227" s="49"/>
      <c r="EN227" s="49"/>
      <c r="EO227" s="49"/>
      <c r="EP227" s="49"/>
      <c r="EQ227" s="49"/>
      <c r="ER227" s="49"/>
      <c r="ES227" s="49"/>
      <c r="ET227" s="49"/>
      <c r="EU227" s="49"/>
      <c r="EV227" s="49"/>
      <c r="EW227" s="49"/>
      <c r="EX227" s="49"/>
      <c r="EY227" s="49"/>
      <c r="EZ227" s="49"/>
      <c r="FA227" s="49"/>
      <c r="FB227" s="49"/>
      <c r="FC227" s="49"/>
      <c r="FD227" s="49"/>
      <c r="FE227" s="49"/>
      <c r="FF227" s="49"/>
      <c r="FG227" s="49"/>
      <c r="FH227" s="49"/>
      <c r="FI227" s="49"/>
      <c r="FJ227" s="49"/>
      <c r="FK227" s="49"/>
      <c r="FL227" s="49"/>
      <c r="FM227" s="49"/>
      <c r="FN227" s="49"/>
      <c r="FO227" s="49"/>
      <c r="FP227" s="49"/>
      <c r="FQ227" s="49"/>
      <c r="FR227" s="49"/>
      <c r="FS227" s="49"/>
      <c r="FT227" s="49"/>
      <c r="FU227" s="49"/>
      <c r="FV227" s="49"/>
      <c r="FW227" s="49"/>
      <c r="FX227" s="49"/>
      <c r="FY227" s="49"/>
      <c r="FZ227" s="49"/>
      <c r="GA227" s="49"/>
      <c r="GB227" s="49"/>
      <c r="GC227" s="49"/>
      <c r="GD227" s="49"/>
      <c r="GE227" s="49"/>
      <c r="GF227" s="49"/>
      <c r="GG227" s="49"/>
      <c r="GH227" s="49"/>
      <c r="GI227" s="49"/>
      <c r="GJ227" s="49"/>
      <c r="GK227" s="49"/>
      <c r="GL227" s="49"/>
      <c r="GM227" s="49"/>
      <c r="GN227" s="49"/>
      <c r="GO227" s="49"/>
      <c r="GP227" s="49"/>
      <c r="GQ227" s="49"/>
      <c r="GR227" s="49"/>
      <c r="GS227" s="49"/>
      <c r="GT227" s="49"/>
      <c r="GU227" s="49"/>
      <c r="GV227" s="49"/>
      <c r="GW227" s="49"/>
      <c r="GX227" s="49"/>
      <c r="GY227" s="49"/>
      <c r="GZ227" s="49"/>
    </row>
    <row r="228" spans="1:208" s="5" customFormat="1" ht="18.600000000000001" customHeight="1" x14ac:dyDescent="0.25">
      <c r="A228" s="58"/>
      <c r="B228" s="50" t="str">
        <f>IF($A228="","",(IF((VLOOKUP($A228,DATA!$A$1:$M$38,2,FALSE))="X","X",(IF(B227="X",1,B227+1)))))</f>
        <v/>
      </c>
      <c r="C228" s="51" t="str">
        <f>IF($A228="","",(IF((VLOOKUP($A228,DATA!$A$1:$M$38,3,FALSE))="X","X",(IF(C227="X",1,C227+1)))))</f>
        <v/>
      </c>
      <c r="D228" s="50" t="str">
        <f>IF($A228="","",(IF((VLOOKUP($A228,DATA!$A$1:$M$38,4,FALSE))="X","X",(IF(D227="X",1,D227+1)))))</f>
        <v/>
      </c>
      <c r="E228" s="51" t="str">
        <f>IF($A228="","",(IF((VLOOKUP($A228,DATA!$A$1:$M$38,5,FALSE))="X","X",(IF(E227="X",1,E227+1)))))</f>
        <v/>
      </c>
      <c r="F228" s="50" t="str">
        <f>IF($A228="","",(IF((VLOOKUP($A228,DATA!$A$1:$M$38,6,FALSE))="X","X",(IF(F227="X",1,F227+1)))))</f>
        <v/>
      </c>
      <c r="G228" s="51" t="str">
        <f>IF($A228="","",(IF((VLOOKUP($A228,DATA!$A$1:$M$38,7,FALSE))="X","X",(IF(G227="X",1,G227+1)))))</f>
        <v/>
      </c>
      <c r="H228" s="50" t="str">
        <f>IF($A228="","",(IF((VLOOKUP($A228,DATA!$A$1:$M$38,8,FALSE))="X","X",(IF(H227="X",1,H227+1)))))</f>
        <v/>
      </c>
      <c r="I228" s="50" t="str">
        <f>IF($A228="","",(IF((VLOOKUP($A228,DATA!$A$1:$M$38,9,FALSE))="X","X",(IF(I227="X",1,I227+1)))))</f>
        <v/>
      </c>
      <c r="J228" s="51" t="str">
        <f>IF($A228="","",(IF((VLOOKUP($A228,DATA!$A$1:$M$38,10,FALSE))="X","X",(IF(J227="X",1,J227+1)))))</f>
        <v/>
      </c>
      <c r="K228" s="50" t="str">
        <f>IF($A228="","",(IF((VLOOKUP($A228,DATA!$A$1:$M$38,11,FALSE))="X","X",(IF(K227="X",1,K227+1)))))</f>
        <v/>
      </c>
      <c r="L228" s="50" t="str">
        <f>IF($A228="","",(IF((VLOOKUP($A228,DATA!$A$1:$M$38,12,FALSE))="X","X",(IF(L227="X",1,L227+1)))))</f>
        <v/>
      </c>
      <c r="M228" s="50" t="str">
        <f>IF($A228="","",(IF((VLOOKUP($A228,DATA!$A$1:$M$38,13,FALSE))="X","X",(IF(M227="X",1,M227+1)))))</f>
        <v/>
      </c>
      <c r="N228" s="53" t="str">
        <f t="shared" si="6"/>
        <v/>
      </c>
      <c r="O228" s="51" t="str">
        <f t="shared" si="7"/>
        <v/>
      </c>
      <c r="P228" s="50" t="str">
        <f>IF($A228="","",(IF((VLOOKUP($A228,DATA!$S$1:$AC$38,2,FALSE))="X","X",(IF(P227="X",1,P227+1)))))</f>
        <v/>
      </c>
      <c r="Q228" s="50" t="str">
        <f>IF($A228="","",(IF((VLOOKUP($A228,DATA!$S$1:$AC$38,3,FALSE))="X","X",(IF(Q227="X",1,Q227+1)))))</f>
        <v/>
      </c>
      <c r="R228" s="50" t="str">
        <f>IF($A228="","",(IF((VLOOKUP($A228,DATA!$S$1:$AC$38,4,FALSE))="X","X",(IF(R227="X",1,R227+1)))))</f>
        <v/>
      </c>
      <c r="S228" s="50" t="str">
        <f>IF($A228="","",(IF((VLOOKUP($A228,DATA!$S$1:$AC$38,5,FALSE))="X","X",(IF(S227="X",1,S227+1)))))</f>
        <v/>
      </c>
      <c r="T228" s="50" t="str">
        <f>IF($A228="","",(IF((VLOOKUP($A228,DATA!$S$1:$AC$38,6,FALSE))="X","X",(IF(T227="X",1,T227+1)))))</f>
        <v/>
      </c>
      <c r="U228" s="50" t="str">
        <f>IF($A228="","",(IF((VLOOKUP($A228,DATA!$S$1:$AC$38,7,FALSE))="X","X",(IF(U227="X",1,U227+1)))))</f>
        <v/>
      </c>
      <c r="V228" s="51" t="str">
        <f>IF($A228="","",(IF((VLOOKUP($A228,DATA!$S$1:$AC$38,8,FALSE))="X","X",(IF(V227="X",1,V227+1)))))</f>
        <v/>
      </c>
      <c r="W228" s="50" t="str">
        <f>IF($A228="","",(IF((VLOOKUP($A228,DATA!$S$1:$AC$38,9,FALSE))="X","X",(IF(W227="X",1,W227+1)))))</f>
        <v/>
      </c>
      <c r="X228" s="50" t="str">
        <f>IF($A228="","",(IF((VLOOKUP($A228,DATA!$S$1:$AC$38,10,FALSE))="X","X",(IF(X227="X",1,X227+1)))))</f>
        <v/>
      </c>
      <c r="Y228" s="51" t="str">
        <f>IF($A228="","",(IF((VLOOKUP($A228,DATA!$S$1:$AC$38,11,FALSE))="X","X",(IF(Y227="X",1,Y227+1)))))</f>
        <v/>
      </c>
      <c r="Z228" s="52"/>
      <c r="AA228" s="52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39"/>
      <c r="BN228" s="39"/>
      <c r="BO228" s="39"/>
      <c r="BP228" s="39"/>
      <c r="BQ228" s="39"/>
      <c r="BR228" s="39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39"/>
      <c r="CF228" s="39"/>
      <c r="CG228" s="39"/>
      <c r="CH228" s="39"/>
      <c r="DC228" s="4"/>
      <c r="DD228" s="4"/>
      <c r="DE228" s="49"/>
      <c r="DF228" s="49"/>
      <c r="DG228" s="49"/>
      <c r="DH228" s="49"/>
      <c r="DI228" s="49"/>
      <c r="DJ228" s="49"/>
      <c r="DK228" s="49"/>
      <c r="DL228" s="49"/>
      <c r="DM228" s="49"/>
      <c r="DN228" s="49"/>
      <c r="DO228" s="49"/>
      <c r="DP228" s="49"/>
      <c r="DQ228" s="49"/>
      <c r="DR228" s="49"/>
      <c r="DS228" s="49"/>
      <c r="DT228" s="49"/>
      <c r="DU228" s="49"/>
      <c r="DV228" s="49"/>
      <c r="DW228" s="49"/>
      <c r="DX228" s="49"/>
      <c r="DY228" s="49"/>
      <c r="DZ228" s="49"/>
      <c r="EA228" s="49"/>
      <c r="EB228" s="49"/>
      <c r="EC228" s="49"/>
      <c r="ED228" s="49"/>
      <c r="EE228" s="49"/>
      <c r="EF228" s="49"/>
      <c r="EG228" s="49"/>
      <c r="EH228" s="49"/>
      <c r="EI228" s="49"/>
      <c r="EJ228" s="49"/>
      <c r="EK228" s="49"/>
      <c r="EL228" s="49"/>
      <c r="EM228" s="49"/>
      <c r="EN228" s="49"/>
      <c r="EO228" s="49"/>
      <c r="EP228" s="49"/>
      <c r="EQ228" s="49"/>
      <c r="ER228" s="49"/>
      <c r="ES228" s="49"/>
      <c r="ET228" s="49"/>
      <c r="EU228" s="49"/>
      <c r="EV228" s="49"/>
      <c r="EW228" s="49"/>
      <c r="EX228" s="49"/>
      <c r="EY228" s="49"/>
      <c r="EZ228" s="49"/>
      <c r="FA228" s="49"/>
      <c r="FB228" s="49"/>
      <c r="FC228" s="49"/>
      <c r="FD228" s="49"/>
      <c r="FE228" s="49"/>
      <c r="FF228" s="49"/>
      <c r="FG228" s="49"/>
      <c r="FH228" s="49"/>
      <c r="FI228" s="49"/>
      <c r="FJ228" s="49"/>
      <c r="FK228" s="49"/>
      <c r="FL228" s="49"/>
      <c r="FM228" s="49"/>
      <c r="FN228" s="49"/>
      <c r="FO228" s="49"/>
      <c r="FP228" s="49"/>
      <c r="FQ228" s="49"/>
      <c r="FR228" s="49"/>
      <c r="FS228" s="49"/>
      <c r="FT228" s="49"/>
      <c r="FU228" s="49"/>
      <c r="FV228" s="49"/>
      <c r="FW228" s="49"/>
      <c r="FX228" s="49"/>
      <c r="FY228" s="49"/>
      <c r="FZ228" s="49"/>
      <c r="GA228" s="49"/>
      <c r="GB228" s="49"/>
      <c r="GC228" s="49"/>
      <c r="GD228" s="49"/>
      <c r="GE228" s="49"/>
      <c r="GF228" s="49"/>
      <c r="GG228" s="49"/>
      <c r="GH228" s="49"/>
      <c r="GI228" s="49"/>
      <c r="GJ228" s="49"/>
      <c r="GK228" s="49"/>
      <c r="GL228" s="49"/>
      <c r="GM228" s="49"/>
      <c r="GN228" s="49"/>
      <c r="GO228" s="49"/>
      <c r="GP228" s="49"/>
      <c r="GQ228" s="49"/>
      <c r="GR228" s="49"/>
      <c r="GS228" s="49"/>
      <c r="GT228" s="49"/>
      <c r="GU228" s="49"/>
      <c r="GV228" s="49"/>
      <c r="GW228" s="49"/>
      <c r="GX228" s="49"/>
      <c r="GY228" s="49"/>
      <c r="GZ228" s="49"/>
    </row>
    <row r="229" spans="1:208" s="5" customFormat="1" ht="18.600000000000001" customHeight="1" x14ac:dyDescent="0.25">
      <c r="A229" s="58"/>
      <c r="B229" s="50" t="str">
        <f>IF($A229="","",(IF((VLOOKUP($A229,DATA!$A$1:$M$38,2,FALSE))="X","X",(IF(B228="X",1,B228+1)))))</f>
        <v/>
      </c>
      <c r="C229" s="51" t="str">
        <f>IF($A229="","",(IF((VLOOKUP($A229,DATA!$A$1:$M$38,3,FALSE))="X","X",(IF(C228="X",1,C228+1)))))</f>
        <v/>
      </c>
      <c r="D229" s="50" t="str">
        <f>IF($A229="","",(IF((VLOOKUP($A229,DATA!$A$1:$M$38,4,FALSE))="X","X",(IF(D228="X",1,D228+1)))))</f>
        <v/>
      </c>
      <c r="E229" s="51" t="str">
        <f>IF($A229="","",(IF((VLOOKUP($A229,DATA!$A$1:$M$38,5,FALSE))="X","X",(IF(E228="X",1,E228+1)))))</f>
        <v/>
      </c>
      <c r="F229" s="50" t="str">
        <f>IF($A229="","",(IF((VLOOKUP($A229,DATA!$A$1:$M$38,6,FALSE))="X","X",(IF(F228="X",1,F228+1)))))</f>
        <v/>
      </c>
      <c r="G229" s="51" t="str">
        <f>IF($A229="","",(IF((VLOOKUP($A229,DATA!$A$1:$M$38,7,FALSE))="X","X",(IF(G228="X",1,G228+1)))))</f>
        <v/>
      </c>
      <c r="H229" s="50" t="str">
        <f>IF($A229="","",(IF((VLOOKUP($A229,DATA!$A$1:$M$38,8,FALSE))="X","X",(IF(H228="X",1,H228+1)))))</f>
        <v/>
      </c>
      <c r="I229" s="50" t="str">
        <f>IF($A229="","",(IF((VLOOKUP($A229,DATA!$A$1:$M$38,9,FALSE))="X","X",(IF(I228="X",1,I228+1)))))</f>
        <v/>
      </c>
      <c r="J229" s="51" t="str">
        <f>IF($A229="","",(IF((VLOOKUP($A229,DATA!$A$1:$M$38,10,FALSE))="X","X",(IF(J228="X",1,J228+1)))))</f>
        <v/>
      </c>
      <c r="K229" s="50" t="str">
        <f>IF($A229="","",(IF((VLOOKUP($A229,DATA!$A$1:$M$38,11,FALSE))="X","X",(IF(K228="X",1,K228+1)))))</f>
        <v/>
      </c>
      <c r="L229" s="50" t="str">
        <f>IF($A229="","",(IF((VLOOKUP($A229,DATA!$A$1:$M$38,12,FALSE))="X","X",(IF(L228="X",1,L228+1)))))</f>
        <v/>
      </c>
      <c r="M229" s="50" t="str">
        <f>IF($A229="","",(IF((VLOOKUP($A229,DATA!$A$1:$M$38,13,FALSE))="X","X",(IF(M228="X",1,M228+1)))))</f>
        <v/>
      </c>
      <c r="N229" s="53" t="str">
        <f t="shared" si="6"/>
        <v/>
      </c>
      <c r="O229" s="51" t="str">
        <f t="shared" si="7"/>
        <v/>
      </c>
      <c r="P229" s="50" t="str">
        <f>IF($A229="","",(IF((VLOOKUP($A229,DATA!$S$1:$AC$38,2,FALSE))="X","X",(IF(P228="X",1,P228+1)))))</f>
        <v/>
      </c>
      <c r="Q229" s="50" t="str">
        <f>IF($A229="","",(IF((VLOOKUP($A229,DATA!$S$1:$AC$38,3,FALSE))="X","X",(IF(Q228="X",1,Q228+1)))))</f>
        <v/>
      </c>
      <c r="R229" s="50" t="str">
        <f>IF($A229="","",(IF((VLOOKUP($A229,DATA!$S$1:$AC$38,4,FALSE))="X","X",(IF(R228="X",1,R228+1)))))</f>
        <v/>
      </c>
      <c r="S229" s="50" t="str">
        <f>IF($A229="","",(IF((VLOOKUP($A229,DATA!$S$1:$AC$38,5,FALSE))="X","X",(IF(S228="X",1,S228+1)))))</f>
        <v/>
      </c>
      <c r="T229" s="50" t="str">
        <f>IF($A229="","",(IF((VLOOKUP($A229,DATA!$S$1:$AC$38,6,FALSE))="X","X",(IF(T228="X",1,T228+1)))))</f>
        <v/>
      </c>
      <c r="U229" s="50" t="str">
        <f>IF($A229="","",(IF((VLOOKUP($A229,DATA!$S$1:$AC$38,7,FALSE))="X","X",(IF(U228="X",1,U228+1)))))</f>
        <v/>
      </c>
      <c r="V229" s="51" t="str">
        <f>IF($A229="","",(IF((VLOOKUP($A229,DATA!$S$1:$AC$38,8,FALSE))="X","X",(IF(V228="X",1,V228+1)))))</f>
        <v/>
      </c>
      <c r="W229" s="50" t="str">
        <f>IF($A229="","",(IF((VLOOKUP($A229,DATA!$S$1:$AC$38,9,FALSE))="X","X",(IF(W228="X",1,W228+1)))))</f>
        <v/>
      </c>
      <c r="X229" s="50" t="str">
        <f>IF($A229="","",(IF((VLOOKUP($A229,DATA!$S$1:$AC$38,10,FALSE))="X","X",(IF(X228="X",1,X228+1)))))</f>
        <v/>
      </c>
      <c r="Y229" s="51" t="str">
        <f>IF($A229="","",(IF((VLOOKUP($A229,DATA!$S$1:$AC$38,11,FALSE))="X","X",(IF(Y228="X",1,Y228+1)))))</f>
        <v/>
      </c>
      <c r="Z229" s="52"/>
      <c r="AA229" s="52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39"/>
      <c r="BN229" s="39"/>
      <c r="BO229" s="39"/>
      <c r="BP229" s="39"/>
      <c r="BQ229" s="39"/>
      <c r="BR229" s="39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39"/>
      <c r="CF229" s="39"/>
      <c r="CG229" s="39"/>
      <c r="CH229" s="39"/>
      <c r="DC229" s="4"/>
      <c r="DD229" s="4"/>
      <c r="DE229" s="49"/>
      <c r="DF229" s="49"/>
      <c r="DG229" s="49"/>
      <c r="DH229" s="49"/>
      <c r="DI229" s="49"/>
      <c r="DJ229" s="49"/>
      <c r="DK229" s="49"/>
      <c r="DL229" s="49"/>
      <c r="DM229" s="49"/>
      <c r="DN229" s="49"/>
      <c r="DO229" s="49"/>
      <c r="DP229" s="49"/>
      <c r="DQ229" s="49"/>
      <c r="DR229" s="49"/>
      <c r="DS229" s="49"/>
      <c r="DT229" s="49"/>
      <c r="DU229" s="49"/>
      <c r="DV229" s="49"/>
      <c r="DW229" s="49"/>
      <c r="DX229" s="49"/>
      <c r="DY229" s="49"/>
      <c r="DZ229" s="49"/>
      <c r="EA229" s="49"/>
      <c r="EB229" s="49"/>
      <c r="EC229" s="49"/>
      <c r="ED229" s="49"/>
      <c r="EE229" s="49"/>
      <c r="EF229" s="49"/>
      <c r="EG229" s="49"/>
      <c r="EH229" s="49"/>
      <c r="EI229" s="49"/>
      <c r="EJ229" s="49"/>
      <c r="EK229" s="49"/>
      <c r="EL229" s="49"/>
      <c r="EM229" s="49"/>
      <c r="EN229" s="49"/>
      <c r="EO229" s="49"/>
      <c r="EP229" s="49"/>
      <c r="EQ229" s="49"/>
      <c r="ER229" s="49"/>
      <c r="ES229" s="49"/>
      <c r="ET229" s="49"/>
      <c r="EU229" s="49"/>
      <c r="EV229" s="49"/>
      <c r="EW229" s="49"/>
      <c r="EX229" s="49"/>
      <c r="EY229" s="49"/>
      <c r="EZ229" s="49"/>
      <c r="FA229" s="49"/>
      <c r="FB229" s="49"/>
      <c r="FC229" s="49"/>
      <c r="FD229" s="49"/>
      <c r="FE229" s="49"/>
      <c r="FF229" s="49"/>
      <c r="FG229" s="49"/>
      <c r="FH229" s="49"/>
      <c r="FI229" s="49"/>
      <c r="FJ229" s="49"/>
      <c r="FK229" s="49"/>
      <c r="FL229" s="49"/>
      <c r="FM229" s="49"/>
      <c r="FN229" s="49"/>
      <c r="FO229" s="49"/>
      <c r="FP229" s="49"/>
      <c r="FQ229" s="49"/>
      <c r="FR229" s="49"/>
      <c r="FS229" s="49"/>
      <c r="FT229" s="49"/>
      <c r="FU229" s="49"/>
      <c r="FV229" s="49"/>
      <c r="FW229" s="49"/>
      <c r="FX229" s="49"/>
      <c r="FY229" s="49"/>
      <c r="FZ229" s="49"/>
      <c r="GA229" s="49"/>
      <c r="GB229" s="49"/>
      <c r="GC229" s="49"/>
      <c r="GD229" s="49"/>
      <c r="GE229" s="49"/>
      <c r="GF229" s="49"/>
      <c r="GG229" s="49"/>
      <c r="GH229" s="49"/>
      <c r="GI229" s="49"/>
      <c r="GJ229" s="49"/>
      <c r="GK229" s="49"/>
      <c r="GL229" s="49"/>
      <c r="GM229" s="49"/>
      <c r="GN229" s="49"/>
      <c r="GO229" s="49"/>
      <c r="GP229" s="49"/>
      <c r="GQ229" s="49"/>
      <c r="GR229" s="49"/>
      <c r="GS229" s="49"/>
      <c r="GT229" s="49"/>
      <c r="GU229" s="49"/>
      <c r="GV229" s="49"/>
      <c r="GW229" s="49"/>
      <c r="GX229" s="49"/>
      <c r="GY229" s="49"/>
      <c r="GZ229" s="49"/>
    </row>
    <row r="230" spans="1:208" s="5" customFormat="1" ht="18.600000000000001" customHeight="1" x14ac:dyDescent="0.25">
      <c r="A230" s="58"/>
      <c r="B230" s="50" t="str">
        <f>IF($A230="","",(IF((VLOOKUP($A230,DATA!$A$1:$M$38,2,FALSE))="X","X",(IF(B229="X",1,B229+1)))))</f>
        <v/>
      </c>
      <c r="C230" s="51" t="str">
        <f>IF($A230="","",(IF((VLOOKUP($A230,DATA!$A$1:$M$38,3,FALSE))="X","X",(IF(C229="X",1,C229+1)))))</f>
        <v/>
      </c>
      <c r="D230" s="50" t="str">
        <f>IF($A230="","",(IF((VLOOKUP($A230,DATA!$A$1:$M$38,4,FALSE))="X","X",(IF(D229="X",1,D229+1)))))</f>
        <v/>
      </c>
      <c r="E230" s="51" t="str">
        <f>IF($A230="","",(IF((VLOOKUP($A230,DATA!$A$1:$M$38,5,FALSE))="X","X",(IF(E229="X",1,E229+1)))))</f>
        <v/>
      </c>
      <c r="F230" s="50" t="str">
        <f>IF($A230="","",(IF((VLOOKUP($A230,DATA!$A$1:$M$38,6,FALSE))="X","X",(IF(F229="X",1,F229+1)))))</f>
        <v/>
      </c>
      <c r="G230" s="51" t="str">
        <f>IF($A230="","",(IF((VLOOKUP($A230,DATA!$A$1:$M$38,7,FALSE))="X","X",(IF(G229="X",1,G229+1)))))</f>
        <v/>
      </c>
      <c r="H230" s="50" t="str">
        <f>IF($A230="","",(IF((VLOOKUP($A230,DATA!$A$1:$M$38,8,FALSE))="X","X",(IF(H229="X",1,H229+1)))))</f>
        <v/>
      </c>
      <c r="I230" s="50" t="str">
        <f>IF($A230="","",(IF((VLOOKUP($A230,DATA!$A$1:$M$38,9,FALSE))="X","X",(IF(I229="X",1,I229+1)))))</f>
        <v/>
      </c>
      <c r="J230" s="51" t="str">
        <f>IF($A230="","",(IF((VLOOKUP($A230,DATA!$A$1:$M$38,10,FALSE))="X","X",(IF(J229="X",1,J229+1)))))</f>
        <v/>
      </c>
      <c r="K230" s="50" t="str">
        <f>IF($A230="","",(IF((VLOOKUP($A230,DATA!$A$1:$M$38,11,FALSE))="X","X",(IF(K229="X",1,K229+1)))))</f>
        <v/>
      </c>
      <c r="L230" s="50" t="str">
        <f>IF($A230="","",(IF((VLOOKUP($A230,DATA!$A$1:$M$38,12,FALSE))="X","X",(IF(L229="X",1,L229+1)))))</f>
        <v/>
      </c>
      <c r="M230" s="50" t="str">
        <f>IF($A230="","",(IF((VLOOKUP($A230,DATA!$A$1:$M$38,13,FALSE))="X","X",(IF(M229="X",1,M229+1)))))</f>
        <v/>
      </c>
      <c r="N230" s="53" t="str">
        <f t="shared" si="6"/>
        <v/>
      </c>
      <c r="O230" s="51" t="str">
        <f t="shared" si="7"/>
        <v/>
      </c>
      <c r="P230" s="50" t="str">
        <f>IF($A230="","",(IF((VLOOKUP($A230,DATA!$S$1:$AC$38,2,FALSE))="X","X",(IF(P229="X",1,P229+1)))))</f>
        <v/>
      </c>
      <c r="Q230" s="50" t="str">
        <f>IF($A230="","",(IF((VLOOKUP($A230,DATA!$S$1:$AC$38,3,FALSE))="X","X",(IF(Q229="X",1,Q229+1)))))</f>
        <v/>
      </c>
      <c r="R230" s="50" t="str">
        <f>IF($A230="","",(IF((VLOOKUP($A230,DATA!$S$1:$AC$38,4,FALSE))="X","X",(IF(R229="X",1,R229+1)))))</f>
        <v/>
      </c>
      <c r="S230" s="50" t="str">
        <f>IF($A230="","",(IF((VLOOKUP($A230,DATA!$S$1:$AC$38,5,FALSE))="X","X",(IF(S229="X",1,S229+1)))))</f>
        <v/>
      </c>
      <c r="T230" s="50" t="str">
        <f>IF($A230="","",(IF((VLOOKUP($A230,DATA!$S$1:$AC$38,6,FALSE))="X","X",(IF(T229="X",1,T229+1)))))</f>
        <v/>
      </c>
      <c r="U230" s="50" t="str">
        <f>IF($A230="","",(IF((VLOOKUP($A230,DATA!$S$1:$AC$38,7,FALSE))="X","X",(IF(U229="X",1,U229+1)))))</f>
        <v/>
      </c>
      <c r="V230" s="51" t="str">
        <f>IF($A230="","",(IF((VLOOKUP($A230,DATA!$S$1:$AC$38,8,FALSE))="X","X",(IF(V229="X",1,V229+1)))))</f>
        <v/>
      </c>
      <c r="W230" s="50" t="str">
        <f>IF($A230="","",(IF((VLOOKUP($A230,DATA!$S$1:$AC$38,9,FALSE))="X","X",(IF(W229="X",1,W229+1)))))</f>
        <v/>
      </c>
      <c r="X230" s="50" t="str">
        <f>IF($A230="","",(IF((VLOOKUP($A230,DATA!$S$1:$AC$38,10,FALSE))="X","X",(IF(X229="X",1,X229+1)))))</f>
        <v/>
      </c>
      <c r="Y230" s="51" t="str">
        <f>IF($A230="","",(IF((VLOOKUP($A230,DATA!$S$1:$AC$38,11,FALSE))="X","X",(IF(Y229="X",1,Y229+1)))))</f>
        <v/>
      </c>
      <c r="Z230" s="52"/>
      <c r="AA230" s="52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39"/>
      <c r="BN230" s="39"/>
      <c r="BO230" s="39"/>
      <c r="BP230" s="39"/>
      <c r="BQ230" s="39"/>
      <c r="BR230" s="39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39"/>
      <c r="CF230" s="39"/>
      <c r="CG230" s="39"/>
      <c r="CH230" s="39"/>
      <c r="DC230" s="4"/>
      <c r="DD230" s="4"/>
      <c r="DE230" s="49"/>
      <c r="DF230" s="49"/>
      <c r="DG230" s="49"/>
      <c r="DH230" s="49"/>
      <c r="DI230" s="49"/>
      <c r="DJ230" s="49"/>
      <c r="DK230" s="49"/>
      <c r="DL230" s="49"/>
      <c r="DM230" s="49"/>
      <c r="DN230" s="49"/>
      <c r="DO230" s="49"/>
      <c r="DP230" s="49"/>
      <c r="DQ230" s="49"/>
      <c r="DR230" s="49"/>
      <c r="DS230" s="49"/>
      <c r="DT230" s="49"/>
      <c r="DU230" s="49"/>
      <c r="DV230" s="49"/>
      <c r="DW230" s="49"/>
      <c r="DX230" s="49"/>
      <c r="DY230" s="49"/>
      <c r="DZ230" s="49"/>
      <c r="EA230" s="49"/>
      <c r="EB230" s="49"/>
      <c r="EC230" s="49"/>
      <c r="ED230" s="49"/>
      <c r="EE230" s="49"/>
      <c r="EF230" s="49"/>
      <c r="EG230" s="49"/>
      <c r="EH230" s="49"/>
      <c r="EI230" s="49"/>
      <c r="EJ230" s="49"/>
      <c r="EK230" s="49"/>
      <c r="EL230" s="49"/>
      <c r="EM230" s="49"/>
      <c r="EN230" s="49"/>
      <c r="EO230" s="49"/>
      <c r="EP230" s="49"/>
      <c r="EQ230" s="49"/>
      <c r="ER230" s="49"/>
      <c r="ES230" s="49"/>
      <c r="ET230" s="49"/>
      <c r="EU230" s="49"/>
      <c r="EV230" s="49"/>
      <c r="EW230" s="49"/>
      <c r="EX230" s="49"/>
      <c r="EY230" s="49"/>
      <c r="EZ230" s="49"/>
      <c r="FA230" s="49"/>
      <c r="FB230" s="49"/>
      <c r="FC230" s="49"/>
      <c r="FD230" s="49"/>
      <c r="FE230" s="49"/>
      <c r="FF230" s="49"/>
      <c r="FG230" s="49"/>
      <c r="FH230" s="49"/>
      <c r="FI230" s="49"/>
      <c r="FJ230" s="49"/>
      <c r="FK230" s="49"/>
      <c r="FL230" s="49"/>
      <c r="FM230" s="49"/>
      <c r="FN230" s="49"/>
      <c r="FO230" s="49"/>
      <c r="FP230" s="49"/>
      <c r="FQ230" s="49"/>
      <c r="FR230" s="49"/>
      <c r="FS230" s="49"/>
      <c r="FT230" s="49"/>
      <c r="FU230" s="49"/>
      <c r="FV230" s="49"/>
      <c r="FW230" s="49"/>
      <c r="FX230" s="49"/>
      <c r="FY230" s="49"/>
      <c r="FZ230" s="49"/>
      <c r="GA230" s="49"/>
      <c r="GB230" s="49"/>
      <c r="GC230" s="49"/>
      <c r="GD230" s="49"/>
      <c r="GE230" s="49"/>
      <c r="GF230" s="49"/>
      <c r="GG230" s="49"/>
      <c r="GH230" s="49"/>
      <c r="GI230" s="49"/>
      <c r="GJ230" s="49"/>
      <c r="GK230" s="49"/>
      <c r="GL230" s="49"/>
      <c r="GM230" s="49"/>
      <c r="GN230" s="49"/>
      <c r="GO230" s="49"/>
      <c r="GP230" s="49"/>
      <c r="GQ230" s="49"/>
      <c r="GR230" s="49"/>
      <c r="GS230" s="49"/>
      <c r="GT230" s="49"/>
      <c r="GU230" s="49"/>
      <c r="GV230" s="49"/>
      <c r="GW230" s="49"/>
      <c r="GX230" s="49"/>
      <c r="GY230" s="49"/>
      <c r="GZ230" s="49"/>
    </row>
    <row r="231" spans="1:208" s="5" customFormat="1" ht="18.600000000000001" customHeight="1" x14ac:dyDescent="0.25">
      <c r="A231" s="58"/>
      <c r="B231" s="50" t="str">
        <f>IF($A231="","",(IF((VLOOKUP($A231,DATA!$A$1:$M$38,2,FALSE))="X","X",(IF(B230="X",1,B230+1)))))</f>
        <v/>
      </c>
      <c r="C231" s="51" t="str">
        <f>IF($A231="","",(IF((VLOOKUP($A231,DATA!$A$1:$M$38,3,FALSE))="X","X",(IF(C230="X",1,C230+1)))))</f>
        <v/>
      </c>
      <c r="D231" s="50" t="str">
        <f>IF($A231="","",(IF((VLOOKUP($A231,DATA!$A$1:$M$38,4,FALSE))="X","X",(IF(D230="X",1,D230+1)))))</f>
        <v/>
      </c>
      <c r="E231" s="51" t="str">
        <f>IF($A231="","",(IF((VLOOKUP($A231,DATA!$A$1:$M$38,5,FALSE))="X","X",(IF(E230="X",1,E230+1)))))</f>
        <v/>
      </c>
      <c r="F231" s="50" t="str">
        <f>IF($A231="","",(IF((VLOOKUP($A231,DATA!$A$1:$M$38,6,FALSE))="X","X",(IF(F230="X",1,F230+1)))))</f>
        <v/>
      </c>
      <c r="G231" s="51" t="str">
        <f>IF($A231="","",(IF((VLOOKUP($A231,DATA!$A$1:$M$38,7,FALSE))="X","X",(IF(G230="X",1,G230+1)))))</f>
        <v/>
      </c>
      <c r="H231" s="50" t="str">
        <f>IF($A231="","",(IF((VLOOKUP($A231,DATA!$A$1:$M$38,8,FALSE))="X","X",(IF(H230="X",1,H230+1)))))</f>
        <v/>
      </c>
      <c r="I231" s="50" t="str">
        <f>IF($A231="","",(IF((VLOOKUP($A231,DATA!$A$1:$M$38,9,FALSE))="X","X",(IF(I230="X",1,I230+1)))))</f>
        <v/>
      </c>
      <c r="J231" s="51" t="str">
        <f>IF($A231="","",(IF((VLOOKUP($A231,DATA!$A$1:$M$38,10,FALSE))="X","X",(IF(J230="X",1,J230+1)))))</f>
        <v/>
      </c>
      <c r="K231" s="50" t="str">
        <f>IF($A231="","",(IF((VLOOKUP($A231,DATA!$A$1:$M$38,11,FALSE))="X","X",(IF(K230="X",1,K230+1)))))</f>
        <v/>
      </c>
      <c r="L231" s="50" t="str">
        <f>IF($A231="","",(IF((VLOOKUP($A231,DATA!$A$1:$M$38,12,FALSE))="X","X",(IF(L230="X",1,L230+1)))))</f>
        <v/>
      </c>
      <c r="M231" s="50" t="str">
        <f>IF($A231="","",(IF((VLOOKUP($A231,DATA!$A$1:$M$38,13,FALSE))="X","X",(IF(M230="X",1,M230+1)))))</f>
        <v/>
      </c>
      <c r="N231" s="53" t="str">
        <f t="shared" si="6"/>
        <v/>
      </c>
      <c r="O231" s="51" t="str">
        <f t="shared" si="7"/>
        <v/>
      </c>
      <c r="P231" s="50" t="str">
        <f>IF($A231="","",(IF((VLOOKUP($A231,DATA!$S$1:$AC$38,2,FALSE))="X","X",(IF(P230="X",1,P230+1)))))</f>
        <v/>
      </c>
      <c r="Q231" s="50" t="str">
        <f>IF($A231="","",(IF((VLOOKUP($A231,DATA!$S$1:$AC$38,3,FALSE))="X","X",(IF(Q230="X",1,Q230+1)))))</f>
        <v/>
      </c>
      <c r="R231" s="50" t="str">
        <f>IF($A231="","",(IF((VLOOKUP($A231,DATA!$S$1:$AC$38,4,FALSE))="X","X",(IF(R230="X",1,R230+1)))))</f>
        <v/>
      </c>
      <c r="S231" s="50" t="str">
        <f>IF($A231="","",(IF((VLOOKUP($A231,DATA!$S$1:$AC$38,5,FALSE))="X","X",(IF(S230="X",1,S230+1)))))</f>
        <v/>
      </c>
      <c r="T231" s="50" t="str">
        <f>IF($A231="","",(IF((VLOOKUP($A231,DATA!$S$1:$AC$38,6,FALSE))="X","X",(IF(T230="X",1,T230+1)))))</f>
        <v/>
      </c>
      <c r="U231" s="50" t="str">
        <f>IF($A231="","",(IF((VLOOKUP($A231,DATA!$S$1:$AC$38,7,FALSE))="X","X",(IF(U230="X",1,U230+1)))))</f>
        <v/>
      </c>
      <c r="V231" s="51" t="str">
        <f>IF($A231="","",(IF((VLOOKUP($A231,DATA!$S$1:$AC$38,8,FALSE))="X","X",(IF(V230="X",1,V230+1)))))</f>
        <v/>
      </c>
      <c r="W231" s="50" t="str">
        <f>IF($A231="","",(IF((VLOOKUP($A231,DATA!$S$1:$AC$38,9,FALSE))="X","X",(IF(W230="X",1,W230+1)))))</f>
        <v/>
      </c>
      <c r="X231" s="50" t="str">
        <f>IF($A231="","",(IF((VLOOKUP($A231,DATA!$S$1:$AC$38,10,FALSE))="X","X",(IF(X230="X",1,X230+1)))))</f>
        <v/>
      </c>
      <c r="Y231" s="51" t="str">
        <f>IF($A231="","",(IF((VLOOKUP($A231,DATA!$S$1:$AC$38,11,FALSE))="X","X",(IF(Y230="X",1,Y230+1)))))</f>
        <v/>
      </c>
      <c r="Z231" s="52"/>
      <c r="AA231" s="52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39"/>
      <c r="BN231" s="39"/>
      <c r="BO231" s="39"/>
      <c r="BP231" s="39"/>
      <c r="BQ231" s="39"/>
      <c r="BR231" s="39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39"/>
      <c r="CF231" s="39"/>
      <c r="CG231" s="39"/>
      <c r="CH231" s="39"/>
      <c r="DC231" s="4"/>
      <c r="DD231" s="4"/>
      <c r="DE231" s="49"/>
      <c r="DF231" s="49"/>
      <c r="DG231" s="49"/>
      <c r="DH231" s="49"/>
      <c r="DI231" s="49"/>
      <c r="DJ231" s="49"/>
      <c r="DK231" s="49"/>
      <c r="DL231" s="49"/>
      <c r="DM231" s="49"/>
      <c r="DN231" s="49"/>
      <c r="DO231" s="49"/>
      <c r="DP231" s="49"/>
      <c r="DQ231" s="49"/>
      <c r="DR231" s="49"/>
      <c r="DS231" s="49"/>
      <c r="DT231" s="49"/>
      <c r="DU231" s="49"/>
      <c r="DV231" s="49"/>
      <c r="DW231" s="49"/>
      <c r="DX231" s="49"/>
      <c r="DY231" s="49"/>
      <c r="DZ231" s="49"/>
      <c r="EA231" s="49"/>
      <c r="EB231" s="49"/>
      <c r="EC231" s="49"/>
      <c r="ED231" s="49"/>
      <c r="EE231" s="49"/>
      <c r="EF231" s="49"/>
      <c r="EG231" s="49"/>
      <c r="EH231" s="49"/>
      <c r="EI231" s="49"/>
      <c r="EJ231" s="49"/>
      <c r="EK231" s="49"/>
      <c r="EL231" s="49"/>
      <c r="EM231" s="49"/>
      <c r="EN231" s="49"/>
      <c r="EO231" s="49"/>
      <c r="EP231" s="49"/>
      <c r="EQ231" s="49"/>
      <c r="ER231" s="49"/>
      <c r="ES231" s="49"/>
      <c r="ET231" s="49"/>
      <c r="EU231" s="49"/>
      <c r="EV231" s="49"/>
      <c r="EW231" s="49"/>
      <c r="EX231" s="49"/>
      <c r="EY231" s="49"/>
      <c r="EZ231" s="49"/>
      <c r="FA231" s="49"/>
      <c r="FB231" s="49"/>
      <c r="FC231" s="49"/>
      <c r="FD231" s="49"/>
      <c r="FE231" s="49"/>
      <c r="FF231" s="49"/>
      <c r="FG231" s="49"/>
      <c r="FH231" s="49"/>
      <c r="FI231" s="49"/>
      <c r="FJ231" s="49"/>
      <c r="FK231" s="49"/>
      <c r="FL231" s="49"/>
      <c r="FM231" s="49"/>
      <c r="FN231" s="49"/>
      <c r="FO231" s="49"/>
      <c r="FP231" s="49"/>
      <c r="FQ231" s="49"/>
      <c r="FR231" s="49"/>
      <c r="FS231" s="49"/>
      <c r="FT231" s="49"/>
      <c r="FU231" s="49"/>
      <c r="FV231" s="49"/>
      <c r="FW231" s="49"/>
      <c r="FX231" s="49"/>
      <c r="FY231" s="49"/>
      <c r="FZ231" s="49"/>
      <c r="GA231" s="49"/>
      <c r="GB231" s="49"/>
      <c r="GC231" s="49"/>
      <c r="GD231" s="49"/>
      <c r="GE231" s="49"/>
      <c r="GF231" s="49"/>
      <c r="GG231" s="49"/>
      <c r="GH231" s="49"/>
      <c r="GI231" s="49"/>
      <c r="GJ231" s="49"/>
      <c r="GK231" s="49"/>
      <c r="GL231" s="49"/>
      <c r="GM231" s="49"/>
      <c r="GN231" s="49"/>
      <c r="GO231" s="49"/>
      <c r="GP231" s="49"/>
      <c r="GQ231" s="49"/>
      <c r="GR231" s="49"/>
      <c r="GS231" s="49"/>
      <c r="GT231" s="49"/>
      <c r="GU231" s="49"/>
      <c r="GV231" s="49"/>
      <c r="GW231" s="49"/>
      <c r="GX231" s="49"/>
      <c r="GY231" s="49"/>
      <c r="GZ231" s="49"/>
    </row>
    <row r="232" spans="1:208" s="5" customFormat="1" ht="18.600000000000001" customHeight="1" x14ac:dyDescent="0.25">
      <c r="A232" s="58"/>
      <c r="B232" s="50" t="str">
        <f>IF($A232="","",(IF((VLOOKUP($A232,DATA!$A$1:$M$38,2,FALSE))="X","X",(IF(B231="X",1,B231+1)))))</f>
        <v/>
      </c>
      <c r="C232" s="51" t="str">
        <f>IF($A232="","",(IF((VLOOKUP($A232,DATA!$A$1:$M$38,3,FALSE))="X","X",(IF(C231="X",1,C231+1)))))</f>
        <v/>
      </c>
      <c r="D232" s="50" t="str">
        <f>IF($A232="","",(IF((VLOOKUP($A232,DATA!$A$1:$M$38,4,FALSE))="X","X",(IF(D231="X",1,D231+1)))))</f>
        <v/>
      </c>
      <c r="E232" s="51" t="str">
        <f>IF($A232="","",(IF((VLOOKUP($A232,DATA!$A$1:$M$38,5,FALSE))="X","X",(IF(E231="X",1,E231+1)))))</f>
        <v/>
      </c>
      <c r="F232" s="50" t="str">
        <f>IF($A232="","",(IF((VLOOKUP($A232,DATA!$A$1:$M$38,6,FALSE))="X","X",(IF(F231="X",1,F231+1)))))</f>
        <v/>
      </c>
      <c r="G232" s="51" t="str">
        <f>IF($A232="","",(IF((VLOOKUP($A232,DATA!$A$1:$M$38,7,FALSE))="X","X",(IF(G231="X",1,G231+1)))))</f>
        <v/>
      </c>
      <c r="H232" s="50" t="str">
        <f>IF($A232="","",(IF((VLOOKUP($A232,DATA!$A$1:$M$38,8,FALSE))="X","X",(IF(H231="X",1,H231+1)))))</f>
        <v/>
      </c>
      <c r="I232" s="50" t="str">
        <f>IF($A232="","",(IF((VLOOKUP($A232,DATA!$A$1:$M$38,9,FALSE))="X","X",(IF(I231="X",1,I231+1)))))</f>
        <v/>
      </c>
      <c r="J232" s="51" t="str">
        <f>IF($A232="","",(IF((VLOOKUP($A232,DATA!$A$1:$M$38,10,FALSE))="X","X",(IF(J231="X",1,J231+1)))))</f>
        <v/>
      </c>
      <c r="K232" s="50" t="str">
        <f>IF($A232="","",(IF((VLOOKUP($A232,DATA!$A$1:$M$38,11,FALSE))="X","X",(IF(K231="X",1,K231+1)))))</f>
        <v/>
      </c>
      <c r="L232" s="50" t="str">
        <f>IF($A232="","",(IF((VLOOKUP($A232,DATA!$A$1:$M$38,12,FALSE))="X","X",(IF(L231="X",1,L231+1)))))</f>
        <v/>
      </c>
      <c r="M232" s="50" t="str">
        <f>IF($A232="","",(IF((VLOOKUP($A232,DATA!$A$1:$M$38,13,FALSE))="X","X",(IF(M231="X",1,M231+1)))))</f>
        <v/>
      </c>
      <c r="N232" s="53" t="str">
        <f t="shared" si="6"/>
        <v/>
      </c>
      <c r="O232" s="51" t="str">
        <f t="shared" si="7"/>
        <v/>
      </c>
      <c r="P232" s="50" t="str">
        <f>IF($A232="","",(IF((VLOOKUP($A232,DATA!$S$1:$AC$38,2,FALSE))="X","X",(IF(P231="X",1,P231+1)))))</f>
        <v/>
      </c>
      <c r="Q232" s="50" t="str">
        <f>IF($A232="","",(IF((VLOOKUP($A232,DATA!$S$1:$AC$38,3,FALSE))="X","X",(IF(Q231="X",1,Q231+1)))))</f>
        <v/>
      </c>
      <c r="R232" s="50" t="str">
        <f>IF($A232="","",(IF((VLOOKUP($A232,DATA!$S$1:$AC$38,4,FALSE))="X","X",(IF(R231="X",1,R231+1)))))</f>
        <v/>
      </c>
      <c r="S232" s="50" t="str">
        <f>IF($A232="","",(IF((VLOOKUP($A232,DATA!$S$1:$AC$38,5,FALSE))="X","X",(IF(S231="X",1,S231+1)))))</f>
        <v/>
      </c>
      <c r="T232" s="50" t="str">
        <f>IF($A232="","",(IF((VLOOKUP($A232,DATA!$S$1:$AC$38,6,FALSE))="X","X",(IF(T231="X",1,T231+1)))))</f>
        <v/>
      </c>
      <c r="U232" s="50" t="str">
        <f>IF($A232="","",(IF((VLOOKUP($A232,DATA!$S$1:$AC$38,7,FALSE))="X","X",(IF(U231="X",1,U231+1)))))</f>
        <v/>
      </c>
      <c r="V232" s="51" t="str">
        <f>IF($A232="","",(IF((VLOOKUP($A232,DATA!$S$1:$AC$38,8,FALSE))="X","X",(IF(V231="X",1,V231+1)))))</f>
        <v/>
      </c>
      <c r="W232" s="50" t="str">
        <f>IF($A232="","",(IF((VLOOKUP($A232,DATA!$S$1:$AC$38,9,FALSE))="X","X",(IF(W231="X",1,W231+1)))))</f>
        <v/>
      </c>
      <c r="X232" s="50" t="str">
        <f>IF($A232="","",(IF((VLOOKUP($A232,DATA!$S$1:$AC$38,10,FALSE))="X","X",(IF(X231="X",1,X231+1)))))</f>
        <v/>
      </c>
      <c r="Y232" s="51" t="str">
        <f>IF($A232="","",(IF((VLOOKUP($A232,DATA!$S$1:$AC$38,11,FALSE))="X","X",(IF(Y231="X",1,Y231+1)))))</f>
        <v/>
      </c>
      <c r="Z232" s="52"/>
      <c r="AA232" s="52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39"/>
      <c r="BN232" s="39"/>
      <c r="BO232" s="39"/>
      <c r="BP232" s="39"/>
      <c r="BQ232" s="39"/>
      <c r="BR232" s="39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39"/>
      <c r="CF232" s="39"/>
      <c r="CG232" s="39"/>
      <c r="CH232" s="39"/>
      <c r="DC232" s="4"/>
      <c r="DD232" s="4"/>
      <c r="DE232" s="49"/>
      <c r="DF232" s="49"/>
      <c r="DG232" s="49"/>
      <c r="DH232" s="49"/>
      <c r="DI232" s="49"/>
      <c r="DJ232" s="49"/>
      <c r="DK232" s="49"/>
      <c r="DL232" s="49"/>
      <c r="DM232" s="49"/>
      <c r="DN232" s="49"/>
      <c r="DO232" s="49"/>
      <c r="DP232" s="49"/>
      <c r="DQ232" s="49"/>
      <c r="DR232" s="49"/>
      <c r="DS232" s="49"/>
      <c r="DT232" s="49"/>
      <c r="DU232" s="49"/>
      <c r="DV232" s="49"/>
      <c r="DW232" s="49"/>
      <c r="DX232" s="49"/>
      <c r="DY232" s="49"/>
      <c r="DZ232" s="49"/>
      <c r="EA232" s="49"/>
      <c r="EB232" s="49"/>
      <c r="EC232" s="49"/>
      <c r="ED232" s="49"/>
      <c r="EE232" s="49"/>
      <c r="EF232" s="49"/>
      <c r="EG232" s="49"/>
      <c r="EH232" s="49"/>
      <c r="EI232" s="49"/>
      <c r="EJ232" s="49"/>
      <c r="EK232" s="49"/>
      <c r="EL232" s="49"/>
      <c r="EM232" s="49"/>
      <c r="EN232" s="49"/>
      <c r="EO232" s="49"/>
      <c r="EP232" s="49"/>
      <c r="EQ232" s="49"/>
      <c r="ER232" s="49"/>
      <c r="ES232" s="49"/>
      <c r="ET232" s="49"/>
      <c r="EU232" s="49"/>
      <c r="EV232" s="49"/>
      <c r="EW232" s="49"/>
      <c r="EX232" s="49"/>
      <c r="EY232" s="49"/>
      <c r="EZ232" s="49"/>
      <c r="FA232" s="49"/>
      <c r="FB232" s="49"/>
      <c r="FC232" s="49"/>
      <c r="FD232" s="49"/>
      <c r="FE232" s="49"/>
      <c r="FF232" s="49"/>
      <c r="FG232" s="49"/>
      <c r="FH232" s="49"/>
      <c r="FI232" s="49"/>
      <c r="FJ232" s="49"/>
      <c r="FK232" s="49"/>
      <c r="FL232" s="49"/>
      <c r="FM232" s="49"/>
      <c r="FN232" s="49"/>
      <c r="FO232" s="49"/>
      <c r="FP232" s="49"/>
      <c r="FQ232" s="49"/>
      <c r="FR232" s="49"/>
      <c r="FS232" s="49"/>
      <c r="FT232" s="49"/>
      <c r="FU232" s="49"/>
      <c r="FV232" s="49"/>
      <c r="FW232" s="49"/>
      <c r="FX232" s="49"/>
      <c r="FY232" s="49"/>
      <c r="FZ232" s="49"/>
      <c r="GA232" s="49"/>
      <c r="GB232" s="49"/>
      <c r="GC232" s="49"/>
      <c r="GD232" s="49"/>
      <c r="GE232" s="49"/>
      <c r="GF232" s="49"/>
      <c r="GG232" s="49"/>
      <c r="GH232" s="49"/>
      <c r="GI232" s="49"/>
      <c r="GJ232" s="49"/>
      <c r="GK232" s="49"/>
      <c r="GL232" s="49"/>
      <c r="GM232" s="49"/>
      <c r="GN232" s="49"/>
      <c r="GO232" s="49"/>
      <c r="GP232" s="49"/>
      <c r="GQ232" s="49"/>
      <c r="GR232" s="49"/>
      <c r="GS232" s="49"/>
      <c r="GT232" s="49"/>
      <c r="GU232" s="49"/>
      <c r="GV232" s="49"/>
      <c r="GW232" s="49"/>
      <c r="GX232" s="49"/>
      <c r="GY232" s="49"/>
      <c r="GZ232" s="49"/>
    </row>
    <row r="233" spans="1:208" s="5" customFormat="1" ht="18.600000000000001" customHeight="1" x14ac:dyDescent="0.25">
      <c r="A233" s="58"/>
      <c r="B233" s="50" t="str">
        <f>IF($A233="","",(IF((VLOOKUP($A233,DATA!$A$1:$M$38,2,FALSE))="X","X",(IF(B232="X",1,B232+1)))))</f>
        <v/>
      </c>
      <c r="C233" s="51" t="str">
        <f>IF($A233="","",(IF((VLOOKUP($A233,DATA!$A$1:$M$38,3,FALSE))="X","X",(IF(C232="X",1,C232+1)))))</f>
        <v/>
      </c>
      <c r="D233" s="50" t="str">
        <f>IF($A233="","",(IF((VLOOKUP($A233,DATA!$A$1:$M$38,4,FALSE))="X","X",(IF(D232="X",1,D232+1)))))</f>
        <v/>
      </c>
      <c r="E233" s="51" t="str">
        <f>IF($A233="","",(IF((VLOOKUP($A233,DATA!$A$1:$M$38,5,FALSE))="X","X",(IF(E232="X",1,E232+1)))))</f>
        <v/>
      </c>
      <c r="F233" s="50" t="str">
        <f>IF($A233="","",(IF((VLOOKUP($A233,DATA!$A$1:$M$38,6,FALSE))="X","X",(IF(F232="X",1,F232+1)))))</f>
        <v/>
      </c>
      <c r="G233" s="51" t="str">
        <f>IF($A233="","",(IF((VLOOKUP($A233,DATA!$A$1:$M$38,7,FALSE))="X","X",(IF(G232="X",1,G232+1)))))</f>
        <v/>
      </c>
      <c r="H233" s="50" t="str">
        <f>IF($A233="","",(IF((VLOOKUP($A233,DATA!$A$1:$M$38,8,FALSE))="X","X",(IF(H232="X",1,H232+1)))))</f>
        <v/>
      </c>
      <c r="I233" s="50" t="str">
        <f>IF($A233="","",(IF((VLOOKUP($A233,DATA!$A$1:$M$38,9,FALSE))="X","X",(IF(I232="X",1,I232+1)))))</f>
        <v/>
      </c>
      <c r="J233" s="51" t="str">
        <f>IF($A233="","",(IF((VLOOKUP($A233,DATA!$A$1:$M$38,10,FALSE))="X","X",(IF(J232="X",1,J232+1)))))</f>
        <v/>
      </c>
      <c r="K233" s="50" t="str">
        <f>IF($A233="","",(IF((VLOOKUP($A233,DATA!$A$1:$M$38,11,FALSE))="X","X",(IF(K232="X",1,K232+1)))))</f>
        <v/>
      </c>
      <c r="L233" s="50" t="str">
        <f>IF($A233="","",(IF((VLOOKUP($A233,DATA!$A$1:$M$38,12,FALSE))="X","X",(IF(L232="X",1,L232+1)))))</f>
        <v/>
      </c>
      <c r="M233" s="50" t="str">
        <f>IF($A233="","",(IF((VLOOKUP($A233,DATA!$A$1:$M$38,13,FALSE))="X","X",(IF(M232="X",1,M232+1)))))</f>
        <v/>
      </c>
      <c r="N233" s="53" t="str">
        <f t="shared" si="6"/>
        <v/>
      </c>
      <c r="O233" s="51" t="str">
        <f t="shared" si="7"/>
        <v/>
      </c>
      <c r="P233" s="50" t="str">
        <f>IF($A233="","",(IF((VLOOKUP($A233,DATA!$S$1:$AC$38,2,FALSE))="X","X",(IF(P232="X",1,P232+1)))))</f>
        <v/>
      </c>
      <c r="Q233" s="50" t="str">
        <f>IF($A233="","",(IF((VLOOKUP($A233,DATA!$S$1:$AC$38,3,FALSE))="X","X",(IF(Q232="X",1,Q232+1)))))</f>
        <v/>
      </c>
      <c r="R233" s="50" t="str">
        <f>IF($A233="","",(IF((VLOOKUP($A233,DATA!$S$1:$AC$38,4,FALSE))="X","X",(IF(R232="X",1,R232+1)))))</f>
        <v/>
      </c>
      <c r="S233" s="50" t="str">
        <f>IF($A233="","",(IF((VLOOKUP($A233,DATA!$S$1:$AC$38,5,FALSE))="X","X",(IF(S232="X",1,S232+1)))))</f>
        <v/>
      </c>
      <c r="T233" s="50" t="str">
        <f>IF($A233="","",(IF((VLOOKUP($A233,DATA!$S$1:$AC$38,6,FALSE))="X","X",(IF(T232="X",1,T232+1)))))</f>
        <v/>
      </c>
      <c r="U233" s="50" t="str">
        <f>IF($A233="","",(IF((VLOOKUP($A233,DATA!$S$1:$AC$38,7,FALSE))="X","X",(IF(U232="X",1,U232+1)))))</f>
        <v/>
      </c>
      <c r="V233" s="51" t="str">
        <f>IF($A233="","",(IF((VLOOKUP($A233,DATA!$S$1:$AC$38,8,FALSE))="X","X",(IF(V232="X",1,V232+1)))))</f>
        <v/>
      </c>
      <c r="W233" s="50" t="str">
        <f>IF($A233="","",(IF((VLOOKUP($A233,DATA!$S$1:$AC$38,9,FALSE))="X","X",(IF(W232="X",1,W232+1)))))</f>
        <v/>
      </c>
      <c r="X233" s="50" t="str">
        <f>IF($A233="","",(IF((VLOOKUP($A233,DATA!$S$1:$AC$38,10,FALSE))="X","X",(IF(X232="X",1,X232+1)))))</f>
        <v/>
      </c>
      <c r="Y233" s="51" t="str">
        <f>IF($A233="","",(IF((VLOOKUP($A233,DATA!$S$1:$AC$38,11,FALSE))="X","X",(IF(Y232="X",1,Y232+1)))))</f>
        <v/>
      </c>
      <c r="Z233" s="52"/>
      <c r="AA233" s="52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39"/>
      <c r="BN233" s="39"/>
      <c r="BO233" s="39"/>
      <c r="BP233" s="39"/>
      <c r="BQ233" s="39"/>
      <c r="BR233" s="39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39"/>
      <c r="CF233" s="39"/>
      <c r="CG233" s="39"/>
      <c r="CH233" s="39"/>
      <c r="DC233" s="4"/>
      <c r="DD233" s="4"/>
      <c r="DE233" s="49"/>
      <c r="DF233" s="49"/>
      <c r="DG233" s="49"/>
      <c r="DH233" s="49"/>
      <c r="DI233" s="49"/>
      <c r="DJ233" s="49"/>
      <c r="DK233" s="49"/>
      <c r="DL233" s="49"/>
      <c r="DM233" s="49"/>
      <c r="DN233" s="49"/>
      <c r="DO233" s="49"/>
      <c r="DP233" s="49"/>
      <c r="DQ233" s="49"/>
      <c r="DR233" s="49"/>
      <c r="DS233" s="49"/>
      <c r="DT233" s="49"/>
      <c r="DU233" s="49"/>
      <c r="DV233" s="49"/>
      <c r="DW233" s="49"/>
      <c r="DX233" s="49"/>
      <c r="DY233" s="49"/>
      <c r="DZ233" s="49"/>
      <c r="EA233" s="49"/>
      <c r="EB233" s="49"/>
      <c r="EC233" s="49"/>
      <c r="ED233" s="49"/>
      <c r="EE233" s="49"/>
      <c r="EF233" s="49"/>
      <c r="EG233" s="49"/>
      <c r="EH233" s="49"/>
      <c r="EI233" s="49"/>
      <c r="EJ233" s="49"/>
      <c r="EK233" s="49"/>
      <c r="EL233" s="49"/>
      <c r="EM233" s="49"/>
      <c r="EN233" s="49"/>
      <c r="EO233" s="49"/>
      <c r="EP233" s="49"/>
      <c r="EQ233" s="49"/>
      <c r="ER233" s="49"/>
      <c r="ES233" s="49"/>
      <c r="ET233" s="49"/>
      <c r="EU233" s="49"/>
      <c r="EV233" s="49"/>
      <c r="EW233" s="49"/>
      <c r="EX233" s="49"/>
      <c r="EY233" s="49"/>
      <c r="EZ233" s="49"/>
      <c r="FA233" s="49"/>
      <c r="FB233" s="49"/>
      <c r="FC233" s="49"/>
      <c r="FD233" s="49"/>
      <c r="FE233" s="49"/>
      <c r="FF233" s="49"/>
      <c r="FG233" s="49"/>
      <c r="FH233" s="49"/>
      <c r="FI233" s="49"/>
      <c r="FJ233" s="49"/>
      <c r="FK233" s="49"/>
      <c r="FL233" s="49"/>
      <c r="FM233" s="49"/>
      <c r="FN233" s="49"/>
      <c r="FO233" s="49"/>
      <c r="FP233" s="49"/>
      <c r="FQ233" s="49"/>
      <c r="FR233" s="49"/>
      <c r="FS233" s="49"/>
      <c r="FT233" s="49"/>
      <c r="FU233" s="49"/>
      <c r="FV233" s="49"/>
      <c r="FW233" s="49"/>
      <c r="FX233" s="49"/>
      <c r="FY233" s="49"/>
      <c r="FZ233" s="49"/>
      <c r="GA233" s="49"/>
      <c r="GB233" s="49"/>
      <c r="GC233" s="49"/>
      <c r="GD233" s="49"/>
      <c r="GE233" s="49"/>
      <c r="GF233" s="49"/>
      <c r="GG233" s="49"/>
      <c r="GH233" s="49"/>
      <c r="GI233" s="49"/>
      <c r="GJ233" s="49"/>
      <c r="GK233" s="49"/>
      <c r="GL233" s="49"/>
      <c r="GM233" s="49"/>
      <c r="GN233" s="49"/>
      <c r="GO233" s="49"/>
      <c r="GP233" s="49"/>
      <c r="GQ233" s="49"/>
      <c r="GR233" s="49"/>
      <c r="GS233" s="49"/>
      <c r="GT233" s="49"/>
      <c r="GU233" s="49"/>
      <c r="GV233" s="49"/>
      <c r="GW233" s="49"/>
      <c r="GX233" s="49"/>
      <c r="GY233" s="49"/>
      <c r="GZ233" s="49"/>
    </row>
    <row r="234" spans="1:208" s="5" customFormat="1" ht="18.600000000000001" customHeight="1" x14ac:dyDescent="0.25">
      <c r="A234" s="58"/>
      <c r="B234" s="50" t="str">
        <f>IF($A234="","",(IF((VLOOKUP($A234,DATA!$A$1:$M$38,2,FALSE))="X","X",(IF(B233="X",1,B233+1)))))</f>
        <v/>
      </c>
      <c r="C234" s="51" t="str">
        <f>IF($A234="","",(IF((VLOOKUP($A234,DATA!$A$1:$M$38,3,FALSE))="X","X",(IF(C233="X",1,C233+1)))))</f>
        <v/>
      </c>
      <c r="D234" s="50" t="str">
        <f>IF($A234="","",(IF((VLOOKUP($A234,DATA!$A$1:$M$38,4,FALSE))="X","X",(IF(D233="X",1,D233+1)))))</f>
        <v/>
      </c>
      <c r="E234" s="51" t="str">
        <f>IF($A234="","",(IF((VLOOKUP($A234,DATA!$A$1:$M$38,5,FALSE))="X","X",(IF(E233="X",1,E233+1)))))</f>
        <v/>
      </c>
      <c r="F234" s="50" t="str">
        <f>IF($A234="","",(IF((VLOOKUP($A234,DATA!$A$1:$M$38,6,FALSE))="X","X",(IF(F233="X",1,F233+1)))))</f>
        <v/>
      </c>
      <c r="G234" s="51" t="str">
        <f>IF($A234="","",(IF((VLOOKUP($A234,DATA!$A$1:$M$38,7,FALSE))="X","X",(IF(G233="X",1,G233+1)))))</f>
        <v/>
      </c>
      <c r="H234" s="50" t="str">
        <f>IF($A234="","",(IF((VLOOKUP($A234,DATA!$A$1:$M$38,8,FALSE))="X","X",(IF(H233="X",1,H233+1)))))</f>
        <v/>
      </c>
      <c r="I234" s="50" t="str">
        <f>IF($A234="","",(IF((VLOOKUP($A234,DATA!$A$1:$M$38,9,FALSE))="X","X",(IF(I233="X",1,I233+1)))))</f>
        <v/>
      </c>
      <c r="J234" s="51" t="str">
        <f>IF($A234="","",(IF((VLOOKUP($A234,DATA!$A$1:$M$38,10,FALSE))="X","X",(IF(J233="X",1,J233+1)))))</f>
        <v/>
      </c>
      <c r="K234" s="50" t="str">
        <f>IF($A234="","",(IF((VLOOKUP($A234,DATA!$A$1:$M$38,11,FALSE))="X","X",(IF(K233="X",1,K233+1)))))</f>
        <v/>
      </c>
      <c r="L234" s="50" t="str">
        <f>IF($A234="","",(IF((VLOOKUP($A234,DATA!$A$1:$M$38,12,FALSE))="X","X",(IF(L233="X",1,L233+1)))))</f>
        <v/>
      </c>
      <c r="M234" s="50" t="str">
        <f>IF($A234="","",(IF((VLOOKUP($A234,DATA!$A$1:$M$38,13,FALSE))="X","X",(IF(M233="X",1,M233+1)))))</f>
        <v/>
      </c>
      <c r="N234" s="53" t="str">
        <f t="shared" si="6"/>
        <v/>
      </c>
      <c r="O234" s="51" t="str">
        <f t="shared" si="7"/>
        <v/>
      </c>
      <c r="P234" s="50" t="str">
        <f>IF($A234="","",(IF((VLOOKUP($A234,DATA!$S$1:$AC$38,2,FALSE))="X","X",(IF(P233="X",1,P233+1)))))</f>
        <v/>
      </c>
      <c r="Q234" s="50" t="str">
        <f>IF($A234="","",(IF((VLOOKUP($A234,DATA!$S$1:$AC$38,3,FALSE))="X","X",(IF(Q233="X",1,Q233+1)))))</f>
        <v/>
      </c>
      <c r="R234" s="50" t="str">
        <f>IF($A234="","",(IF((VLOOKUP($A234,DATA!$S$1:$AC$38,4,FALSE))="X","X",(IF(R233="X",1,R233+1)))))</f>
        <v/>
      </c>
      <c r="S234" s="50" t="str">
        <f>IF($A234="","",(IF((VLOOKUP($A234,DATA!$S$1:$AC$38,5,FALSE))="X","X",(IF(S233="X",1,S233+1)))))</f>
        <v/>
      </c>
      <c r="T234" s="50" t="str">
        <f>IF($A234="","",(IF((VLOOKUP($A234,DATA!$S$1:$AC$38,6,FALSE))="X","X",(IF(T233="X",1,T233+1)))))</f>
        <v/>
      </c>
      <c r="U234" s="50" t="str">
        <f>IF($A234="","",(IF((VLOOKUP($A234,DATA!$S$1:$AC$38,7,FALSE))="X","X",(IF(U233="X",1,U233+1)))))</f>
        <v/>
      </c>
      <c r="V234" s="51" t="str">
        <f>IF($A234="","",(IF((VLOOKUP($A234,DATA!$S$1:$AC$38,8,FALSE))="X","X",(IF(V233="X",1,V233+1)))))</f>
        <v/>
      </c>
      <c r="W234" s="50" t="str">
        <f>IF($A234="","",(IF((VLOOKUP($A234,DATA!$S$1:$AC$38,9,FALSE))="X","X",(IF(W233="X",1,W233+1)))))</f>
        <v/>
      </c>
      <c r="X234" s="50" t="str">
        <f>IF($A234="","",(IF((VLOOKUP($A234,DATA!$S$1:$AC$38,10,FALSE))="X","X",(IF(X233="X",1,X233+1)))))</f>
        <v/>
      </c>
      <c r="Y234" s="51" t="str">
        <f>IF($A234="","",(IF((VLOOKUP($A234,DATA!$S$1:$AC$38,11,FALSE))="X","X",(IF(Y233="X",1,Y233+1)))))</f>
        <v/>
      </c>
      <c r="Z234" s="52"/>
      <c r="AA234" s="52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39"/>
      <c r="BN234" s="39"/>
      <c r="BO234" s="39"/>
      <c r="BP234" s="39"/>
      <c r="BQ234" s="39"/>
      <c r="BR234" s="39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39"/>
      <c r="CF234" s="39"/>
      <c r="CG234" s="39"/>
      <c r="CH234" s="39"/>
      <c r="DC234" s="4"/>
      <c r="DD234" s="4"/>
      <c r="DE234" s="49"/>
      <c r="DF234" s="49"/>
      <c r="DG234" s="49"/>
      <c r="DH234" s="49"/>
      <c r="DI234" s="49"/>
      <c r="DJ234" s="49"/>
      <c r="DK234" s="49"/>
      <c r="DL234" s="49"/>
      <c r="DM234" s="49"/>
      <c r="DN234" s="49"/>
      <c r="DO234" s="49"/>
      <c r="DP234" s="49"/>
      <c r="DQ234" s="49"/>
      <c r="DR234" s="49"/>
      <c r="DS234" s="49"/>
      <c r="DT234" s="49"/>
      <c r="DU234" s="49"/>
      <c r="DV234" s="49"/>
      <c r="DW234" s="49"/>
      <c r="DX234" s="49"/>
      <c r="DY234" s="49"/>
      <c r="DZ234" s="49"/>
      <c r="EA234" s="49"/>
      <c r="EB234" s="49"/>
      <c r="EC234" s="49"/>
      <c r="ED234" s="49"/>
      <c r="EE234" s="49"/>
      <c r="EF234" s="49"/>
      <c r="EG234" s="49"/>
      <c r="EH234" s="49"/>
      <c r="EI234" s="49"/>
      <c r="EJ234" s="49"/>
      <c r="EK234" s="49"/>
      <c r="EL234" s="49"/>
      <c r="EM234" s="49"/>
      <c r="EN234" s="49"/>
      <c r="EO234" s="49"/>
      <c r="EP234" s="49"/>
      <c r="EQ234" s="49"/>
      <c r="ER234" s="49"/>
      <c r="ES234" s="49"/>
      <c r="ET234" s="49"/>
      <c r="EU234" s="49"/>
      <c r="EV234" s="49"/>
      <c r="EW234" s="49"/>
      <c r="EX234" s="49"/>
      <c r="EY234" s="49"/>
      <c r="EZ234" s="49"/>
      <c r="FA234" s="49"/>
      <c r="FB234" s="49"/>
      <c r="FC234" s="49"/>
      <c r="FD234" s="49"/>
      <c r="FE234" s="49"/>
      <c r="FF234" s="49"/>
      <c r="FG234" s="49"/>
      <c r="FH234" s="49"/>
      <c r="FI234" s="49"/>
      <c r="FJ234" s="49"/>
      <c r="FK234" s="49"/>
      <c r="FL234" s="49"/>
      <c r="FM234" s="49"/>
      <c r="FN234" s="49"/>
      <c r="FO234" s="49"/>
      <c r="FP234" s="49"/>
      <c r="FQ234" s="49"/>
      <c r="FR234" s="49"/>
      <c r="FS234" s="49"/>
      <c r="FT234" s="49"/>
      <c r="FU234" s="49"/>
      <c r="FV234" s="49"/>
      <c r="FW234" s="49"/>
      <c r="FX234" s="49"/>
      <c r="FY234" s="49"/>
      <c r="FZ234" s="49"/>
      <c r="GA234" s="49"/>
      <c r="GB234" s="49"/>
      <c r="GC234" s="49"/>
      <c r="GD234" s="49"/>
      <c r="GE234" s="49"/>
      <c r="GF234" s="49"/>
      <c r="GG234" s="49"/>
      <c r="GH234" s="49"/>
      <c r="GI234" s="49"/>
      <c r="GJ234" s="49"/>
      <c r="GK234" s="49"/>
      <c r="GL234" s="49"/>
      <c r="GM234" s="49"/>
      <c r="GN234" s="49"/>
      <c r="GO234" s="49"/>
      <c r="GP234" s="49"/>
      <c r="GQ234" s="49"/>
      <c r="GR234" s="49"/>
      <c r="GS234" s="49"/>
      <c r="GT234" s="49"/>
      <c r="GU234" s="49"/>
      <c r="GV234" s="49"/>
      <c r="GW234" s="49"/>
      <c r="GX234" s="49"/>
      <c r="GY234" s="49"/>
      <c r="GZ234" s="49"/>
    </row>
    <row r="235" spans="1:208" s="5" customFormat="1" ht="18.600000000000001" customHeight="1" x14ac:dyDescent="0.25">
      <c r="A235" s="58"/>
      <c r="B235" s="50" t="str">
        <f>IF($A235="","",(IF((VLOOKUP($A235,DATA!$A$1:$M$38,2,FALSE))="X","X",(IF(B234="X",1,B234+1)))))</f>
        <v/>
      </c>
      <c r="C235" s="51" t="str">
        <f>IF($A235="","",(IF((VLOOKUP($A235,DATA!$A$1:$M$38,3,FALSE))="X","X",(IF(C234="X",1,C234+1)))))</f>
        <v/>
      </c>
      <c r="D235" s="50" t="str">
        <f>IF($A235="","",(IF((VLOOKUP($A235,DATA!$A$1:$M$38,4,FALSE))="X","X",(IF(D234="X",1,D234+1)))))</f>
        <v/>
      </c>
      <c r="E235" s="51" t="str">
        <f>IF($A235="","",(IF((VLOOKUP($A235,DATA!$A$1:$M$38,5,FALSE))="X","X",(IF(E234="X",1,E234+1)))))</f>
        <v/>
      </c>
      <c r="F235" s="50" t="str">
        <f>IF($A235="","",(IF((VLOOKUP($A235,DATA!$A$1:$M$38,6,FALSE))="X","X",(IF(F234="X",1,F234+1)))))</f>
        <v/>
      </c>
      <c r="G235" s="51" t="str">
        <f>IF($A235="","",(IF((VLOOKUP($A235,DATA!$A$1:$M$38,7,FALSE))="X","X",(IF(G234="X",1,G234+1)))))</f>
        <v/>
      </c>
      <c r="H235" s="50" t="str">
        <f>IF($A235="","",(IF((VLOOKUP($A235,DATA!$A$1:$M$38,8,FALSE))="X","X",(IF(H234="X",1,H234+1)))))</f>
        <v/>
      </c>
      <c r="I235" s="50" t="str">
        <f>IF($A235="","",(IF((VLOOKUP($A235,DATA!$A$1:$M$38,9,FALSE))="X","X",(IF(I234="X",1,I234+1)))))</f>
        <v/>
      </c>
      <c r="J235" s="51" t="str">
        <f>IF($A235="","",(IF((VLOOKUP($A235,DATA!$A$1:$M$38,10,FALSE))="X","X",(IF(J234="X",1,J234+1)))))</f>
        <v/>
      </c>
      <c r="K235" s="50" t="str">
        <f>IF($A235="","",(IF((VLOOKUP($A235,DATA!$A$1:$M$38,11,FALSE))="X","X",(IF(K234="X",1,K234+1)))))</f>
        <v/>
      </c>
      <c r="L235" s="50" t="str">
        <f>IF($A235="","",(IF((VLOOKUP($A235,DATA!$A$1:$M$38,12,FALSE))="X","X",(IF(L234="X",1,L234+1)))))</f>
        <v/>
      </c>
      <c r="M235" s="50" t="str">
        <f>IF($A235="","",(IF((VLOOKUP($A235,DATA!$A$1:$M$38,13,FALSE))="X","X",(IF(M234="X",1,M234+1)))))</f>
        <v/>
      </c>
      <c r="N235" s="53" t="str">
        <f t="shared" si="6"/>
        <v/>
      </c>
      <c r="O235" s="51" t="str">
        <f t="shared" si="7"/>
        <v/>
      </c>
      <c r="P235" s="50" t="str">
        <f>IF($A235="","",(IF((VLOOKUP($A235,DATA!$S$1:$AC$38,2,FALSE))="X","X",(IF(P234="X",1,P234+1)))))</f>
        <v/>
      </c>
      <c r="Q235" s="50" t="str">
        <f>IF($A235="","",(IF((VLOOKUP($A235,DATA!$S$1:$AC$38,3,FALSE))="X","X",(IF(Q234="X",1,Q234+1)))))</f>
        <v/>
      </c>
      <c r="R235" s="50" t="str">
        <f>IF($A235="","",(IF((VLOOKUP($A235,DATA!$S$1:$AC$38,4,FALSE))="X","X",(IF(R234="X",1,R234+1)))))</f>
        <v/>
      </c>
      <c r="S235" s="50" t="str">
        <f>IF($A235="","",(IF((VLOOKUP($A235,DATA!$S$1:$AC$38,5,FALSE))="X","X",(IF(S234="X",1,S234+1)))))</f>
        <v/>
      </c>
      <c r="T235" s="50" t="str">
        <f>IF($A235="","",(IF((VLOOKUP($A235,DATA!$S$1:$AC$38,6,FALSE))="X","X",(IF(T234="X",1,T234+1)))))</f>
        <v/>
      </c>
      <c r="U235" s="50" t="str">
        <f>IF($A235="","",(IF((VLOOKUP($A235,DATA!$S$1:$AC$38,7,FALSE))="X","X",(IF(U234="X",1,U234+1)))))</f>
        <v/>
      </c>
      <c r="V235" s="51" t="str">
        <f>IF($A235="","",(IF((VLOOKUP($A235,DATA!$S$1:$AC$38,8,FALSE))="X","X",(IF(V234="X",1,V234+1)))))</f>
        <v/>
      </c>
      <c r="W235" s="50" t="str">
        <f>IF($A235="","",(IF((VLOOKUP($A235,DATA!$S$1:$AC$38,9,FALSE))="X","X",(IF(W234="X",1,W234+1)))))</f>
        <v/>
      </c>
      <c r="X235" s="50" t="str">
        <f>IF($A235="","",(IF((VLOOKUP($A235,DATA!$S$1:$AC$38,10,FALSE))="X","X",(IF(X234="X",1,X234+1)))))</f>
        <v/>
      </c>
      <c r="Y235" s="51" t="str">
        <f>IF($A235="","",(IF((VLOOKUP($A235,DATA!$S$1:$AC$38,11,FALSE))="X","X",(IF(Y234="X",1,Y234+1)))))</f>
        <v/>
      </c>
      <c r="Z235" s="52"/>
      <c r="AA235" s="52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39"/>
      <c r="BN235" s="39"/>
      <c r="BO235" s="39"/>
      <c r="BP235" s="39"/>
      <c r="BQ235" s="39"/>
      <c r="BR235" s="39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39"/>
      <c r="CF235" s="39"/>
      <c r="CG235" s="39"/>
      <c r="CH235" s="39"/>
      <c r="DC235" s="4"/>
      <c r="DD235" s="4"/>
      <c r="DE235" s="49"/>
      <c r="DF235" s="49"/>
      <c r="DG235" s="49"/>
      <c r="DH235" s="49"/>
      <c r="DI235" s="49"/>
      <c r="DJ235" s="49"/>
      <c r="DK235" s="49"/>
      <c r="DL235" s="49"/>
      <c r="DM235" s="49"/>
      <c r="DN235" s="49"/>
      <c r="DO235" s="49"/>
      <c r="DP235" s="49"/>
      <c r="DQ235" s="49"/>
      <c r="DR235" s="49"/>
      <c r="DS235" s="49"/>
      <c r="DT235" s="49"/>
      <c r="DU235" s="49"/>
      <c r="DV235" s="49"/>
      <c r="DW235" s="49"/>
      <c r="DX235" s="49"/>
      <c r="DY235" s="49"/>
      <c r="DZ235" s="49"/>
      <c r="EA235" s="49"/>
      <c r="EB235" s="49"/>
      <c r="EC235" s="49"/>
      <c r="ED235" s="49"/>
      <c r="EE235" s="49"/>
      <c r="EF235" s="49"/>
      <c r="EG235" s="49"/>
      <c r="EH235" s="49"/>
      <c r="EI235" s="49"/>
      <c r="EJ235" s="49"/>
      <c r="EK235" s="49"/>
      <c r="EL235" s="49"/>
      <c r="EM235" s="49"/>
      <c r="EN235" s="49"/>
      <c r="EO235" s="49"/>
      <c r="EP235" s="49"/>
      <c r="EQ235" s="49"/>
      <c r="ER235" s="49"/>
      <c r="ES235" s="49"/>
      <c r="ET235" s="49"/>
      <c r="EU235" s="49"/>
      <c r="EV235" s="49"/>
      <c r="EW235" s="49"/>
      <c r="EX235" s="49"/>
      <c r="EY235" s="49"/>
      <c r="EZ235" s="49"/>
      <c r="FA235" s="49"/>
      <c r="FB235" s="49"/>
      <c r="FC235" s="49"/>
      <c r="FD235" s="49"/>
      <c r="FE235" s="49"/>
      <c r="FF235" s="49"/>
      <c r="FG235" s="49"/>
      <c r="FH235" s="49"/>
      <c r="FI235" s="49"/>
      <c r="FJ235" s="49"/>
      <c r="FK235" s="49"/>
      <c r="FL235" s="49"/>
      <c r="FM235" s="49"/>
      <c r="FN235" s="49"/>
      <c r="FO235" s="49"/>
      <c r="FP235" s="49"/>
      <c r="FQ235" s="49"/>
      <c r="FR235" s="49"/>
      <c r="FS235" s="49"/>
      <c r="FT235" s="49"/>
      <c r="FU235" s="49"/>
      <c r="FV235" s="49"/>
      <c r="FW235" s="49"/>
      <c r="FX235" s="49"/>
      <c r="FY235" s="49"/>
      <c r="FZ235" s="49"/>
      <c r="GA235" s="49"/>
      <c r="GB235" s="49"/>
      <c r="GC235" s="49"/>
      <c r="GD235" s="49"/>
      <c r="GE235" s="49"/>
      <c r="GF235" s="49"/>
      <c r="GG235" s="49"/>
      <c r="GH235" s="49"/>
      <c r="GI235" s="49"/>
      <c r="GJ235" s="49"/>
      <c r="GK235" s="49"/>
      <c r="GL235" s="49"/>
      <c r="GM235" s="49"/>
      <c r="GN235" s="49"/>
      <c r="GO235" s="49"/>
      <c r="GP235" s="49"/>
      <c r="GQ235" s="49"/>
      <c r="GR235" s="49"/>
      <c r="GS235" s="49"/>
      <c r="GT235" s="49"/>
      <c r="GU235" s="49"/>
      <c r="GV235" s="49"/>
      <c r="GW235" s="49"/>
      <c r="GX235" s="49"/>
      <c r="GY235" s="49"/>
      <c r="GZ235" s="49"/>
    </row>
    <row r="236" spans="1:208" s="5" customFormat="1" ht="18.600000000000001" customHeight="1" x14ac:dyDescent="0.25">
      <c r="A236" s="58"/>
      <c r="B236" s="50" t="str">
        <f>IF($A236="","",(IF((VLOOKUP($A236,DATA!$A$1:$M$38,2,FALSE))="X","X",(IF(B235="X",1,B235+1)))))</f>
        <v/>
      </c>
      <c r="C236" s="51" t="str">
        <f>IF($A236="","",(IF((VLOOKUP($A236,DATA!$A$1:$M$38,3,FALSE))="X","X",(IF(C235="X",1,C235+1)))))</f>
        <v/>
      </c>
      <c r="D236" s="50" t="str">
        <f>IF($A236="","",(IF((VLOOKUP($A236,DATA!$A$1:$M$38,4,FALSE))="X","X",(IF(D235="X",1,D235+1)))))</f>
        <v/>
      </c>
      <c r="E236" s="51" t="str">
        <f>IF($A236="","",(IF((VLOOKUP($A236,DATA!$A$1:$M$38,5,FALSE))="X","X",(IF(E235="X",1,E235+1)))))</f>
        <v/>
      </c>
      <c r="F236" s="50" t="str">
        <f>IF($A236="","",(IF((VLOOKUP($A236,DATA!$A$1:$M$38,6,FALSE))="X","X",(IF(F235="X",1,F235+1)))))</f>
        <v/>
      </c>
      <c r="G236" s="51" t="str">
        <f>IF($A236="","",(IF((VLOOKUP($A236,DATA!$A$1:$M$38,7,FALSE))="X","X",(IF(G235="X",1,G235+1)))))</f>
        <v/>
      </c>
      <c r="H236" s="50" t="str">
        <f>IF($A236="","",(IF((VLOOKUP($A236,DATA!$A$1:$M$38,8,FALSE))="X","X",(IF(H235="X",1,H235+1)))))</f>
        <v/>
      </c>
      <c r="I236" s="50" t="str">
        <f>IF($A236="","",(IF((VLOOKUP($A236,DATA!$A$1:$M$38,9,FALSE))="X","X",(IF(I235="X",1,I235+1)))))</f>
        <v/>
      </c>
      <c r="J236" s="51" t="str">
        <f>IF($A236="","",(IF((VLOOKUP($A236,DATA!$A$1:$M$38,10,FALSE))="X","X",(IF(J235="X",1,J235+1)))))</f>
        <v/>
      </c>
      <c r="K236" s="50" t="str">
        <f>IF($A236="","",(IF((VLOOKUP($A236,DATA!$A$1:$M$38,11,FALSE))="X","X",(IF(K235="X",1,K235+1)))))</f>
        <v/>
      </c>
      <c r="L236" s="50" t="str">
        <f>IF($A236="","",(IF((VLOOKUP($A236,DATA!$A$1:$M$38,12,FALSE))="X","X",(IF(L235="X",1,L235+1)))))</f>
        <v/>
      </c>
      <c r="M236" s="50" t="str">
        <f>IF($A236="","",(IF((VLOOKUP($A236,DATA!$A$1:$M$38,13,FALSE))="X","X",(IF(M235="X",1,M235+1)))))</f>
        <v/>
      </c>
      <c r="N236" s="53" t="str">
        <f t="shared" si="6"/>
        <v/>
      </c>
      <c r="O236" s="51" t="str">
        <f t="shared" si="7"/>
        <v/>
      </c>
      <c r="P236" s="50" t="str">
        <f>IF($A236="","",(IF((VLOOKUP($A236,DATA!$S$1:$AC$38,2,FALSE))="X","X",(IF(P235="X",1,P235+1)))))</f>
        <v/>
      </c>
      <c r="Q236" s="50" t="str">
        <f>IF($A236="","",(IF((VLOOKUP($A236,DATA!$S$1:$AC$38,3,FALSE))="X","X",(IF(Q235="X",1,Q235+1)))))</f>
        <v/>
      </c>
      <c r="R236" s="50" t="str">
        <f>IF($A236="","",(IF((VLOOKUP($A236,DATA!$S$1:$AC$38,4,FALSE))="X","X",(IF(R235="X",1,R235+1)))))</f>
        <v/>
      </c>
      <c r="S236" s="50" t="str">
        <f>IF($A236="","",(IF((VLOOKUP($A236,DATA!$S$1:$AC$38,5,FALSE))="X","X",(IF(S235="X",1,S235+1)))))</f>
        <v/>
      </c>
      <c r="T236" s="50" t="str">
        <f>IF($A236="","",(IF((VLOOKUP($A236,DATA!$S$1:$AC$38,6,FALSE))="X","X",(IF(T235="X",1,T235+1)))))</f>
        <v/>
      </c>
      <c r="U236" s="50" t="str">
        <f>IF($A236="","",(IF((VLOOKUP($A236,DATA!$S$1:$AC$38,7,FALSE))="X","X",(IF(U235="X",1,U235+1)))))</f>
        <v/>
      </c>
      <c r="V236" s="51" t="str">
        <f>IF($A236="","",(IF((VLOOKUP($A236,DATA!$S$1:$AC$38,8,FALSE))="X","X",(IF(V235="X",1,V235+1)))))</f>
        <v/>
      </c>
      <c r="W236" s="50" t="str">
        <f>IF($A236="","",(IF((VLOOKUP($A236,DATA!$S$1:$AC$38,9,FALSE))="X","X",(IF(W235="X",1,W235+1)))))</f>
        <v/>
      </c>
      <c r="X236" s="50" t="str">
        <f>IF($A236="","",(IF((VLOOKUP($A236,DATA!$S$1:$AC$38,10,FALSE))="X","X",(IF(X235="X",1,X235+1)))))</f>
        <v/>
      </c>
      <c r="Y236" s="51" t="str">
        <f>IF($A236="","",(IF((VLOOKUP($A236,DATA!$S$1:$AC$38,11,FALSE))="X","X",(IF(Y235="X",1,Y235+1)))))</f>
        <v/>
      </c>
      <c r="Z236" s="52"/>
      <c r="AA236" s="52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39"/>
      <c r="BN236" s="39"/>
      <c r="BO236" s="39"/>
      <c r="BP236" s="39"/>
      <c r="BQ236" s="39"/>
      <c r="BR236" s="39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39"/>
      <c r="CF236" s="39"/>
      <c r="CG236" s="39"/>
      <c r="CH236" s="39"/>
      <c r="DC236" s="4"/>
      <c r="DD236" s="4"/>
      <c r="DE236" s="49"/>
      <c r="DF236" s="49"/>
      <c r="DG236" s="49"/>
      <c r="DH236" s="49"/>
      <c r="DI236" s="49"/>
      <c r="DJ236" s="49"/>
      <c r="DK236" s="49"/>
      <c r="DL236" s="49"/>
      <c r="DM236" s="49"/>
      <c r="DN236" s="49"/>
      <c r="DO236" s="49"/>
      <c r="DP236" s="49"/>
      <c r="DQ236" s="49"/>
      <c r="DR236" s="49"/>
      <c r="DS236" s="49"/>
      <c r="DT236" s="49"/>
      <c r="DU236" s="49"/>
      <c r="DV236" s="49"/>
      <c r="DW236" s="49"/>
      <c r="DX236" s="49"/>
      <c r="DY236" s="49"/>
      <c r="DZ236" s="49"/>
      <c r="EA236" s="49"/>
      <c r="EB236" s="49"/>
      <c r="EC236" s="49"/>
      <c r="ED236" s="49"/>
      <c r="EE236" s="49"/>
      <c r="EF236" s="49"/>
      <c r="EG236" s="49"/>
      <c r="EH236" s="49"/>
      <c r="EI236" s="49"/>
      <c r="EJ236" s="49"/>
      <c r="EK236" s="49"/>
      <c r="EL236" s="49"/>
      <c r="EM236" s="49"/>
      <c r="EN236" s="49"/>
      <c r="EO236" s="49"/>
      <c r="EP236" s="49"/>
      <c r="EQ236" s="49"/>
      <c r="ER236" s="49"/>
      <c r="ES236" s="49"/>
      <c r="ET236" s="49"/>
      <c r="EU236" s="49"/>
      <c r="EV236" s="49"/>
      <c r="EW236" s="49"/>
      <c r="EX236" s="49"/>
      <c r="EY236" s="49"/>
      <c r="EZ236" s="49"/>
      <c r="FA236" s="49"/>
      <c r="FB236" s="49"/>
      <c r="FC236" s="49"/>
      <c r="FD236" s="49"/>
      <c r="FE236" s="49"/>
      <c r="FF236" s="49"/>
      <c r="FG236" s="49"/>
      <c r="FH236" s="49"/>
      <c r="FI236" s="49"/>
      <c r="FJ236" s="49"/>
      <c r="FK236" s="49"/>
      <c r="FL236" s="49"/>
      <c r="FM236" s="49"/>
      <c r="FN236" s="49"/>
      <c r="FO236" s="49"/>
      <c r="FP236" s="49"/>
      <c r="FQ236" s="49"/>
      <c r="FR236" s="49"/>
      <c r="FS236" s="49"/>
      <c r="FT236" s="49"/>
      <c r="FU236" s="49"/>
      <c r="FV236" s="49"/>
      <c r="FW236" s="49"/>
      <c r="FX236" s="49"/>
      <c r="FY236" s="49"/>
      <c r="FZ236" s="49"/>
      <c r="GA236" s="49"/>
      <c r="GB236" s="49"/>
      <c r="GC236" s="49"/>
      <c r="GD236" s="49"/>
      <c r="GE236" s="49"/>
      <c r="GF236" s="49"/>
      <c r="GG236" s="49"/>
      <c r="GH236" s="49"/>
      <c r="GI236" s="49"/>
      <c r="GJ236" s="49"/>
      <c r="GK236" s="49"/>
      <c r="GL236" s="49"/>
      <c r="GM236" s="49"/>
      <c r="GN236" s="49"/>
      <c r="GO236" s="49"/>
      <c r="GP236" s="49"/>
      <c r="GQ236" s="49"/>
      <c r="GR236" s="49"/>
      <c r="GS236" s="49"/>
      <c r="GT236" s="49"/>
      <c r="GU236" s="49"/>
      <c r="GV236" s="49"/>
      <c r="GW236" s="49"/>
      <c r="GX236" s="49"/>
      <c r="GY236" s="49"/>
      <c r="GZ236" s="49"/>
    </row>
    <row r="237" spans="1:208" s="5" customFormat="1" ht="18.600000000000001" customHeight="1" x14ac:dyDescent="0.25">
      <c r="A237" s="58"/>
      <c r="B237" s="50" t="str">
        <f>IF($A237="","",(IF((VLOOKUP($A237,DATA!$A$1:$M$38,2,FALSE))="X","X",(IF(B236="X",1,B236+1)))))</f>
        <v/>
      </c>
      <c r="C237" s="51" t="str">
        <f>IF($A237="","",(IF((VLOOKUP($A237,DATA!$A$1:$M$38,3,FALSE))="X","X",(IF(C236="X",1,C236+1)))))</f>
        <v/>
      </c>
      <c r="D237" s="50" t="str">
        <f>IF($A237="","",(IF((VLOOKUP($A237,DATA!$A$1:$M$38,4,FALSE))="X","X",(IF(D236="X",1,D236+1)))))</f>
        <v/>
      </c>
      <c r="E237" s="51" t="str">
        <f>IF($A237="","",(IF((VLOOKUP($A237,DATA!$A$1:$M$38,5,FALSE))="X","X",(IF(E236="X",1,E236+1)))))</f>
        <v/>
      </c>
      <c r="F237" s="50" t="str">
        <f>IF($A237="","",(IF((VLOOKUP($A237,DATA!$A$1:$M$38,6,FALSE))="X","X",(IF(F236="X",1,F236+1)))))</f>
        <v/>
      </c>
      <c r="G237" s="51" t="str">
        <f>IF($A237="","",(IF((VLOOKUP($A237,DATA!$A$1:$M$38,7,FALSE))="X","X",(IF(G236="X",1,G236+1)))))</f>
        <v/>
      </c>
      <c r="H237" s="50" t="str">
        <f>IF($A237="","",(IF((VLOOKUP($A237,DATA!$A$1:$M$38,8,FALSE))="X","X",(IF(H236="X",1,H236+1)))))</f>
        <v/>
      </c>
      <c r="I237" s="50" t="str">
        <f>IF($A237="","",(IF((VLOOKUP($A237,DATA!$A$1:$M$38,9,FALSE))="X","X",(IF(I236="X",1,I236+1)))))</f>
        <v/>
      </c>
      <c r="J237" s="51" t="str">
        <f>IF($A237="","",(IF((VLOOKUP($A237,DATA!$A$1:$M$38,10,FALSE))="X","X",(IF(J236="X",1,J236+1)))))</f>
        <v/>
      </c>
      <c r="K237" s="50" t="str">
        <f>IF($A237="","",(IF((VLOOKUP($A237,DATA!$A$1:$M$38,11,FALSE))="X","X",(IF(K236="X",1,K236+1)))))</f>
        <v/>
      </c>
      <c r="L237" s="50" t="str">
        <f>IF($A237="","",(IF((VLOOKUP($A237,DATA!$A$1:$M$38,12,FALSE))="X","X",(IF(L236="X",1,L236+1)))))</f>
        <v/>
      </c>
      <c r="M237" s="50" t="str">
        <f>IF($A237="","",(IF((VLOOKUP($A237,DATA!$A$1:$M$38,13,FALSE))="X","X",(IF(M236="X",1,M236+1)))))</f>
        <v/>
      </c>
      <c r="N237" s="53" t="str">
        <f t="shared" si="6"/>
        <v/>
      </c>
      <c r="O237" s="51" t="str">
        <f t="shared" si="7"/>
        <v/>
      </c>
      <c r="P237" s="50" t="str">
        <f>IF($A237="","",(IF((VLOOKUP($A237,DATA!$S$1:$AC$38,2,FALSE))="X","X",(IF(P236="X",1,P236+1)))))</f>
        <v/>
      </c>
      <c r="Q237" s="50" t="str">
        <f>IF($A237="","",(IF((VLOOKUP($A237,DATA!$S$1:$AC$38,3,FALSE))="X","X",(IF(Q236="X",1,Q236+1)))))</f>
        <v/>
      </c>
      <c r="R237" s="50" t="str">
        <f>IF($A237="","",(IF((VLOOKUP($A237,DATA!$S$1:$AC$38,4,FALSE))="X","X",(IF(R236="X",1,R236+1)))))</f>
        <v/>
      </c>
      <c r="S237" s="50" t="str">
        <f>IF($A237="","",(IF((VLOOKUP($A237,DATA!$S$1:$AC$38,5,FALSE))="X","X",(IF(S236="X",1,S236+1)))))</f>
        <v/>
      </c>
      <c r="T237" s="50" t="str">
        <f>IF($A237="","",(IF((VLOOKUP($A237,DATA!$S$1:$AC$38,6,FALSE))="X","X",(IF(T236="X",1,T236+1)))))</f>
        <v/>
      </c>
      <c r="U237" s="50" t="str">
        <f>IF($A237="","",(IF((VLOOKUP($A237,DATA!$S$1:$AC$38,7,FALSE))="X","X",(IF(U236="X",1,U236+1)))))</f>
        <v/>
      </c>
      <c r="V237" s="51" t="str">
        <f>IF($A237="","",(IF((VLOOKUP($A237,DATA!$S$1:$AC$38,8,FALSE))="X","X",(IF(V236="X",1,V236+1)))))</f>
        <v/>
      </c>
      <c r="W237" s="50" t="str">
        <f>IF($A237="","",(IF((VLOOKUP($A237,DATA!$S$1:$AC$38,9,FALSE))="X","X",(IF(W236="X",1,W236+1)))))</f>
        <v/>
      </c>
      <c r="X237" s="50" t="str">
        <f>IF($A237="","",(IF((VLOOKUP($A237,DATA!$S$1:$AC$38,10,FALSE))="X","X",(IF(X236="X",1,X236+1)))))</f>
        <v/>
      </c>
      <c r="Y237" s="51" t="str">
        <f>IF($A237="","",(IF((VLOOKUP($A237,DATA!$S$1:$AC$38,11,FALSE))="X","X",(IF(Y236="X",1,Y236+1)))))</f>
        <v/>
      </c>
      <c r="Z237" s="52"/>
      <c r="AA237" s="52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39"/>
      <c r="BN237" s="39"/>
      <c r="BO237" s="39"/>
      <c r="BP237" s="39"/>
      <c r="BQ237" s="39"/>
      <c r="BR237" s="39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39"/>
      <c r="CF237" s="39"/>
      <c r="CG237" s="39"/>
      <c r="CH237" s="39"/>
      <c r="DC237" s="4"/>
      <c r="DD237" s="4"/>
      <c r="DE237" s="49"/>
      <c r="DF237" s="49"/>
      <c r="DG237" s="49"/>
      <c r="DH237" s="49"/>
      <c r="DI237" s="49"/>
      <c r="DJ237" s="49"/>
      <c r="DK237" s="49"/>
      <c r="DL237" s="49"/>
      <c r="DM237" s="49"/>
      <c r="DN237" s="49"/>
      <c r="DO237" s="49"/>
      <c r="DP237" s="49"/>
      <c r="DQ237" s="49"/>
      <c r="DR237" s="49"/>
      <c r="DS237" s="49"/>
      <c r="DT237" s="49"/>
      <c r="DU237" s="49"/>
      <c r="DV237" s="49"/>
      <c r="DW237" s="49"/>
      <c r="DX237" s="49"/>
      <c r="DY237" s="49"/>
      <c r="DZ237" s="49"/>
      <c r="EA237" s="49"/>
      <c r="EB237" s="49"/>
      <c r="EC237" s="49"/>
      <c r="ED237" s="49"/>
      <c r="EE237" s="49"/>
      <c r="EF237" s="49"/>
      <c r="EG237" s="49"/>
      <c r="EH237" s="49"/>
      <c r="EI237" s="49"/>
      <c r="EJ237" s="49"/>
      <c r="EK237" s="49"/>
      <c r="EL237" s="49"/>
      <c r="EM237" s="49"/>
      <c r="EN237" s="49"/>
      <c r="EO237" s="49"/>
      <c r="EP237" s="49"/>
      <c r="EQ237" s="49"/>
      <c r="ER237" s="49"/>
      <c r="ES237" s="49"/>
      <c r="ET237" s="49"/>
      <c r="EU237" s="49"/>
      <c r="EV237" s="49"/>
      <c r="EW237" s="49"/>
      <c r="EX237" s="49"/>
      <c r="EY237" s="49"/>
      <c r="EZ237" s="49"/>
      <c r="FA237" s="49"/>
      <c r="FB237" s="49"/>
      <c r="FC237" s="49"/>
      <c r="FD237" s="49"/>
      <c r="FE237" s="49"/>
      <c r="FF237" s="49"/>
      <c r="FG237" s="49"/>
      <c r="FH237" s="49"/>
      <c r="FI237" s="49"/>
      <c r="FJ237" s="49"/>
      <c r="FK237" s="49"/>
      <c r="FL237" s="49"/>
      <c r="FM237" s="49"/>
      <c r="FN237" s="49"/>
      <c r="FO237" s="49"/>
      <c r="FP237" s="49"/>
      <c r="FQ237" s="49"/>
      <c r="FR237" s="49"/>
      <c r="FS237" s="49"/>
      <c r="FT237" s="49"/>
      <c r="FU237" s="49"/>
      <c r="FV237" s="49"/>
      <c r="FW237" s="49"/>
      <c r="FX237" s="49"/>
      <c r="FY237" s="49"/>
      <c r="FZ237" s="49"/>
      <c r="GA237" s="49"/>
      <c r="GB237" s="49"/>
      <c r="GC237" s="49"/>
      <c r="GD237" s="49"/>
      <c r="GE237" s="49"/>
      <c r="GF237" s="49"/>
      <c r="GG237" s="49"/>
      <c r="GH237" s="49"/>
      <c r="GI237" s="49"/>
      <c r="GJ237" s="49"/>
      <c r="GK237" s="49"/>
      <c r="GL237" s="49"/>
      <c r="GM237" s="49"/>
      <c r="GN237" s="49"/>
      <c r="GO237" s="49"/>
      <c r="GP237" s="49"/>
      <c r="GQ237" s="49"/>
      <c r="GR237" s="49"/>
      <c r="GS237" s="49"/>
      <c r="GT237" s="49"/>
      <c r="GU237" s="49"/>
      <c r="GV237" s="49"/>
      <c r="GW237" s="49"/>
      <c r="GX237" s="49"/>
      <c r="GY237" s="49"/>
      <c r="GZ237" s="49"/>
    </row>
    <row r="238" spans="1:208" s="5" customFormat="1" ht="18.600000000000001" customHeight="1" x14ac:dyDescent="0.25">
      <c r="A238" s="58"/>
      <c r="B238" s="50" t="str">
        <f>IF($A238="","",(IF((VLOOKUP($A238,DATA!$A$1:$M$38,2,FALSE))="X","X",(IF(B237="X",1,B237+1)))))</f>
        <v/>
      </c>
      <c r="C238" s="51" t="str">
        <f>IF($A238="","",(IF((VLOOKUP($A238,DATA!$A$1:$M$38,3,FALSE))="X","X",(IF(C237="X",1,C237+1)))))</f>
        <v/>
      </c>
      <c r="D238" s="50" t="str">
        <f>IF($A238="","",(IF((VLOOKUP($A238,DATA!$A$1:$M$38,4,FALSE))="X","X",(IF(D237="X",1,D237+1)))))</f>
        <v/>
      </c>
      <c r="E238" s="51" t="str">
        <f>IF($A238="","",(IF((VLOOKUP($A238,DATA!$A$1:$M$38,5,FALSE))="X","X",(IF(E237="X",1,E237+1)))))</f>
        <v/>
      </c>
      <c r="F238" s="50" t="str">
        <f>IF($A238="","",(IF((VLOOKUP($A238,DATA!$A$1:$M$38,6,FALSE))="X","X",(IF(F237="X",1,F237+1)))))</f>
        <v/>
      </c>
      <c r="G238" s="51" t="str">
        <f>IF($A238="","",(IF((VLOOKUP($A238,DATA!$A$1:$M$38,7,FALSE))="X","X",(IF(G237="X",1,G237+1)))))</f>
        <v/>
      </c>
      <c r="H238" s="50" t="str">
        <f>IF($A238="","",(IF((VLOOKUP($A238,DATA!$A$1:$M$38,8,FALSE))="X","X",(IF(H237="X",1,H237+1)))))</f>
        <v/>
      </c>
      <c r="I238" s="50" t="str">
        <f>IF($A238="","",(IF((VLOOKUP($A238,DATA!$A$1:$M$38,9,FALSE))="X","X",(IF(I237="X",1,I237+1)))))</f>
        <v/>
      </c>
      <c r="J238" s="51" t="str">
        <f>IF($A238="","",(IF((VLOOKUP($A238,DATA!$A$1:$M$38,10,FALSE))="X","X",(IF(J237="X",1,J237+1)))))</f>
        <v/>
      </c>
      <c r="K238" s="50" t="str">
        <f>IF($A238="","",(IF((VLOOKUP($A238,DATA!$A$1:$M$38,11,FALSE))="X","X",(IF(K237="X",1,K237+1)))))</f>
        <v/>
      </c>
      <c r="L238" s="50" t="str">
        <f>IF($A238="","",(IF((VLOOKUP($A238,DATA!$A$1:$M$38,12,FALSE))="X","X",(IF(L237="X",1,L237+1)))))</f>
        <v/>
      </c>
      <c r="M238" s="50" t="str">
        <f>IF($A238="","",(IF((VLOOKUP($A238,DATA!$A$1:$M$38,13,FALSE))="X","X",(IF(M237="X",1,M237+1)))))</f>
        <v/>
      </c>
      <c r="N238" s="53" t="str">
        <f t="shared" si="6"/>
        <v/>
      </c>
      <c r="O238" s="51" t="str">
        <f t="shared" si="7"/>
        <v/>
      </c>
      <c r="P238" s="50" t="str">
        <f>IF($A238="","",(IF((VLOOKUP($A238,DATA!$S$1:$AC$38,2,FALSE))="X","X",(IF(P237="X",1,P237+1)))))</f>
        <v/>
      </c>
      <c r="Q238" s="50" t="str">
        <f>IF($A238="","",(IF((VLOOKUP($A238,DATA!$S$1:$AC$38,3,FALSE))="X","X",(IF(Q237="X",1,Q237+1)))))</f>
        <v/>
      </c>
      <c r="R238" s="50" t="str">
        <f>IF($A238="","",(IF((VLOOKUP($A238,DATA!$S$1:$AC$38,4,FALSE))="X","X",(IF(R237="X",1,R237+1)))))</f>
        <v/>
      </c>
      <c r="S238" s="50" t="str">
        <f>IF($A238="","",(IF((VLOOKUP($A238,DATA!$S$1:$AC$38,5,FALSE))="X","X",(IF(S237="X",1,S237+1)))))</f>
        <v/>
      </c>
      <c r="T238" s="50" t="str">
        <f>IF($A238="","",(IF((VLOOKUP($A238,DATA!$S$1:$AC$38,6,FALSE))="X","X",(IF(T237="X",1,T237+1)))))</f>
        <v/>
      </c>
      <c r="U238" s="50" t="str">
        <f>IF($A238="","",(IF((VLOOKUP($A238,DATA!$S$1:$AC$38,7,FALSE))="X","X",(IF(U237="X",1,U237+1)))))</f>
        <v/>
      </c>
      <c r="V238" s="51" t="str">
        <f>IF($A238="","",(IF((VLOOKUP($A238,DATA!$S$1:$AC$38,8,FALSE))="X","X",(IF(V237="X",1,V237+1)))))</f>
        <v/>
      </c>
      <c r="W238" s="50" t="str">
        <f>IF($A238="","",(IF((VLOOKUP($A238,DATA!$S$1:$AC$38,9,FALSE))="X","X",(IF(W237="X",1,W237+1)))))</f>
        <v/>
      </c>
      <c r="X238" s="50" t="str">
        <f>IF($A238="","",(IF((VLOOKUP($A238,DATA!$S$1:$AC$38,10,FALSE))="X","X",(IF(X237="X",1,X237+1)))))</f>
        <v/>
      </c>
      <c r="Y238" s="51" t="str">
        <f>IF($A238="","",(IF((VLOOKUP($A238,DATA!$S$1:$AC$38,11,FALSE))="X","X",(IF(Y237="X",1,Y237+1)))))</f>
        <v/>
      </c>
      <c r="Z238" s="52"/>
      <c r="AA238" s="52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39"/>
      <c r="BN238" s="39"/>
      <c r="BO238" s="39"/>
      <c r="BP238" s="39"/>
      <c r="BQ238" s="39"/>
      <c r="BR238" s="39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39"/>
      <c r="CF238" s="39"/>
      <c r="CG238" s="39"/>
      <c r="CH238" s="39"/>
      <c r="DC238" s="4"/>
      <c r="DD238" s="4"/>
      <c r="DE238" s="49"/>
      <c r="DF238" s="49"/>
      <c r="DG238" s="49"/>
      <c r="DH238" s="49"/>
      <c r="DI238" s="49"/>
      <c r="DJ238" s="49"/>
      <c r="DK238" s="49"/>
      <c r="DL238" s="49"/>
      <c r="DM238" s="49"/>
      <c r="DN238" s="49"/>
      <c r="DO238" s="49"/>
      <c r="DP238" s="49"/>
      <c r="DQ238" s="49"/>
      <c r="DR238" s="49"/>
      <c r="DS238" s="49"/>
      <c r="DT238" s="49"/>
      <c r="DU238" s="49"/>
      <c r="DV238" s="49"/>
      <c r="DW238" s="49"/>
      <c r="DX238" s="49"/>
      <c r="DY238" s="49"/>
      <c r="DZ238" s="49"/>
      <c r="EA238" s="49"/>
      <c r="EB238" s="49"/>
      <c r="EC238" s="49"/>
      <c r="ED238" s="49"/>
      <c r="EE238" s="49"/>
      <c r="EF238" s="49"/>
      <c r="EG238" s="49"/>
      <c r="EH238" s="49"/>
      <c r="EI238" s="49"/>
      <c r="EJ238" s="49"/>
      <c r="EK238" s="49"/>
      <c r="EL238" s="49"/>
      <c r="EM238" s="49"/>
      <c r="EN238" s="49"/>
      <c r="EO238" s="49"/>
      <c r="EP238" s="49"/>
      <c r="EQ238" s="49"/>
      <c r="ER238" s="49"/>
      <c r="ES238" s="49"/>
      <c r="ET238" s="49"/>
      <c r="EU238" s="49"/>
      <c r="EV238" s="49"/>
      <c r="EW238" s="49"/>
      <c r="EX238" s="49"/>
      <c r="EY238" s="49"/>
      <c r="EZ238" s="49"/>
      <c r="FA238" s="49"/>
      <c r="FB238" s="49"/>
      <c r="FC238" s="49"/>
      <c r="FD238" s="49"/>
      <c r="FE238" s="49"/>
      <c r="FF238" s="49"/>
      <c r="FG238" s="49"/>
      <c r="FH238" s="49"/>
      <c r="FI238" s="49"/>
      <c r="FJ238" s="49"/>
      <c r="FK238" s="49"/>
      <c r="FL238" s="49"/>
      <c r="FM238" s="49"/>
      <c r="FN238" s="49"/>
      <c r="FO238" s="49"/>
      <c r="FP238" s="49"/>
      <c r="FQ238" s="49"/>
      <c r="FR238" s="49"/>
      <c r="FS238" s="49"/>
      <c r="FT238" s="49"/>
      <c r="FU238" s="49"/>
      <c r="FV238" s="49"/>
      <c r="FW238" s="49"/>
      <c r="FX238" s="49"/>
      <c r="FY238" s="49"/>
      <c r="FZ238" s="49"/>
      <c r="GA238" s="49"/>
      <c r="GB238" s="49"/>
      <c r="GC238" s="49"/>
      <c r="GD238" s="49"/>
      <c r="GE238" s="49"/>
      <c r="GF238" s="49"/>
      <c r="GG238" s="49"/>
      <c r="GH238" s="49"/>
      <c r="GI238" s="49"/>
      <c r="GJ238" s="49"/>
      <c r="GK238" s="49"/>
      <c r="GL238" s="49"/>
      <c r="GM238" s="49"/>
      <c r="GN238" s="49"/>
      <c r="GO238" s="49"/>
      <c r="GP238" s="49"/>
      <c r="GQ238" s="49"/>
      <c r="GR238" s="49"/>
      <c r="GS238" s="49"/>
      <c r="GT238" s="49"/>
      <c r="GU238" s="49"/>
      <c r="GV238" s="49"/>
      <c r="GW238" s="49"/>
      <c r="GX238" s="49"/>
      <c r="GY238" s="49"/>
      <c r="GZ238" s="49"/>
    </row>
    <row r="239" spans="1:208" s="5" customFormat="1" ht="18.600000000000001" customHeight="1" x14ac:dyDescent="0.25">
      <c r="A239" s="58"/>
      <c r="B239" s="50" t="str">
        <f>IF($A239="","",(IF((VLOOKUP($A239,DATA!$A$1:$M$38,2,FALSE))="X","X",(IF(B238="X",1,B238+1)))))</f>
        <v/>
      </c>
      <c r="C239" s="51" t="str">
        <f>IF($A239="","",(IF((VLOOKUP($A239,DATA!$A$1:$M$38,3,FALSE))="X","X",(IF(C238="X",1,C238+1)))))</f>
        <v/>
      </c>
      <c r="D239" s="50" t="str">
        <f>IF($A239="","",(IF((VLOOKUP($A239,DATA!$A$1:$M$38,4,FALSE))="X","X",(IF(D238="X",1,D238+1)))))</f>
        <v/>
      </c>
      <c r="E239" s="51" t="str">
        <f>IF($A239="","",(IF((VLOOKUP($A239,DATA!$A$1:$M$38,5,FALSE))="X","X",(IF(E238="X",1,E238+1)))))</f>
        <v/>
      </c>
      <c r="F239" s="50" t="str">
        <f>IF($A239="","",(IF((VLOOKUP($A239,DATA!$A$1:$M$38,6,FALSE))="X","X",(IF(F238="X",1,F238+1)))))</f>
        <v/>
      </c>
      <c r="G239" s="51" t="str">
        <f>IF($A239="","",(IF((VLOOKUP($A239,DATA!$A$1:$M$38,7,FALSE))="X","X",(IF(G238="X",1,G238+1)))))</f>
        <v/>
      </c>
      <c r="H239" s="50" t="str">
        <f>IF($A239="","",(IF((VLOOKUP($A239,DATA!$A$1:$M$38,8,FALSE))="X","X",(IF(H238="X",1,H238+1)))))</f>
        <v/>
      </c>
      <c r="I239" s="50" t="str">
        <f>IF($A239="","",(IF((VLOOKUP($A239,DATA!$A$1:$M$38,9,FALSE))="X","X",(IF(I238="X",1,I238+1)))))</f>
        <v/>
      </c>
      <c r="J239" s="51" t="str">
        <f>IF($A239="","",(IF((VLOOKUP($A239,DATA!$A$1:$M$38,10,FALSE))="X","X",(IF(J238="X",1,J238+1)))))</f>
        <v/>
      </c>
      <c r="K239" s="50" t="str">
        <f>IF($A239="","",(IF((VLOOKUP($A239,DATA!$A$1:$M$38,11,FALSE))="X","X",(IF(K238="X",1,K238+1)))))</f>
        <v/>
      </c>
      <c r="L239" s="50" t="str">
        <f>IF($A239="","",(IF((VLOOKUP($A239,DATA!$A$1:$M$38,12,FALSE))="X","X",(IF(L238="X",1,L238+1)))))</f>
        <v/>
      </c>
      <c r="M239" s="50" t="str">
        <f>IF($A239="","",(IF((VLOOKUP($A239,DATA!$A$1:$M$38,13,FALSE))="X","X",(IF(M238="X",1,M238+1)))))</f>
        <v/>
      </c>
      <c r="N239" s="53" t="str">
        <f t="shared" si="6"/>
        <v/>
      </c>
      <c r="O239" s="51" t="str">
        <f t="shared" si="7"/>
        <v/>
      </c>
      <c r="P239" s="50" t="str">
        <f>IF($A239="","",(IF((VLOOKUP($A239,DATA!$S$1:$AC$38,2,FALSE))="X","X",(IF(P238="X",1,P238+1)))))</f>
        <v/>
      </c>
      <c r="Q239" s="50" t="str">
        <f>IF($A239="","",(IF((VLOOKUP($A239,DATA!$S$1:$AC$38,3,FALSE))="X","X",(IF(Q238="X",1,Q238+1)))))</f>
        <v/>
      </c>
      <c r="R239" s="50" t="str">
        <f>IF($A239="","",(IF((VLOOKUP($A239,DATA!$S$1:$AC$38,4,FALSE))="X","X",(IF(R238="X",1,R238+1)))))</f>
        <v/>
      </c>
      <c r="S239" s="50" t="str">
        <f>IF($A239="","",(IF((VLOOKUP($A239,DATA!$S$1:$AC$38,5,FALSE))="X","X",(IF(S238="X",1,S238+1)))))</f>
        <v/>
      </c>
      <c r="T239" s="50" t="str">
        <f>IF($A239="","",(IF((VLOOKUP($A239,DATA!$S$1:$AC$38,6,FALSE))="X","X",(IF(T238="X",1,T238+1)))))</f>
        <v/>
      </c>
      <c r="U239" s="50" t="str">
        <f>IF($A239="","",(IF((VLOOKUP($A239,DATA!$S$1:$AC$38,7,FALSE))="X","X",(IF(U238="X",1,U238+1)))))</f>
        <v/>
      </c>
      <c r="V239" s="51" t="str">
        <f>IF($A239="","",(IF((VLOOKUP($A239,DATA!$S$1:$AC$38,8,FALSE))="X","X",(IF(V238="X",1,V238+1)))))</f>
        <v/>
      </c>
      <c r="W239" s="50" t="str">
        <f>IF($A239="","",(IF((VLOOKUP($A239,DATA!$S$1:$AC$38,9,FALSE))="X","X",(IF(W238="X",1,W238+1)))))</f>
        <v/>
      </c>
      <c r="X239" s="50" t="str">
        <f>IF($A239="","",(IF((VLOOKUP($A239,DATA!$S$1:$AC$38,10,FALSE))="X","X",(IF(X238="X",1,X238+1)))))</f>
        <v/>
      </c>
      <c r="Y239" s="51" t="str">
        <f>IF($A239="","",(IF((VLOOKUP($A239,DATA!$S$1:$AC$38,11,FALSE))="X","X",(IF(Y238="X",1,Y238+1)))))</f>
        <v/>
      </c>
      <c r="Z239" s="52"/>
      <c r="AA239" s="52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39"/>
      <c r="BN239" s="39"/>
      <c r="BO239" s="39"/>
      <c r="BP239" s="39"/>
      <c r="BQ239" s="39"/>
      <c r="BR239" s="39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39"/>
      <c r="CF239" s="39"/>
      <c r="CG239" s="39"/>
      <c r="CH239" s="39"/>
      <c r="DC239" s="4"/>
      <c r="DD239" s="4"/>
      <c r="DE239" s="49"/>
      <c r="DF239" s="49"/>
      <c r="DG239" s="49"/>
      <c r="DH239" s="49"/>
      <c r="DI239" s="49"/>
      <c r="DJ239" s="49"/>
      <c r="DK239" s="49"/>
      <c r="DL239" s="49"/>
      <c r="DM239" s="49"/>
      <c r="DN239" s="49"/>
      <c r="DO239" s="49"/>
      <c r="DP239" s="49"/>
      <c r="DQ239" s="49"/>
      <c r="DR239" s="49"/>
      <c r="DS239" s="49"/>
      <c r="DT239" s="49"/>
      <c r="DU239" s="49"/>
      <c r="DV239" s="49"/>
      <c r="DW239" s="49"/>
      <c r="DX239" s="49"/>
      <c r="DY239" s="49"/>
      <c r="DZ239" s="49"/>
      <c r="EA239" s="49"/>
      <c r="EB239" s="49"/>
      <c r="EC239" s="49"/>
      <c r="ED239" s="49"/>
      <c r="EE239" s="49"/>
      <c r="EF239" s="49"/>
      <c r="EG239" s="49"/>
      <c r="EH239" s="49"/>
      <c r="EI239" s="49"/>
      <c r="EJ239" s="49"/>
      <c r="EK239" s="49"/>
      <c r="EL239" s="49"/>
      <c r="EM239" s="49"/>
      <c r="EN239" s="49"/>
      <c r="EO239" s="49"/>
      <c r="EP239" s="49"/>
      <c r="EQ239" s="49"/>
      <c r="ER239" s="49"/>
      <c r="ES239" s="49"/>
      <c r="ET239" s="49"/>
      <c r="EU239" s="49"/>
      <c r="EV239" s="49"/>
      <c r="EW239" s="49"/>
      <c r="EX239" s="49"/>
      <c r="EY239" s="49"/>
      <c r="EZ239" s="49"/>
      <c r="FA239" s="49"/>
      <c r="FB239" s="49"/>
      <c r="FC239" s="49"/>
      <c r="FD239" s="49"/>
      <c r="FE239" s="49"/>
      <c r="FF239" s="49"/>
      <c r="FG239" s="49"/>
      <c r="FH239" s="49"/>
      <c r="FI239" s="49"/>
      <c r="FJ239" s="49"/>
      <c r="FK239" s="49"/>
      <c r="FL239" s="49"/>
      <c r="FM239" s="49"/>
      <c r="FN239" s="49"/>
      <c r="FO239" s="49"/>
      <c r="FP239" s="49"/>
      <c r="FQ239" s="49"/>
      <c r="FR239" s="49"/>
      <c r="FS239" s="49"/>
      <c r="FT239" s="49"/>
      <c r="FU239" s="49"/>
      <c r="FV239" s="49"/>
      <c r="FW239" s="49"/>
      <c r="FX239" s="49"/>
      <c r="FY239" s="49"/>
      <c r="FZ239" s="49"/>
      <c r="GA239" s="49"/>
      <c r="GB239" s="49"/>
      <c r="GC239" s="49"/>
      <c r="GD239" s="49"/>
      <c r="GE239" s="49"/>
      <c r="GF239" s="49"/>
      <c r="GG239" s="49"/>
      <c r="GH239" s="49"/>
      <c r="GI239" s="49"/>
      <c r="GJ239" s="49"/>
      <c r="GK239" s="49"/>
      <c r="GL239" s="49"/>
      <c r="GM239" s="49"/>
      <c r="GN239" s="49"/>
      <c r="GO239" s="49"/>
      <c r="GP239" s="49"/>
      <c r="GQ239" s="49"/>
      <c r="GR239" s="49"/>
      <c r="GS239" s="49"/>
      <c r="GT239" s="49"/>
      <c r="GU239" s="49"/>
      <c r="GV239" s="49"/>
      <c r="GW239" s="49"/>
      <c r="GX239" s="49"/>
      <c r="GY239" s="49"/>
      <c r="GZ239" s="49"/>
    </row>
    <row r="240" spans="1:208" s="5" customFormat="1" ht="18.600000000000001" customHeight="1" x14ac:dyDescent="0.25">
      <c r="A240" s="58"/>
      <c r="B240" s="50" t="str">
        <f>IF($A240="","",(IF((VLOOKUP($A240,DATA!$A$1:$M$38,2,FALSE))="X","X",(IF(B239="X",1,B239+1)))))</f>
        <v/>
      </c>
      <c r="C240" s="51" t="str">
        <f>IF($A240="","",(IF((VLOOKUP($A240,DATA!$A$1:$M$38,3,FALSE))="X","X",(IF(C239="X",1,C239+1)))))</f>
        <v/>
      </c>
      <c r="D240" s="50" t="str">
        <f>IF($A240="","",(IF((VLOOKUP($A240,DATA!$A$1:$M$38,4,FALSE))="X","X",(IF(D239="X",1,D239+1)))))</f>
        <v/>
      </c>
      <c r="E240" s="51" t="str">
        <f>IF($A240="","",(IF((VLOOKUP($A240,DATA!$A$1:$M$38,5,FALSE))="X","X",(IF(E239="X",1,E239+1)))))</f>
        <v/>
      </c>
      <c r="F240" s="50" t="str">
        <f>IF($A240="","",(IF((VLOOKUP($A240,DATA!$A$1:$M$38,6,FALSE))="X","X",(IF(F239="X",1,F239+1)))))</f>
        <v/>
      </c>
      <c r="G240" s="51" t="str">
        <f>IF($A240="","",(IF((VLOOKUP($A240,DATA!$A$1:$M$38,7,FALSE))="X","X",(IF(G239="X",1,G239+1)))))</f>
        <v/>
      </c>
      <c r="H240" s="50" t="str">
        <f>IF($A240="","",(IF((VLOOKUP($A240,DATA!$A$1:$M$38,8,FALSE))="X","X",(IF(H239="X",1,H239+1)))))</f>
        <v/>
      </c>
      <c r="I240" s="50" t="str">
        <f>IF($A240="","",(IF((VLOOKUP($A240,DATA!$A$1:$M$38,9,FALSE))="X","X",(IF(I239="X",1,I239+1)))))</f>
        <v/>
      </c>
      <c r="J240" s="51" t="str">
        <f>IF($A240="","",(IF((VLOOKUP($A240,DATA!$A$1:$M$38,10,FALSE))="X","X",(IF(J239="X",1,J239+1)))))</f>
        <v/>
      </c>
      <c r="K240" s="50" t="str">
        <f>IF($A240="","",(IF((VLOOKUP($A240,DATA!$A$1:$M$38,11,FALSE))="X","X",(IF(K239="X",1,K239+1)))))</f>
        <v/>
      </c>
      <c r="L240" s="50" t="str">
        <f>IF($A240="","",(IF((VLOOKUP($A240,DATA!$A$1:$M$38,12,FALSE))="X","X",(IF(L239="X",1,L239+1)))))</f>
        <v/>
      </c>
      <c r="M240" s="50" t="str">
        <f>IF($A240="","",(IF((VLOOKUP($A240,DATA!$A$1:$M$38,13,FALSE))="X","X",(IF(M239="X",1,M239+1)))))</f>
        <v/>
      </c>
      <c r="N240" s="53" t="str">
        <f t="shared" si="6"/>
        <v/>
      </c>
      <c r="O240" s="51" t="str">
        <f t="shared" si="7"/>
        <v/>
      </c>
      <c r="P240" s="50" t="str">
        <f>IF($A240="","",(IF((VLOOKUP($A240,DATA!$S$1:$AC$38,2,FALSE))="X","X",(IF(P239="X",1,P239+1)))))</f>
        <v/>
      </c>
      <c r="Q240" s="50" t="str">
        <f>IF($A240="","",(IF((VLOOKUP($A240,DATA!$S$1:$AC$38,3,FALSE))="X","X",(IF(Q239="X",1,Q239+1)))))</f>
        <v/>
      </c>
      <c r="R240" s="50" t="str">
        <f>IF($A240="","",(IF((VLOOKUP($A240,DATA!$S$1:$AC$38,4,FALSE))="X","X",(IF(R239="X",1,R239+1)))))</f>
        <v/>
      </c>
      <c r="S240" s="50" t="str">
        <f>IF($A240="","",(IF((VLOOKUP($A240,DATA!$S$1:$AC$38,5,FALSE))="X","X",(IF(S239="X",1,S239+1)))))</f>
        <v/>
      </c>
      <c r="T240" s="50" t="str">
        <f>IF($A240="","",(IF((VLOOKUP($A240,DATA!$S$1:$AC$38,6,FALSE))="X","X",(IF(T239="X",1,T239+1)))))</f>
        <v/>
      </c>
      <c r="U240" s="50" t="str">
        <f>IF($A240="","",(IF((VLOOKUP($A240,DATA!$S$1:$AC$38,7,FALSE))="X","X",(IF(U239="X",1,U239+1)))))</f>
        <v/>
      </c>
      <c r="V240" s="51" t="str">
        <f>IF($A240="","",(IF((VLOOKUP($A240,DATA!$S$1:$AC$38,8,FALSE))="X","X",(IF(V239="X",1,V239+1)))))</f>
        <v/>
      </c>
      <c r="W240" s="50" t="str">
        <f>IF($A240="","",(IF((VLOOKUP($A240,DATA!$S$1:$AC$38,9,FALSE))="X","X",(IF(W239="X",1,W239+1)))))</f>
        <v/>
      </c>
      <c r="X240" s="50" t="str">
        <f>IF($A240="","",(IF((VLOOKUP($A240,DATA!$S$1:$AC$38,10,FALSE))="X","X",(IF(X239="X",1,X239+1)))))</f>
        <v/>
      </c>
      <c r="Y240" s="51" t="str">
        <f>IF($A240="","",(IF((VLOOKUP($A240,DATA!$S$1:$AC$38,11,FALSE))="X","X",(IF(Y239="X",1,Y239+1)))))</f>
        <v/>
      </c>
      <c r="Z240" s="52"/>
      <c r="AA240" s="52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39"/>
      <c r="BN240" s="39"/>
      <c r="BO240" s="39"/>
      <c r="BP240" s="39"/>
      <c r="BQ240" s="39"/>
      <c r="BR240" s="39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39"/>
      <c r="CF240" s="39"/>
      <c r="CG240" s="39"/>
      <c r="CH240" s="39"/>
      <c r="DC240" s="4"/>
      <c r="DD240" s="4"/>
      <c r="DE240" s="49"/>
      <c r="DF240" s="49"/>
      <c r="DG240" s="49"/>
      <c r="DH240" s="49"/>
      <c r="DI240" s="49"/>
      <c r="DJ240" s="49"/>
      <c r="DK240" s="49"/>
      <c r="DL240" s="49"/>
      <c r="DM240" s="49"/>
      <c r="DN240" s="49"/>
      <c r="DO240" s="49"/>
      <c r="DP240" s="49"/>
      <c r="DQ240" s="49"/>
      <c r="DR240" s="49"/>
      <c r="DS240" s="49"/>
      <c r="DT240" s="49"/>
      <c r="DU240" s="49"/>
      <c r="DV240" s="49"/>
      <c r="DW240" s="49"/>
      <c r="DX240" s="49"/>
      <c r="DY240" s="49"/>
      <c r="DZ240" s="49"/>
      <c r="EA240" s="49"/>
      <c r="EB240" s="49"/>
      <c r="EC240" s="49"/>
      <c r="ED240" s="49"/>
      <c r="EE240" s="49"/>
      <c r="EF240" s="49"/>
      <c r="EG240" s="49"/>
      <c r="EH240" s="49"/>
      <c r="EI240" s="49"/>
      <c r="EJ240" s="49"/>
      <c r="EK240" s="49"/>
      <c r="EL240" s="49"/>
      <c r="EM240" s="49"/>
      <c r="EN240" s="49"/>
      <c r="EO240" s="49"/>
      <c r="EP240" s="49"/>
      <c r="EQ240" s="49"/>
      <c r="ER240" s="49"/>
      <c r="ES240" s="49"/>
      <c r="ET240" s="49"/>
      <c r="EU240" s="49"/>
      <c r="EV240" s="49"/>
      <c r="EW240" s="49"/>
      <c r="EX240" s="49"/>
      <c r="EY240" s="49"/>
      <c r="EZ240" s="49"/>
      <c r="FA240" s="49"/>
      <c r="FB240" s="49"/>
      <c r="FC240" s="49"/>
      <c r="FD240" s="49"/>
      <c r="FE240" s="49"/>
      <c r="FF240" s="49"/>
      <c r="FG240" s="49"/>
      <c r="FH240" s="49"/>
      <c r="FI240" s="49"/>
      <c r="FJ240" s="49"/>
      <c r="FK240" s="49"/>
      <c r="FL240" s="49"/>
      <c r="FM240" s="49"/>
      <c r="FN240" s="49"/>
      <c r="FO240" s="49"/>
      <c r="FP240" s="49"/>
      <c r="FQ240" s="49"/>
      <c r="FR240" s="49"/>
      <c r="FS240" s="49"/>
      <c r="FT240" s="49"/>
      <c r="FU240" s="49"/>
      <c r="FV240" s="49"/>
      <c r="FW240" s="49"/>
      <c r="FX240" s="49"/>
      <c r="FY240" s="49"/>
      <c r="FZ240" s="49"/>
      <c r="GA240" s="49"/>
      <c r="GB240" s="49"/>
      <c r="GC240" s="49"/>
      <c r="GD240" s="49"/>
      <c r="GE240" s="49"/>
      <c r="GF240" s="49"/>
      <c r="GG240" s="49"/>
      <c r="GH240" s="49"/>
      <c r="GI240" s="49"/>
      <c r="GJ240" s="49"/>
      <c r="GK240" s="49"/>
      <c r="GL240" s="49"/>
      <c r="GM240" s="49"/>
      <c r="GN240" s="49"/>
      <c r="GO240" s="49"/>
      <c r="GP240" s="49"/>
      <c r="GQ240" s="49"/>
      <c r="GR240" s="49"/>
      <c r="GS240" s="49"/>
      <c r="GT240" s="49"/>
      <c r="GU240" s="49"/>
      <c r="GV240" s="49"/>
      <c r="GW240" s="49"/>
      <c r="GX240" s="49"/>
      <c r="GY240" s="49"/>
      <c r="GZ240" s="49"/>
    </row>
    <row r="241" spans="1:208" s="5" customFormat="1" ht="18.600000000000001" customHeight="1" x14ac:dyDescent="0.25">
      <c r="A241" s="58"/>
      <c r="B241" s="50" t="str">
        <f>IF($A241="","",(IF((VLOOKUP($A241,DATA!$A$1:$M$38,2,FALSE))="X","X",(IF(B240="X",1,B240+1)))))</f>
        <v/>
      </c>
      <c r="C241" s="51" t="str">
        <f>IF($A241="","",(IF((VLOOKUP($A241,DATA!$A$1:$M$38,3,FALSE))="X","X",(IF(C240="X",1,C240+1)))))</f>
        <v/>
      </c>
      <c r="D241" s="50" t="str">
        <f>IF($A241="","",(IF((VLOOKUP($A241,DATA!$A$1:$M$38,4,FALSE))="X","X",(IF(D240="X",1,D240+1)))))</f>
        <v/>
      </c>
      <c r="E241" s="51" t="str">
        <f>IF($A241="","",(IF((VLOOKUP($A241,DATA!$A$1:$M$38,5,FALSE))="X","X",(IF(E240="X",1,E240+1)))))</f>
        <v/>
      </c>
      <c r="F241" s="50" t="str">
        <f>IF($A241="","",(IF((VLOOKUP($A241,DATA!$A$1:$M$38,6,FALSE))="X","X",(IF(F240="X",1,F240+1)))))</f>
        <v/>
      </c>
      <c r="G241" s="51" t="str">
        <f>IF($A241="","",(IF((VLOOKUP($A241,DATA!$A$1:$M$38,7,FALSE))="X","X",(IF(G240="X",1,G240+1)))))</f>
        <v/>
      </c>
      <c r="H241" s="50" t="str">
        <f>IF($A241="","",(IF((VLOOKUP($A241,DATA!$A$1:$M$38,8,FALSE))="X","X",(IF(H240="X",1,H240+1)))))</f>
        <v/>
      </c>
      <c r="I241" s="50" t="str">
        <f>IF($A241="","",(IF((VLOOKUP($A241,DATA!$A$1:$M$38,9,FALSE))="X","X",(IF(I240="X",1,I240+1)))))</f>
        <v/>
      </c>
      <c r="J241" s="51" t="str">
        <f>IF($A241="","",(IF((VLOOKUP($A241,DATA!$A$1:$M$38,10,FALSE))="X","X",(IF(J240="X",1,J240+1)))))</f>
        <v/>
      </c>
      <c r="K241" s="50" t="str">
        <f>IF($A241="","",(IF((VLOOKUP($A241,DATA!$A$1:$M$38,11,FALSE))="X","X",(IF(K240="X",1,K240+1)))))</f>
        <v/>
      </c>
      <c r="L241" s="50" t="str">
        <f>IF($A241="","",(IF((VLOOKUP($A241,DATA!$A$1:$M$38,12,FALSE))="X","X",(IF(L240="X",1,L240+1)))))</f>
        <v/>
      </c>
      <c r="M241" s="50" t="str">
        <f>IF($A241="","",(IF((VLOOKUP($A241,DATA!$A$1:$M$38,13,FALSE))="X","X",(IF(M240="X",1,M240+1)))))</f>
        <v/>
      </c>
      <c r="N241" s="53" t="str">
        <f t="shared" si="6"/>
        <v/>
      </c>
      <c r="O241" s="51" t="str">
        <f t="shared" si="7"/>
        <v/>
      </c>
      <c r="P241" s="50" t="str">
        <f>IF($A241="","",(IF((VLOOKUP($A241,DATA!$S$1:$AC$38,2,FALSE))="X","X",(IF(P240="X",1,P240+1)))))</f>
        <v/>
      </c>
      <c r="Q241" s="50" t="str">
        <f>IF($A241="","",(IF((VLOOKUP($A241,DATA!$S$1:$AC$38,3,FALSE))="X","X",(IF(Q240="X",1,Q240+1)))))</f>
        <v/>
      </c>
      <c r="R241" s="50" t="str">
        <f>IF($A241="","",(IF((VLOOKUP($A241,DATA!$S$1:$AC$38,4,FALSE))="X","X",(IF(R240="X",1,R240+1)))))</f>
        <v/>
      </c>
      <c r="S241" s="50" t="str">
        <f>IF($A241="","",(IF((VLOOKUP($A241,DATA!$S$1:$AC$38,5,FALSE))="X","X",(IF(S240="X",1,S240+1)))))</f>
        <v/>
      </c>
      <c r="T241" s="50" t="str">
        <f>IF($A241="","",(IF((VLOOKUP($A241,DATA!$S$1:$AC$38,6,FALSE))="X","X",(IF(T240="X",1,T240+1)))))</f>
        <v/>
      </c>
      <c r="U241" s="50" t="str">
        <f>IF($A241="","",(IF((VLOOKUP($A241,DATA!$S$1:$AC$38,7,FALSE))="X","X",(IF(U240="X",1,U240+1)))))</f>
        <v/>
      </c>
      <c r="V241" s="51" t="str">
        <f>IF($A241="","",(IF((VLOOKUP($A241,DATA!$S$1:$AC$38,8,FALSE))="X","X",(IF(V240="X",1,V240+1)))))</f>
        <v/>
      </c>
      <c r="W241" s="50" t="str">
        <f>IF($A241="","",(IF((VLOOKUP($A241,DATA!$S$1:$AC$38,9,FALSE))="X","X",(IF(W240="X",1,W240+1)))))</f>
        <v/>
      </c>
      <c r="X241" s="50" t="str">
        <f>IF($A241="","",(IF((VLOOKUP($A241,DATA!$S$1:$AC$38,10,FALSE))="X","X",(IF(X240="X",1,X240+1)))))</f>
        <v/>
      </c>
      <c r="Y241" s="51" t="str">
        <f>IF($A241="","",(IF((VLOOKUP($A241,DATA!$S$1:$AC$38,11,FALSE))="X","X",(IF(Y240="X",1,Y240+1)))))</f>
        <v/>
      </c>
      <c r="Z241" s="52"/>
      <c r="AA241" s="52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39"/>
      <c r="BN241" s="39"/>
      <c r="BO241" s="39"/>
      <c r="BP241" s="39"/>
      <c r="BQ241" s="39"/>
      <c r="BR241" s="39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39"/>
      <c r="CF241" s="39"/>
      <c r="CG241" s="39"/>
      <c r="CH241" s="39"/>
      <c r="DC241" s="4"/>
      <c r="DD241" s="4"/>
      <c r="DE241" s="49"/>
      <c r="DF241" s="49"/>
      <c r="DG241" s="49"/>
      <c r="DH241" s="49"/>
      <c r="DI241" s="49"/>
      <c r="DJ241" s="49"/>
      <c r="DK241" s="49"/>
      <c r="DL241" s="49"/>
      <c r="DM241" s="49"/>
      <c r="DN241" s="49"/>
      <c r="DO241" s="49"/>
      <c r="DP241" s="49"/>
      <c r="DQ241" s="49"/>
      <c r="DR241" s="49"/>
      <c r="DS241" s="49"/>
      <c r="DT241" s="49"/>
      <c r="DU241" s="49"/>
      <c r="DV241" s="49"/>
      <c r="DW241" s="49"/>
      <c r="DX241" s="49"/>
      <c r="DY241" s="49"/>
      <c r="DZ241" s="49"/>
      <c r="EA241" s="49"/>
      <c r="EB241" s="49"/>
      <c r="EC241" s="49"/>
      <c r="ED241" s="49"/>
      <c r="EE241" s="49"/>
      <c r="EF241" s="49"/>
      <c r="EG241" s="49"/>
      <c r="EH241" s="49"/>
      <c r="EI241" s="49"/>
      <c r="EJ241" s="49"/>
      <c r="EK241" s="49"/>
      <c r="EL241" s="49"/>
      <c r="EM241" s="49"/>
      <c r="EN241" s="49"/>
      <c r="EO241" s="49"/>
      <c r="EP241" s="49"/>
      <c r="EQ241" s="49"/>
      <c r="ER241" s="49"/>
      <c r="ES241" s="49"/>
      <c r="ET241" s="49"/>
      <c r="EU241" s="49"/>
      <c r="EV241" s="49"/>
      <c r="EW241" s="49"/>
      <c r="EX241" s="49"/>
      <c r="EY241" s="49"/>
      <c r="EZ241" s="49"/>
      <c r="FA241" s="49"/>
      <c r="FB241" s="49"/>
      <c r="FC241" s="49"/>
      <c r="FD241" s="49"/>
      <c r="FE241" s="49"/>
      <c r="FF241" s="49"/>
      <c r="FG241" s="49"/>
      <c r="FH241" s="49"/>
      <c r="FI241" s="49"/>
      <c r="FJ241" s="49"/>
      <c r="FK241" s="49"/>
      <c r="FL241" s="49"/>
      <c r="FM241" s="49"/>
      <c r="FN241" s="49"/>
      <c r="FO241" s="49"/>
      <c r="FP241" s="49"/>
      <c r="FQ241" s="49"/>
      <c r="FR241" s="49"/>
      <c r="FS241" s="49"/>
      <c r="FT241" s="49"/>
      <c r="FU241" s="49"/>
      <c r="FV241" s="49"/>
      <c r="FW241" s="49"/>
      <c r="FX241" s="49"/>
      <c r="FY241" s="49"/>
      <c r="FZ241" s="49"/>
      <c r="GA241" s="49"/>
      <c r="GB241" s="49"/>
      <c r="GC241" s="49"/>
      <c r="GD241" s="49"/>
      <c r="GE241" s="49"/>
      <c r="GF241" s="49"/>
      <c r="GG241" s="49"/>
      <c r="GH241" s="49"/>
      <c r="GI241" s="49"/>
      <c r="GJ241" s="49"/>
      <c r="GK241" s="49"/>
      <c r="GL241" s="49"/>
      <c r="GM241" s="49"/>
      <c r="GN241" s="49"/>
      <c r="GO241" s="49"/>
      <c r="GP241" s="49"/>
      <c r="GQ241" s="49"/>
      <c r="GR241" s="49"/>
      <c r="GS241" s="49"/>
      <c r="GT241" s="49"/>
      <c r="GU241" s="49"/>
      <c r="GV241" s="49"/>
      <c r="GW241" s="49"/>
      <c r="GX241" s="49"/>
      <c r="GY241" s="49"/>
      <c r="GZ241" s="49"/>
    </row>
    <row r="242" spans="1:208" s="5" customFormat="1" ht="18.600000000000001" customHeight="1" x14ac:dyDescent="0.25">
      <c r="A242" s="58"/>
      <c r="B242" s="50" t="str">
        <f>IF($A242="","",(IF((VLOOKUP($A242,DATA!$A$1:$M$38,2,FALSE))="X","X",(IF(B241="X",1,B241+1)))))</f>
        <v/>
      </c>
      <c r="C242" s="51" t="str">
        <f>IF($A242="","",(IF((VLOOKUP($A242,DATA!$A$1:$M$38,3,FALSE))="X","X",(IF(C241="X",1,C241+1)))))</f>
        <v/>
      </c>
      <c r="D242" s="50" t="str">
        <f>IF($A242="","",(IF((VLOOKUP($A242,DATA!$A$1:$M$38,4,FALSE))="X","X",(IF(D241="X",1,D241+1)))))</f>
        <v/>
      </c>
      <c r="E242" s="51" t="str">
        <f>IF($A242="","",(IF((VLOOKUP($A242,DATA!$A$1:$M$38,5,FALSE))="X","X",(IF(E241="X",1,E241+1)))))</f>
        <v/>
      </c>
      <c r="F242" s="50" t="str">
        <f>IF($A242="","",(IF((VLOOKUP($A242,DATA!$A$1:$M$38,6,FALSE))="X","X",(IF(F241="X",1,F241+1)))))</f>
        <v/>
      </c>
      <c r="G242" s="51" t="str">
        <f>IF($A242="","",(IF((VLOOKUP($A242,DATA!$A$1:$M$38,7,FALSE))="X","X",(IF(G241="X",1,G241+1)))))</f>
        <v/>
      </c>
      <c r="H242" s="50" t="str">
        <f>IF($A242="","",(IF((VLOOKUP($A242,DATA!$A$1:$M$38,8,FALSE))="X","X",(IF(H241="X",1,H241+1)))))</f>
        <v/>
      </c>
      <c r="I242" s="50" t="str">
        <f>IF($A242="","",(IF((VLOOKUP($A242,DATA!$A$1:$M$38,9,FALSE))="X","X",(IF(I241="X",1,I241+1)))))</f>
        <v/>
      </c>
      <c r="J242" s="51" t="str">
        <f>IF($A242="","",(IF((VLOOKUP($A242,DATA!$A$1:$M$38,10,FALSE))="X","X",(IF(J241="X",1,J241+1)))))</f>
        <v/>
      </c>
      <c r="K242" s="50" t="str">
        <f>IF($A242="","",(IF((VLOOKUP($A242,DATA!$A$1:$M$38,11,FALSE))="X","X",(IF(K241="X",1,K241+1)))))</f>
        <v/>
      </c>
      <c r="L242" s="50" t="str">
        <f>IF($A242="","",(IF((VLOOKUP($A242,DATA!$A$1:$M$38,12,FALSE))="X","X",(IF(L241="X",1,L241+1)))))</f>
        <v/>
      </c>
      <c r="M242" s="50" t="str">
        <f>IF($A242="","",(IF((VLOOKUP($A242,DATA!$A$1:$M$38,13,FALSE))="X","X",(IF(M241="X",1,M241+1)))))</f>
        <v/>
      </c>
      <c r="N242" s="53" t="str">
        <f t="shared" si="6"/>
        <v/>
      </c>
      <c r="O242" s="51" t="str">
        <f t="shared" si="7"/>
        <v/>
      </c>
      <c r="P242" s="50" t="str">
        <f>IF($A242="","",(IF((VLOOKUP($A242,DATA!$S$1:$AC$38,2,FALSE))="X","X",(IF(P241="X",1,P241+1)))))</f>
        <v/>
      </c>
      <c r="Q242" s="50" t="str">
        <f>IF($A242="","",(IF((VLOOKUP($A242,DATA!$S$1:$AC$38,3,FALSE))="X","X",(IF(Q241="X",1,Q241+1)))))</f>
        <v/>
      </c>
      <c r="R242" s="50" t="str">
        <f>IF($A242="","",(IF((VLOOKUP($A242,DATA!$S$1:$AC$38,4,FALSE))="X","X",(IF(R241="X",1,R241+1)))))</f>
        <v/>
      </c>
      <c r="S242" s="50" t="str">
        <f>IF($A242="","",(IF((VLOOKUP($A242,DATA!$S$1:$AC$38,5,FALSE))="X","X",(IF(S241="X",1,S241+1)))))</f>
        <v/>
      </c>
      <c r="T242" s="50" t="str">
        <f>IF($A242="","",(IF((VLOOKUP($A242,DATA!$S$1:$AC$38,6,FALSE))="X","X",(IF(T241="X",1,T241+1)))))</f>
        <v/>
      </c>
      <c r="U242" s="50" t="str">
        <f>IF($A242="","",(IF((VLOOKUP($A242,DATA!$S$1:$AC$38,7,FALSE))="X","X",(IF(U241="X",1,U241+1)))))</f>
        <v/>
      </c>
      <c r="V242" s="51" t="str">
        <f>IF($A242="","",(IF((VLOOKUP($A242,DATA!$S$1:$AC$38,8,FALSE))="X","X",(IF(V241="X",1,V241+1)))))</f>
        <v/>
      </c>
      <c r="W242" s="50" t="str">
        <f>IF($A242="","",(IF((VLOOKUP($A242,DATA!$S$1:$AC$38,9,FALSE))="X","X",(IF(W241="X",1,W241+1)))))</f>
        <v/>
      </c>
      <c r="X242" s="50" t="str">
        <f>IF($A242="","",(IF((VLOOKUP($A242,DATA!$S$1:$AC$38,10,FALSE))="X","X",(IF(X241="X",1,X241+1)))))</f>
        <v/>
      </c>
      <c r="Y242" s="51" t="str">
        <f>IF($A242="","",(IF((VLOOKUP($A242,DATA!$S$1:$AC$38,11,FALSE))="X","X",(IF(Y241="X",1,Y241+1)))))</f>
        <v/>
      </c>
      <c r="Z242" s="52"/>
      <c r="AA242" s="52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39"/>
      <c r="BN242" s="39"/>
      <c r="BO242" s="39"/>
      <c r="BP242" s="39"/>
      <c r="BQ242" s="39"/>
      <c r="BR242" s="39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39"/>
      <c r="CF242" s="39"/>
      <c r="CG242" s="39"/>
      <c r="CH242" s="39"/>
      <c r="DC242" s="4"/>
      <c r="DD242" s="4"/>
      <c r="DE242" s="49"/>
      <c r="DF242" s="49"/>
      <c r="DG242" s="49"/>
      <c r="DH242" s="49"/>
      <c r="DI242" s="49"/>
      <c r="DJ242" s="49"/>
      <c r="DK242" s="49"/>
      <c r="DL242" s="49"/>
      <c r="DM242" s="49"/>
      <c r="DN242" s="49"/>
      <c r="DO242" s="49"/>
      <c r="DP242" s="49"/>
      <c r="DQ242" s="49"/>
      <c r="DR242" s="49"/>
      <c r="DS242" s="49"/>
      <c r="DT242" s="49"/>
      <c r="DU242" s="49"/>
      <c r="DV242" s="49"/>
      <c r="DW242" s="49"/>
      <c r="DX242" s="49"/>
      <c r="DY242" s="49"/>
      <c r="DZ242" s="49"/>
      <c r="EA242" s="49"/>
      <c r="EB242" s="49"/>
      <c r="EC242" s="49"/>
      <c r="ED242" s="49"/>
      <c r="EE242" s="49"/>
      <c r="EF242" s="49"/>
      <c r="EG242" s="49"/>
      <c r="EH242" s="49"/>
      <c r="EI242" s="49"/>
      <c r="EJ242" s="49"/>
      <c r="EK242" s="49"/>
      <c r="EL242" s="49"/>
      <c r="EM242" s="49"/>
      <c r="EN242" s="49"/>
      <c r="EO242" s="49"/>
      <c r="EP242" s="49"/>
      <c r="EQ242" s="49"/>
      <c r="ER242" s="49"/>
      <c r="ES242" s="49"/>
      <c r="ET242" s="49"/>
      <c r="EU242" s="49"/>
      <c r="EV242" s="49"/>
      <c r="EW242" s="49"/>
      <c r="EX242" s="49"/>
      <c r="EY242" s="49"/>
      <c r="EZ242" s="49"/>
      <c r="FA242" s="49"/>
      <c r="FB242" s="49"/>
      <c r="FC242" s="49"/>
      <c r="FD242" s="49"/>
      <c r="FE242" s="49"/>
      <c r="FF242" s="49"/>
      <c r="FG242" s="49"/>
      <c r="FH242" s="49"/>
      <c r="FI242" s="49"/>
      <c r="FJ242" s="49"/>
      <c r="FK242" s="49"/>
      <c r="FL242" s="49"/>
      <c r="FM242" s="49"/>
      <c r="FN242" s="49"/>
      <c r="FO242" s="49"/>
      <c r="FP242" s="49"/>
      <c r="FQ242" s="49"/>
      <c r="FR242" s="49"/>
      <c r="FS242" s="49"/>
      <c r="FT242" s="49"/>
      <c r="FU242" s="49"/>
      <c r="FV242" s="49"/>
      <c r="FW242" s="49"/>
      <c r="FX242" s="49"/>
      <c r="FY242" s="49"/>
      <c r="FZ242" s="49"/>
      <c r="GA242" s="49"/>
      <c r="GB242" s="49"/>
      <c r="GC242" s="49"/>
      <c r="GD242" s="49"/>
      <c r="GE242" s="49"/>
      <c r="GF242" s="49"/>
      <c r="GG242" s="49"/>
      <c r="GH242" s="49"/>
      <c r="GI242" s="49"/>
      <c r="GJ242" s="49"/>
      <c r="GK242" s="49"/>
      <c r="GL242" s="49"/>
      <c r="GM242" s="49"/>
      <c r="GN242" s="49"/>
      <c r="GO242" s="49"/>
      <c r="GP242" s="49"/>
      <c r="GQ242" s="49"/>
      <c r="GR242" s="49"/>
      <c r="GS242" s="49"/>
      <c r="GT242" s="49"/>
      <c r="GU242" s="49"/>
      <c r="GV242" s="49"/>
      <c r="GW242" s="49"/>
      <c r="GX242" s="49"/>
      <c r="GY242" s="49"/>
      <c r="GZ242" s="49"/>
    </row>
    <row r="243" spans="1:208" s="5" customFormat="1" ht="18.600000000000001" customHeight="1" x14ac:dyDescent="0.25">
      <c r="A243" s="58"/>
      <c r="B243" s="50" t="str">
        <f>IF($A243="","",(IF((VLOOKUP($A243,DATA!$A$1:$M$38,2,FALSE))="X","X",(IF(B242="X",1,B242+1)))))</f>
        <v/>
      </c>
      <c r="C243" s="51" t="str">
        <f>IF($A243="","",(IF((VLOOKUP($A243,DATA!$A$1:$M$38,3,FALSE))="X","X",(IF(C242="X",1,C242+1)))))</f>
        <v/>
      </c>
      <c r="D243" s="50" t="str">
        <f>IF($A243="","",(IF((VLOOKUP($A243,DATA!$A$1:$M$38,4,FALSE))="X","X",(IF(D242="X",1,D242+1)))))</f>
        <v/>
      </c>
      <c r="E243" s="51" t="str">
        <f>IF($A243="","",(IF((VLOOKUP($A243,DATA!$A$1:$M$38,5,FALSE))="X","X",(IF(E242="X",1,E242+1)))))</f>
        <v/>
      </c>
      <c r="F243" s="50" t="str">
        <f>IF($A243="","",(IF((VLOOKUP($A243,DATA!$A$1:$M$38,6,FALSE))="X","X",(IF(F242="X",1,F242+1)))))</f>
        <v/>
      </c>
      <c r="G243" s="51" t="str">
        <f>IF($A243="","",(IF((VLOOKUP($A243,DATA!$A$1:$M$38,7,FALSE))="X","X",(IF(G242="X",1,G242+1)))))</f>
        <v/>
      </c>
      <c r="H243" s="50" t="str">
        <f>IF($A243="","",(IF((VLOOKUP($A243,DATA!$A$1:$M$38,8,FALSE))="X","X",(IF(H242="X",1,H242+1)))))</f>
        <v/>
      </c>
      <c r="I243" s="50" t="str">
        <f>IF($A243="","",(IF((VLOOKUP($A243,DATA!$A$1:$M$38,9,FALSE))="X","X",(IF(I242="X",1,I242+1)))))</f>
        <v/>
      </c>
      <c r="J243" s="51" t="str">
        <f>IF($A243="","",(IF((VLOOKUP($A243,DATA!$A$1:$M$38,10,FALSE))="X","X",(IF(J242="X",1,J242+1)))))</f>
        <v/>
      </c>
      <c r="K243" s="50" t="str">
        <f>IF($A243="","",(IF((VLOOKUP($A243,DATA!$A$1:$M$38,11,FALSE))="X","X",(IF(K242="X",1,K242+1)))))</f>
        <v/>
      </c>
      <c r="L243" s="50" t="str">
        <f>IF($A243="","",(IF((VLOOKUP($A243,DATA!$A$1:$M$38,12,FALSE))="X","X",(IF(L242="X",1,L242+1)))))</f>
        <v/>
      </c>
      <c r="M243" s="50" t="str">
        <f>IF($A243="","",(IF((VLOOKUP($A243,DATA!$A$1:$M$38,13,FALSE))="X","X",(IF(M242="X",1,M242+1)))))</f>
        <v/>
      </c>
      <c r="N243" s="53" t="str">
        <f t="shared" si="6"/>
        <v/>
      </c>
      <c r="O243" s="51" t="str">
        <f t="shared" si="7"/>
        <v/>
      </c>
      <c r="P243" s="50" t="str">
        <f>IF($A243="","",(IF((VLOOKUP($A243,DATA!$S$1:$AC$38,2,FALSE))="X","X",(IF(P242="X",1,P242+1)))))</f>
        <v/>
      </c>
      <c r="Q243" s="50" t="str">
        <f>IF($A243="","",(IF((VLOOKUP($A243,DATA!$S$1:$AC$38,3,FALSE))="X","X",(IF(Q242="X",1,Q242+1)))))</f>
        <v/>
      </c>
      <c r="R243" s="50" t="str">
        <f>IF($A243="","",(IF((VLOOKUP($A243,DATA!$S$1:$AC$38,4,FALSE))="X","X",(IF(R242="X",1,R242+1)))))</f>
        <v/>
      </c>
      <c r="S243" s="50" t="str">
        <f>IF($A243="","",(IF((VLOOKUP($A243,DATA!$S$1:$AC$38,5,FALSE))="X","X",(IF(S242="X",1,S242+1)))))</f>
        <v/>
      </c>
      <c r="T243" s="50" t="str">
        <f>IF($A243="","",(IF((VLOOKUP($A243,DATA!$S$1:$AC$38,6,FALSE))="X","X",(IF(T242="X",1,T242+1)))))</f>
        <v/>
      </c>
      <c r="U243" s="50" t="str">
        <f>IF($A243="","",(IF((VLOOKUP($A243,DATA!$S$1:$AC$38,7,FALSE))="X","X",(IF(U242="X",1,U242+1)))))</f>
        <v/>
      </c>
      <c r="V243" s="51" t="str">
        <f>IF($A243="","",(IF((VLOOKUP($A243,DATA!$S$1:$AC$38,8,FALSE))="X","X",(IF(V242="X",1,V242+1)))))</f>
        <v/>
      </c>
      <c r="W243" s="50" t="str">
        <f>IF($A243="","",(IF((VLOOKUP($A243,DATA!$S$1:$AC$38,9,FALSE))="X","X",(IF(W242="X",1,W242+1)))))</f>
        <v/>
      </c>
      <c r="X243" s="50" t="str">
        <f>IF($A243="","",(IF((VLOOKUP($A243,DATA!$S$1:$AC$38,10,FALSE))="X","X",(IF(X242="X",1,X242+1)))))</f>
        <v/>
      </c>
      <c r="Y243" s="51" t="str">
        <f>IF($A243="","",(IF((VLOOKUP($A243,DATA!$S$1:$AC$38,11,FALSE))="X","X",(IF(Y242="X",1,Y242+1)))))</f>
        <v/>
      </c>
      <c r="Z243" s="52"/>
      <c r="AA243" s="52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39"/>
      <c r="BN243" s="39"/>
      <c r="BO243" s="39"/>
      <c r="BP243" s="39"/>
      <c r="BQ243" s="39"/>
      <c r="BR243" s="39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39"/>
      <c r="CF243" s="39"/>
      <c r="CG243" s="39"/>
      <c r="CH243" s="39"/>
      <c r="DC243" s="4"/>
      <c r="DD243" s="4"/>
      <c r="DE243" s="49"/>
      <c r="DF243" s="49"/>
      <c r="DG243" s="49"/>
      <c r="DH243" s="49"/>
      <c r="DI243" s="49"/>
      <c r="DJ243" s="49"/>
      <c r="DK243" s="49"/>
      <c r="DL243" s="49"/>
      <c r="DM243" s="49"/>
      <c r="DN243" s="49"/>
      <c r="DO243" s="49"/>
      <c r="DP243" s="49"/>
      <c r="DQ243" s="49"/>
      <c r="DR243" s="49"/>
      <c r="DS243" s="49"/>
      <c r="DT243" s="49"/>
      <c r="DU243" s="49"/>
      <c r="DV243" s="49"/>
      <c r="DW243" s="49"/>
      <c r="DX243" s="49"/>
      <c r="DY243" s="49"/>
      <c r="DZ243" s="49"/>
      <c r="EA243" s="49"/>
      <c r="EB243" s="49"/>
      <c r="EC243" s="49"/>
      <c r="ED243" s="49"/>
      <c r="EE243" s="49"/>
      <c r="EF243" s="49"/>
      <c r="EG243" s="49"/>
      <c r="EH243" s="49"/>
      <c r="EI243" s="49"/>
      <c r="EJ243" s="49"/>
      <c r="EK243" s="49"/>
      <c r="EL243" s="49"/>
      <c r="EM243" s="49"/>
      <c r="EN243" s="49"/>
      <c r="EO243" s="49"/>
      <c r="EP243" s="49"/>
      <c r="EQ243" s="49"/>
      <c r="ER243" s="49"/>
      <c r="ES243" s="49"/>
      <c r="ET243" s="49"/>
      <c r="EU243" s="49"/>
      <c r="EV243" s="49"/>
      <c r="EW243" s="49"/>
      <c r="EX243" s="49"/>
      <c r="EY243" s="49"/>
      <c r="EZ243" s="49"/>
      <c r="FA243" s="49"/>
      <c r="FB243" s="49"/>
      <c r="FC243" s="49"/>
      <c r="FD243" s="49"/>
      <c r="FE243" s="49"/>
      <c r="FF243" s="49"/>
      <c r="FG243" s="49"/>
      <c r="FH243" s="49"/>
      <c r="FI243" s="49"/>
      <c r="FJ243" s="49"/>
      <c r="FK243" s="49"/>
      <c r="FL243" s="49"/>
      <c r="FM243" s="49"/>
      <c r="FN243" s="49"/>
      <c r="FO243" s="49"/>
      <c r="FP243" s="49"/>
      <c r="FQ243" s="49"/>
      <c r="FR243" s="49"/>
      <c r="FS243" s="49"/>
      <c r="FT243" s="49"/>
      <c r="FU243" s="49"/>
      <c r="FV243" s="49"/>
      <c r="FW243" s="49"/>
      <c r="FX243" s="49"/>
      <c r="FY243" s="49"/>
      <c r="FZ243" s="49"/>
      <c r="GA243" s="49"/>
      <c r="GB243" s="49"/>
      <c r="GC243" s="49"/>
      <c r="GD243" s="49"/>
      <c r="GE243" s="49"/>
      <c r="GF243" s="49"/>
      <c r="GG243" s="49"/>
      <c r="GH243" s="49"/>
      <c r="GI243" s="49"/>
      <c r="GJ243" s="49"/>
      <c r="GK243" s="49"/>
      <c r="GL243" s="49"/>
      <c r="GM243" s="49"/>
      <c r="GN243" s="49"/>
      <c r="GO243" s="49"/>
      <c r="GP243" s="49"/>
      <c r="GQ243" s="49"/>
      <c r="GR243" s="49"/>
      <c r="GS243" s="49"/>
      <c r="GT243" s="49"/>
      <c r="GU243" s="49"/>
      <c r="GV243" s="49"/>
      <c r="GW243" s="49"/>
      <c r="GX243" s="49"/>
      <c r="GY243" s="49"/>
      <c r="GZ243" s="49"/>
    </row>
    <row r="244" spans="1:208" s="5" customFormat="1" ht="18.600000000000001" customHeight="1" x14ac:dyDescent="0.25">
      <c r="A244" s="58"/>
      <c r="B244" s="50" t="str">
        <f>IF($A244="","",(IF((VLOOKUP($A244,DATA!$A$1:$M$38,2,FALSE))="X","X",(IF(B243="X",1,B243+1)))))</f>
        <v/>
      </c>
      <c r="C244" s="51" t="str">
        <f>IF($A244="","",(IF((VLOOKUP($A244,DATA!$A$1:$M$38,3,FALSE))="X","X",(IF(C243="X",1,C243+1)))))</f>
        <v/>
      </c>
      <c r="D244" s="50" t="str">
        <f>IF($A244="","",(IF((VLOOKUP($A244,DATA!$A$1:$M$38,4,FALSE))="X","X",(IF(D243="X",1,D243+1)))))</f>
        <v/>
      </c>
      <c r="E244" s="51" t="str">
        <f>IF($A244="","",(IF((VLOOKUP($A244,DATA!$A$1:$M$38,5,FALSE))="X","X",(IF(E243="X",1,E243+1)))))</f>
        <v/>
      </c>
      <c r="F244" s="50" t="str">
        <f>IF($A244="","",(IF((VLOOKUP($A244,DATA!$A$1:$M$38,6,FALSE))="X","X",(IF(F243="X",1,F243+1)))))</f>
        <v/>
      </c>
      <c r="G244" s="51" t="str">
        <f>IF($A244="","",(IF((VLOOKUP($A244,DATA!$A$1:$M$38,7,FALSE))="X","X",(IF(G243="X",1,G243+1)))))</f>
        <v/>
      </c>
      <c r="H244" s="50" t="str">
        <f>IF($A244="","",(IF((VLOOKUP($A244,DATA!$A$1:$M$38,8,FALSE))="X","X",(IF(H243="X",1,H243+1)))))</f>
        <v/>
      </c>
      <c r="I244" s="50" t="str">
        <f>IF($A244="","",(IF((VLOOKUP($A244,DATA!$A$1:$M$38,9,FALSE))="X","X",(IF(I243="X",1,I243+1)))))</f>
        <v/>
      </c>
      <c r="J244" s="51" t="str">
        <f>IF($A244="","",(IF((VLOOKUP($A244,DATA!$A$1:$M$38,10,FALSE))="X","X",(IF(J243="X",1,J243+1)))))</f>
        <v/>
      </c>
      <c r="K244" s="50" t="str">
        <f>IF($A244="","",(IF((VLOOKUP($A244,DATA!$A$1:$M$38,11,FALSE))="X","X",(IF(K243="X",1,K243+1)))))</f>
        <v/>
      </c>
      <c r="L244" s="50" t="str">
        <f>IF($A244="","",(IF((VLOOKUP($A244,DATA!$A$1:$M$38,12,FALSE))="X","X",(IF(L243="X",1,L243+1)))))</f>
        <v/>
      </c>
      <c r="M244" s="50" t="str">
        <f>IF($A244="","",(IF((VLOOKUP($A244,DATA!$A$1:$M$38,13,FALSE))="X","X",(IF(M243="X",1,M243+1)))))</f>
        <v/>
      </c>
      <c r="N244" s="53" t="str">
        <f t="shared" si="6"/>
        <v/>
      </c>
      <c r="O244" s="51" t="str">
        <f t="shared" si="7"/>
        <v/>
      </c>
      <c r="P244" s="50" t="str">
        <f>IF($A244="","",(IF((VLOOKUP($A244,DATA!$S$1:$AC$38,2,FALSE))="X","X",(IF(P243="X",1,P243+1)))))</f>
        <v/>
      </c>
      <c r="Q244" s="50" t="str">
        <f>IF($A244="","",(IF((VLOOKUP($A244,DATA!$S$1:$AC$38,3,FALSE))="X","X",(IF(Q243="X",1,Q243+1)))))</f>
        <v/>
      </c>
      <c r="R244" s="50" t="str">
        <f>IF($A244="","",(IF((VLOOKUP($A244,DATA!$S$1:$AC$38,4,FALSE))="X","X",(IF(R243="X",1,R243+1)))))</f>
        <v/>
      </c>
      <c r="S244" s="50" t="str">
        <f>IF($A244="","",(IF((VLOOKUP($A244,DATA!$S$1:$AC$38,5,FALSE))="X","X",(IF(S243="X",1,S243+1)))))</f>
        <v/>
      </c>
      <c r="T244" s="50" t="str">
        <f>IF($A244="","",(IF((VLOOKUP($A244,DATA!$S$1:$AC$38,6,FALSE))="X","X",(IF(T243="X",1,T243+1)))))</f>
        <v/>
      </c>
      <c r="U244" s="50" t="str">
        <f>IF($A244="","",(IF((VLOOKUP($A244,DATA!$S$1:$AC$38,7,FALSE))="X","X",(IF(U243="X",1,U243+1)))))</f>
        <v/>
      </c>
      <c r="V244" s="51" t="str">
        <f>IF($A244="","",(IF((VLOOKUP($A244,DATA!$S$1:$AC$38,8,FALSE))="X","X",(IF(V243="X",1,V243+1)))))</f>
        <v/>
      </c>
      <c r="W244" s="50" t="str">
        <f>IF($A244="","",(IF((VLOOKUP($A244,DATA!$S$1:$AC$38,9,FALSE))="X","X",(IF(W243="X",1,W243+1)))))</f>
        <v/>
      </c>
      <c r="X244" s="50" t="str">
        <f>IF($A244="","",(IF((VLOOKUP($A244,DATA!$S$1:$AC$38,10,FALSE))="X","X",(IF(X243="X",1,X243+1)))))</f>
        <v/>
      </c>
      <c r="Y244" s="51" t="str">
        <f>IF($A244="","",(IF((VLOOKUP($A244,DATA!$S$1:$AC$38,11,FALSE))="X","X",(IF(Y243="X",1,Y243+1)))))</f>
        <v/>
      </c>
      <c r="Z244" s="52"/>
      <c r="AA244" s="52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39"/>
      <c r="BN244" s="39"/>
      <c r="BO244" s="39"/>
      <c r="BP244" s="39"/>
      <c r="BQ244" s="39"/>
      <c r="BR244" s="39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39"/>
      <c r="CF244" s="39"/>
      <c r="CG244" s="39"/>
      <c r="CH244" s="39"/>
      <c r="DC244" s="4"/>
      <c r="DD244" s="4"/>
      <c r="DE244" s="49"/>
      <c r="DF244" s="49"/>
      <c r="DG244" s="49"/>
      <c r="DH244" s="49"/>
      <c r="DI244" s="49"/>
      <c r="DJ244" s="49"/>
      <c r="DK244" s="49"/>
      <c r="DL244" s="49"/>
      <c r="DM244" s="49"/>
      <c r="DN244" s="49"/>
      <c r="DO244" s="49"/>
      <c r="DP244" s="49"/>
      <c r="DQ244" s="49"/>
      <c r="DR244" s="49"/>
      <c r="DS244" s="49"/>
      <c r="DT244" s="49"/>
      <c r="DU244" s="49"/>
      <c r="DV244" s="49"/>
      <c r="DW244" s="49"/>
      <c r="DX244" s="49"/>
      <c r="DY244" s="49"/>
      <c r="DZ244" s="49"/>
      <c r="EA244" s="49"/>
      <c r="EB244" s="49"/>
      <c r="EC244" s="49"/>
      <c r="ED244" s="49"/>
      <c r="EE244" s="49"/>
      <c r="EF244" s="49"/>
      <c r="EG244" s="49"/>
      <c r="EH244" s="49"/>
      <c r="EI244" s="49"/>
      <c r="EJ244" s="49"/>
      <c r="EK244" s="49"/>
      <c r="EL244" s="49"/>
      <c r="EM244" s="49"/>
      <c r="EN244" s="49"/>
      <c r="EO244" s="49"/>
      <c r="EP244" s="49"/>
      <c r="EQ244" s="49"/>
      <c r="ER244" s="49"/>
      <c r="ES244" s="49"/>
      <c r="ET244" s="49"/>
      <c r="EU244" s="49"/>
      <c r="EV244" s="49"/>
      <c r="EW244" s="49"/>
      <c r="EX244" s="49"/>
      <c r="EY244" s="49"/>
      <c r="EZ244" s="49"/>
      <c r="FA244" s="49"/>
      <c r="FB244" s="49"/>
      <c r="FC244" s="49"/>
      <c r="FD244" s="49"/>
      <c r="FE244" s="49"/>
      <c r="FF244" s="49"/>
      <c r="FG244" s="49"/>
      <c r="FH244" s="49"/>
      <c r="FI244" s="49"/>
      <c r="FJ244" s="49"/>
      <c r="FK244" s="49"/>
      <c r="FL244" s="49"/>
      <c r="FM244" s="49"/>
      <c r="FN244" s="49"/>
      <c r="FO244" s="49"/>
      <c r="FP244" s="49"/>
      <c r="FQ244" s="49"/>
      <c r="FR244" s="49"/>
      <c r="FS244" s="49"/>
      <c r="FT244" s="49"/>
      <c r="FU244" s="49"/>
      <c r="FV244" s="49"/>
      <c r="FW244" s="49"/>
      <c r="FX244" s="49"/>
      <c r="FY244" s="49"/>
      <c r="FZ244" s="49"/>
      <c r="GA244" s="49"/>
      <c r="GB244" s="49"/>
      <c r="GC244" s="49"/>
      <c r="GD244" s="49"/>
      <c r="GE244" s="49"/>
      <c r="GF244" s="49"/>
      <c r="GG244" s="49"/>
      <c r="GH244" s="49"/>
      <c r="GI244" s="49"/>
      <c r="GJ244" s="49"/>
      <c r="GK244" s="49"/>
      <c r="GL244" s="49"/>
      <c r="GM244" s="49"/>
      <c r="GN244" s="49"/>
      <c r="GO244" s="49"/>
      <c r="GP244" s="49"/>
      <c r="GQ244" s="49"/>
      <c r="GR244" s="49"/>
      <c r="GS244" s="49"/>
      <c r="GT244" s="49"/>
      <c r="GU244" s="49"/>
      <c r="GV244" s="49"/>
      <c r="GW244" s="49"/>
      <c r="GX244" s="49"/>
      <c r="GY244" s="49"/>
      <c r="GZ244" s="49"/>
    </row>
    <row r="245" spans="1:208" s="5" customFormat="1" ht="18.600000000000001" customHeight="1" x14ac:dyDescent="0.25">
      <c r="A245" s="58"/>
      <c r="B245" s="50" t="str">
        <f>IF($A245="","",(IF((VLOOKUP($A245,DATA!$A$1:$M$38,2,FALSE))="X","X",(IF(B244="X",1,B244+1)))))</f>
        <v/>
      </c>
      <c r="C245" s="51" t="str">
        <f>IF($A245="","",(IF((VLOOKUP($A245,DATA!$A$1:$M$38,3,FALSE))="X","X",(IF(C244="X",1,C244+1)))))</f>
        <v/>
      </c>
      <c r="D245" s="50" t="str">
        <f>IF($A245="","",(IF((VLOOKUP($A245,DATA!$A$1:$M$38,4,FALSE))="X","X",(IF(D244="X",1,D244+1)))))</f>
        <v/>
      </c>
      <c r="E245" s="51" t="str">
        <f>IF($A245="","",(IF((VLOOKUP($A245,DATA!$A$1:$M$38,5,FALSE))="X","X",(IF(E244="X",1,E244+1)))))</f>
        <v/>
      </c>
      <c r="F245" s="50" t="str">
        <f>IF($A245="","",(IF((VLOOKUP($A245,DATA!$A$1:$M$38,6,FALSE))="X","X",(IF(F244="X",1,F244+1)))))</f>
        <v/>
      </c>
      <c r="G245" s="51" t="str">
        <f>IF($A245="","",(IF((VLOOKUP($A245,DATA!$A$1:$M$38,7,FALSE))="X","X",(IF(G244="X",1,G244+1)))))</f>
        <v/>
      </c>
      <c r="H245" s="50" t="str">
        <f>IF($A245="","",(IF((VLOOKUP($A245,DATA!$A$1:$M$38,8,FALSE))="X","X",(IF(H244="X",1,H244+1)))))</f>
        <v/>
      </c>
      <c r="I245" s="50" t="str">
        <f>IF($A245="","",(IF((VLOOKUP($A245,DATA!$A$1:$M$38,9,FALSE))="X","X",(IF(I244="X",1,I244+1)))))</f>
        <v/>
      </c>
      <c r="J245" s="51" t="str">
        <f>IF($A245="","",(IF((VLOOKUP($A245,DATA!$A$1:$M$38,10,FALSE))="X","X",(IF(J244="X",1,J244+1)))))</f>
        <v/>
      </c>
      <c r="K245" s="50" t="str">
        <f>IF($A245="","",(IF((VLOOKUP($A245,DATA!$A$1:$M$38,11,FALSE))="X","X",(IF(K244="X",1,K244+1)))))</f>
        <v/>
      </c>
      <c r="L245" s="50" t="str">
        <f>IF($A245="","",(IF((VLOOKUP($A245,DATA!$A$1:$M$38,12,FALSE))="X","X",(IF(L244="X",1,L244+1)))))</f>
        <v/>
      </c>
      <c r="M245" s="50" t="str">
        <f>IF($A245="","",(IF((VLOOKUP($A245,DATA!$A$1:$M$38,13,FALSE))="X","X",(IF(M244="X",1,M244+1)))))</f>
        <v/>
      </c>
      <c r="N245" s="53" t="str">
        <f t="shared" si="6"/>
        <v/>
      </c>
      <c r="O245" s="51" t="str">
        <f t="shared" si="7"/>
        <v/>
      </c>
      <c r="P245" s="50" t="str">
        <f>IF($A245="","",(IF((VLOOKUP($A245,DATA!$S$1:$AC$38,2,FALSE))="X","X",(IF(P244="X",1,P244+1)))))</f>
        <v/>
      </c>
      <c r="Q245" s="50" t="str">
        <f>IF($A245="","",(IF((VLOOKUP($A245,DATA!$S$1:$AC$38,3,FALSE))="X","X",(IF(Q244="X",1,Q244+1)))))</f>
        <v/>
      </c>
      <c r="R245" s="50" t="str">
        <f>IF($A245="","",(IF((VLOOKUP($A245,DATA!$S$1:$AC$38,4,FALSE))="X","X",(IF(R244="X",1,R244+1)))))</f>
        <v/>
      </c>
      <c r="S245" s="50" t="str">
        <f>IF($A245="","",(IF((VLOOKUP($A245,DATA!$S$1:$AC$38,5,FALSE))="X","X",(IF(S244="X",1,S244+1)))))</f>
        <v/>
      </c>
      <c r="T245" s="50" t="str">
        <f>IF($A245="","",(IF((VLOOKUP($A245,DATA!$S$1:$AC$38,6,FALSE))="X","X",(IF(T244="X",1,T244+1)))))</f>
        <v/>
      </c>
      <c r="U245" s="50" t="str">
        <f>IF($A245="","",(IF((VLOOKUP($A245,DATA!$S$1:$AC$38,7,FALSE))="X","X",(IF(U244="X",1,U244+1)))))</f>
        <v/>
      </c>
      <c r="V245" s="51" t="str">
        <f>IF($A245="","",(IF((VLOOKUP($A245,DATA!$S$1:$AC$38,8,FALSE))="X","X",(IF(V244="X",1,V244+1)))))</f>
        <v/>
      </c>
      <c r="W245" s="50" t="str">
        <f>IF($A245="","",(IF((VLOOKUP($A245,DATA!$S$1:$AC$38,9,FALSE))="X","X",(IF(W244="X",1,W244+1)))))</f>
        <v/>
      </c>
      <c r="X245" s="50" t="str">
        <f>IF($A245="","",(IF((VLOOKUP($A245,DATA!$S$1:$AC$38,10,FALSE))="X","X",(IF(X244="X",1,X244+1)))))</f>
        <v/>
      </c>
      <c r="Y245" s="51" t="str">
        <f>IF($A245="","",(IF((VLOOKUP($A245,DATA!$S$1:$AC$38,11,FALSE))="X","X",(IF(Y244="X",1,Y244+1)))))</f>
        <v/>
      </c>
      <c r="Z245" s="52"/>
      <c r="AA245" s="52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39"/>
      <c r="BN245" s="39"/>
      <c r="BO245" s="39"/>
      <c r="BP245" s="39"/>
      <c r="BQ245" s="39"/>
      <c r="BR245" s="39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39"/>
      <c r="CF245" s="39"/>
      <c r="CG245" s="39"/>
      <c r="CH245" s="39"/>
      <c r="DC245" s="4"/>
      <c r="DD245" s="4"/>
      <c r="DE245" s="49"/>
      <c r="DF245" s="49"/>
      <c r="DG245" s="49"/>
      <c r="DH245" s="49"/>
      <c r="DI245" s="49"/>
      <c r="DJ245" s="49"/>
      <c r="DK245" s="49"/>
      <c r="DL245" s="49"/>
      <c r="DM245" s="49"/>
      <c r="DN245" s="49"/>
      <c r="DO245" s="49"/>
      <c r="DP245" s="49"/>
      <c r="DQ245" s="49"/>
      <c r="DR245" s="49"/>
      <c r="DS245" s="49"/>
      <c r="DT245" s="49"/>
      <c r="DU245" s="49"/>
      <c r="DV245" s="49"/>
      <c r="DW245" s="49"/>
      <c r="DX245" s="49"/>
      <c r="DY245" s="49"/>
      <c r="DZ245" s="49"/>
      <c r="EA245" s="49"/>
      <c r="EB245" s="49"/>
      <c r="EC245" s="49"/>
      <c r="ED245" s="49"/>
      <c r="EE245" s="49"/>
      <c r="EF245" s="49"/>
      <c r="EG245" s="49"/>
      <c r="EH245" s="49"/>
      <c r="EI245" s="49"/>
      <c r="EJ245" s="49"/>
      <c r="EK245" s="49"/>
      <c r="EL245" s="49"/>
      <c r="EM245" s="49"/>
      <c r="EN245" s="49"/>
      <c r="EO245" s="49"/>
      <c r="EP245" s="49"/>
      <c r="EQ245" s="49"/>
      <c r="ER245" s="49"/>
      <c r="ES245" s="49"/>
      <c r="ET245" s="49"/>
      <c r="EU245" s="49"/>
      <c r="EV245" s="49"/>
      <c r="EW245" s="49"/>
      <c r="EX245" s="49"/>
      <c r="EY245" s="49"/>
      <c r="EZ245" s="49"/>
      <c r="FA245" s="49"/>
      <c r="FB245" s="49"/>
      <c r="FC245" s="49"/>
      <c r="FD245" s="49"/>
      <c r="FE245" s="49"/>
      <c r="FF245" s="49"/>
      <c r="FG245" s="49"/>
      <c r="FH245" s="49"/>
      <c r="FI245" s="49"/>
      <c r="FJ245" s="49"/>
      <c r="FK245" s="49"/>
      <c r="FL245" s="49"/>
      <c r="FM245" s="49"/>
      <c r="FN245" s="49"/>
      <c r="FO245" s="49"/>
      <c r="FP245" s="49"/>
      <c r="FQ245" s="49"/>
      <c r="FR245" s="49"/>
      <c r="FS245" s="49"/>
      <c r="FT245" s="49"/>
      <c r="FU245" s="49"/>
      <c r="FV245" s="49"/>
      <c r="FW245" s="49"/>
      <c r="FX245" s="49"/>
      <c r="FY245" s="49"/>
      <c r="FZ245" s="49"/>
      <c r="GA245" s="49"/>
      <c r="GB245" s="49"/>
      <c r="GC245" s="49"/>
      <c r="GD245" s="49"/>
      <c r="GE245" s="49"/>
      <c r="GF245" s="49"/>
      <c r="GG245" s="49"/>
      <c r="GH245" s="49"/>
      <c r="GI245" s="49"/>
      <c r="GJ245" s="49"/>
      <c r="GK245" s="49"/>
      <c r="GL245" s="49"/>
      <c r="GM245" s="49"/>
      <c r="GN245" s="49"/>
      <c r="GO245" s="49"/>
      <c r="GP245" s="49"/>
      <c r="GQ245" s="49"/>
      <c r="GR245" s="49"/>
      <c r="GS245" s="49"/>
      <c r="GT245" s="49"/>
      <c r="GU245" s="49"/>
      <c r="GV245" s="49"/>
      <c r="GW245" s="49"/>
      <c r="GX245" s="49"/>
      <c r="GY245" s="49"/>
      <c r="GZ245" s="49"/>
    </row>
    <row r="246" spans="1:208" s="5" customFormat="1" ht="18.600000000000001" customHeight="1" x14ac:dyDescent="0.25">
      <c r="A246" s="58"/>
      <c r="B246" s="50" t="str">
        <f>IF($A246="","",(IF((VLOOKUP($A246,DATA!$A$1:$M$38,2,FALSE))="X","X",(IF(B245="X",1,B245+1)))))</f>
        <v/>
      </c>
      <c r="C246" s="51" t="str">
        <f>IF($A246="","",(IF((VLOOKUP($A246,DATA!$A$1:$M$38,3,FALSE))="X","X",(IF(C245="X",1,C245+1)))))</f>
        <v/>
      </c>
      <c r="D246" s="50" t="str">
        <f>IF($A246="","",(IF((VLOOKUP($A246,DATA!$A$1:$M$38,4,FALSE))="X","X",(IF(D245="X",1,D245+1)))))</f>
        <v/>
      </c>
      <c r="E246" s="51" t="str">
        <f>IF($A246="","",(IF((VLOOKUP($A246,DATA!$A$1:$M$38,5,FALSE))="X","X",(IF(E245="X",1,E245+1)))))</f>
        <v/>
      </c>
      <c r="F246" s="50" t="str">
        <f>IF($A246="","",(IF((VLOOKUP($A246,DATA!$A$1:$M$38,6,FALSE))="X","X",(IF(F245="X",1,F245+1)))))</f>
        <v/>
      </c>
      <c r="G246" s="51" t="str">
        <f>IF($A246="","",(IF((VLOOKUP($A246,DATA!$A$1:$M$38,7,FALSE))="X","X",(IF(G245="X",1,G245+1)))))</f>
        <v/>
      </c>
      <c r="H246" s="50" t="str">
        <f>IF($A246="","",(IF((VLOOKUP($A246,DATA!$A$1:$M$38,8,FALSE))="X","X",(IF(H245="X",1,H245+1)))))</f>
        <v/>
      </c>
      <c r="I246" s="50" t="str">
        <f>IF($A246="","",(IF((VLOOKUP($A246,DATA!$A$1:$M$38,9,FALSE))="X","X",(IF(I245="X",1,I245+1)))))</f>
        <v/>
      </c>
      <c r="J246" s="51" t="str">
        <f>IF($A246="","",(IF((VLOOKUP($A246,DATA!$A$1:$M$38,10,FALSE))="X","X",(IF(J245="X",1,J245+1)))))</f>
        <v/>
      </c>
      <c r="K246" s="50" t="str">
        <f>IF($A246="","",(IF((VLOOKUP($A246,DATA!$A$1:$M$38,11,FALSE))="X","X",(IF(K245="X",1,K245+1)))))</f>
        <v/>
      </c>
      <c r="L246" s="50" t="str">
        <f>IF($A246="","",(IF((VLOOKUP($A246,DATA!$A$1:$M$38,12,FALSE))="X","X",(IF(L245="X",1,L245+1)))))</f>
        <v/>
      </c>
      <c r="M246" s="50" t="str">
        <f>IF($A246="","",(IF((VLOOKUP($A246,DATA!$A$1:$M$38,13,FALSE))="X","X",(IF(M245="X",1,M245+1)))))</f>
        <v/>
      </c>
      <c r="N246" s="53" t="str">
        <f t="shared" si="6"/>
        <v/>
      </c>
      <c r="O246" s="51" t="str">
        <f t="shared" si="7"/>
        <v/>
      </c>
      <c r="P246" s="50" t="str">
        <f>IF($A246="","",(IF((VLOOKUP($A246,DATA!$S$1:$AC$38,2,FALSE))="X","X",(IF(P245="X",1,P245+1)))))</f>
        <v/>
      </c>
      <c r="Q246" s="50" t="str">
        <f>IF($A246="","",(IF((VLOOKUP($A246,DATA!$S$1:$AC$38,3,FALSE))="X","X",(IF(Q245="X",1,Q245+1)))))</f>
        <v/>
      </c>
      <c r="R246" s="50" t="str">
        <f>IF($A246="","",(IF((VLOOKUP($A246,DATA!$S$1:$AC$38,4,FALSE))="X","X",(IF(R245="X",1,R245+1)))))</f>
        <v/>
      </c>
      <c r="S246" s="50" t="str">
        <f>IF($A246="","",(IF((VLOOKUP($A246,DATA!$S$1:$AC$38,5,FALSE))="X","X",(IF(S245="X",1,S245+1)))))</f>
        <v/>
      </c>
      <c r="T246" s="50" t="str">
        <f>IF($A246="","",(IF((VLOOKUP($A246,DATA!$S$1:$AC$38,6,FALSE))="X","X",(IF(T245="X",1,T245+1)))))</f>
        <v/>
      </c>
      <c r="U246" s="50" t="str">
        <f>IF($A246="","",(IF((VLOOKUP($A246,DATA!$S$1:$AC$38,7,FALSE))="X","X",(IF(U245="X",1,U245+1)))))</f>
        <v/>
      </c>
      <c r="V246" s="51" t="str">
        <f>IF($A246="","",(IF((VLOOKUP($A246,DATA!$S$1:$AC$38,8,FALSE))="X","X",(IF(V245="X",1,V245+1)))))</f>
        <v/>
      </c>
      <c r="W246" s="50" t="str">
        <f>IF($A246="","",(IF((VLOOKUP($A246,DATA!$S$1:$AC$38,9,FALSE))="X","X",(IF(W245="X",1,W245+1)))))</f>
        <v/>
      </c>
      <c r="X246" s="50" t="str">
        <f>IF($A246="","",(IF((VLOOKUP($A246,DATA!$S$1:$AC$38,10,FALSE))="X","X",(IF(X245="X",1,X245+1)))))</f>
        <v/>
      </c>
      <c r="Y246" s="51" t="str">
        <f>IF($A246="","",(IF((VLOOKUP($A246,DATA!$S$1:$AC$38,11,FALSE))="X","X",(IF(Y245="X",1,Y245+1)))))</f>
        <v/>
      </c>
      <c r="Z246" s="52"/>
      <c r="AA246" s="52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39"/>
      <c r="BN246" s="39"/>
      <c r="BO246" s="39"/>
      <c r="BP246" s="39"/>
      <c r="BQ246" s="39"/>
      <c r="BR246" s="39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39"/>
      <c r="CF246" s="39"/>
      <c r="CG246" s="39"/>
      <c r="CH246" s="39"/>
      <c r="DC246" s="4"/>
      <c r="DD246" s="4"/>
      <c r="DE246" s="49"/>
      <c r="DF246" s="49"/>
      <c r="DG246" s="49"/>
      <c r="DH246" s="49"/>
      <c r="DI246" s="49"/>
      <c r="DJ246" s="49"/>
      <c r="DK246" s="49"/>
      <c r="DL246" s="49"/>
      <c r="DM246" s="49"/>
      <c r="DN246" s="49"/>
      <c r="DO246" s="49"/>
      <c r="DP246" s="49"/>
      <c r="DQ246" s="49"/>
      <c r="DR246" s="49"/>
      <c r="DS246" s="49"/>
      <c r="DT246" s="49"/>
      <c r="DU246" s="49"/>
      <c r="DV246" s="49"/>
      <c r="DW246" s="49"/>
      <c r="DX246" s="49"/>
      <c r="DY246" s="49"/>
      <c r="DZ246" s="49"/>
      <c r="EA246" s="49"/>
      <c r="EB246" s="49"/>
      <c r="EC246" s="49"/>
      <c r="ED246" s="49"/>
      <c r="EE246" s="49"/>
      <c r="EF246" s="49"/>
      <c r="EG246" s="49"/>
      <c r="EH246" s="49"/>
      <c r="EI246" s="49"/>
      <c r="EJ246" s="49"/>
      <c r="EK246" s="49"/>
      <c r="EL246" s="49"/>
      <c r="EM246" s="49"/>
      <c r="EN246" s="49"/>
      <c r="EO246" s="49"/>
      <c r="EP246" s="49"/>
      <c r="EQ246" s="49"/>
      <c r="ER246" s="49"/>
      <c r="ES246" s="49"/>
      <c r="ET246" s="49"/>
      <c r="EU246" s="49"/>
      <c r="EV246" s="49"/>
      <c r="EW246" s="49"/>
      <c r="EX246" s="49"/>
      <c r="EY246" s="49"/>
      <c r="EZ246" s="49"/>
      <c r="FA246" s="49"/>
      <c r="FB246" s="49"/>
      <c r="FC246" s="49"/>
      <c r="FD246" s="49"/>
      <c r="FE246" s="49"/>
      <c r="FF246" s="49"/>
      <c r="FG246" s="49"/>
      <c r="FH246" s="49"/>
      <c r="FI246" s="49"/>
      <c r="FJ246" s="49"/>
      <c r="FK246" s="49"/>
      <c r="FL246" s="49"/>
      <c r="FM246" s="49"/>
      <c r="FN246" s="49"/>
      <c r="FO246" s="49"/>
      <c r="FP246" s="49"/>
      <c r="FQ246" s="49"/>
      <c r="FR246" s="49"/>
      <c r="FS246" s="49"/>
      <c r="FT246" s="49"/>
      <c r="FU246" s="49"/>
      <c r="FV246" s="49"/>
      <c r="FW246" s="49"/>
      <c r="FX246" s="49"/>
      <c r="FY246" s="49"/>
      <c r="FZ246" s="49"/>
      <c r="GA246" s="49"/>
      <c r="GB246" s="49"/>
      <c r="GC246" s="49"/>
      <c r="GD246" s="49"/>
      <c r="GE246" s="49"/>
      <c r="GF246" s="49"/>
      <c r="GG246" s="49"/>
      <c r="GH246" s="49"/>
      <c r="GI246" s="49"/>
      <c r="GJ246" s="49"/>
      <c r="GK246" s="49"/>
      <c r="GL246" s="49"/>
      <c r="GM246" s="49"/>
      <c r="GN246" s="49"/>
      <c r="GO246" s="49"/>
      <c r="GP246" s="49"/>
      <c r="GQ246" s="49"/>
      <c r="GR246" s="49"/>
      <c r="GS246" s="49"/>
      <c r="GT246" s="49"/>
      <c r="GU246" s="49"/>
      <c r="GV246" s="49"/>
      <c r="GW246" s="49"/>
      <c r="GX246" s="49"/>
      <c r="GY246" s="49"/>
      <c r="GZ246" s="49"/>
    </row>
    <row r="247" spans="1:208" s="5" customFormat="1" ht="18.600000000000001" customHeight="1" x14ac:dyDescent="0.25">
      <c r="A247" s="58"/>
      <c r="B247" s="50" t="str">
        <f>IF($A247="","",(IF((VLOOKUP($A247,DATA!$A$1:$M$38,2,FALSE))="X","X",(IF(B246="X",1,B246+1)))))</f>
        <v/>
      </c>
      <c r="C247" s="51" t="str">
        <f>IF($A247="","",(IF((VLOOKUP($A247,DATA!$A$1:$M$38,3,FALSE))="X","X",(IF(C246="X",1,C246+1)))))</f>
        <v/>
      </c>
      <c r="D247" s="50" t="str">
        <f>IF($A247="","",(IF((VLOOKUP($A247,DATA!$A$1:$M$38,4,FALSE))="X","X",(IF(D246="X",1,D246+1)))))</f>
        <v/>
      </c>
      <c r="E247" s="51" t="str">
        <f>IF($A247="","",(IF((VLOOKUP($A247,DATA!$A$1:$M$38,5,FALSE))="X","X",(IF(E246="X",1,E246+1)))))</f>
        <v/>
      </c>
      <c r="F247" s="50" t="str">
        <f>IF($A247="","",(IF((VLOOKUP($A247,DATA!$A$1:$M$38,6,FALSE))="X","X",(IF(F246="X",1,F246+1)))))</f>
        <v/>
      </c>
      <c r="G247" s="51" t="str">
        <f>IF($A247="","",(IF((VLOOKUP($A247,DATA!$A$1:$M$38,7,FALSE))="X","X",(IF(G246="X",1,G246+1)))))</f>
        <v/>
      </c>
      <c r="H247" s="50" t="str">
        <f>IF($A247="","",(IF((VLOOKUP($A247,DATA!$A$1:$M$38,8,FALSE))="X","X",(IF(H246="X",1,H246+1)))))</f>
        <v/>
      </c>
      <c r="I247" s="50" t="str">
        <f>IF($A247="","",(IF((VLOOKUP($A247,DATA!$A$1:$M$38,9,FALSE))="X","X",(IF(I246="X",1,I246+1)))))</f>
        <v/>
      </c>
      <c r="J247" s="51" t="str">
        <f>IF($A247="","",(IF((VLOOKUP($A247,DATA!$A$1:$M$38,10,FALSE))="X","X",(IF(J246="X",1,J246+1)))))</f>
        <v/>
      </c>
      <c r="K247" s="50" t="str">
        <f>IF($A247="","",(IF((VLOOKUP($A247,DATA!$A$1:$M$38,11,FALSE))="X","X",(IF(K246="X",1,K246+1)))))</f>
        <v/>
      </c>
      <c r="L247" s="50" t="str">
        <f>IF($A247="","",(IF((VLOOKUP($A247,DATA!$A$1:$M$38,12,FALSE))="X","X",(IF(L246="X",1,L246+1)))))</f>
        <v/>
      </c>
      <c r="M247" s="50" t="str">
        <f>IF($A247="","",(IF((VLOOKUP($A247,DATA!$A$1:$M$38,13,FALSE))="X","X",(IF(M246="X",1,M246+1)))))</f>
        <v/>
      </c>
      <c r="N247" s="53" t="str">
        <f t="shared" si="6"/>
        <v/>
      </c>
      <c r="O247" s="51" t="str">
        <f t="shared" si="7"/>
        <v/>
      </c>
      <c r="P247" s="50" t="str">
        <f>IF($A247="","",(IF((VLOOKUP($A247,DATA!$S$1:$AC$38,2,FALSE))="X","X",(IF(P246="X",1,P246+1)))))</f>
        <v/>
      </c>
      <c r="Q247" s="50" t="str">
        <f>IF($A247="","",(IF((VLOOKUP($A247,DATA!$S$1:$AC$38,3,FALSE))="X","X",(IF(Q246="X",1,Q246+1)))))</f>
        <v/>
      </c>
      <c r="R247" s="50" t="str">
        <f>IF($A247="","",(IF((VLOOKUP($A247,DATA!$S$1:$AC$38,4,FALSE))="X","X",(IF(R246="X",1,R246+1)))))</f>
        <v/>
      </c>
      <c r="S247" s="50" t="str">
        <f>IF($A247="","",(IF((VLOOKUP($A247,DATA!$S$1:$AC$38,5,FALSE))="X","X",(IF(S246="X",1,S246+1)))))</f>
        <v/>
      </c>
      <c r="T247" s="50" t="str">
        <f>IF($A247="","",(IF((VLOOKUP($A247,DATA!$S$1:$AC$38,6,FALSE))="X","X",(IF(T246="X",1,T246+1)))))</f>
        <v/>
      </c>
      <c r="U247" s="50" t="str">
        <f>IF($A247="","",(IF((VLOOKUP($A247,DATA!$S$1:$AC$38,7,FALSE))="X","X",(IF(U246="X",1,U246+1)))))</f>
        <v/>
      </c>
      <c r="V247" s="51" t="str">
        <f>IF($A247="","",(IF((VLOOKUP($A247,DATA!$S$1:$AC$38,8,FALSE))="X","X",(IF(V246="X",1,V246+1)))))</f>
        <v/>
      </c>
      <c r="W247" s="50" t="str">
        <f>IF($A247="","",(IF((VLOOKUP($A247,DATA!$S$1:$AC$38,9,FALSE))="X","X",(IF(W246="X",1,W246+1)))))</f>
        <v/>
      </c>
      <c r="X247" s="50" t="str">
        <f>IF($A247="","",(IF((VLOOKUP($A247,DATA!$S$1:$AC$38,10,FALSE))="X","X",(IF(X246="X",1,X246+1)))))</f>
        <v/>
      </c>
      <c r="Y247" s="51" t="str">
        <f>IF($A247="","",(IF((VLOOKUP($A247,DATA!$S$1:$AC$38,11,FALSE))="X","X",(IF(Y246="X",1,Y246+1)))))</f>
        <v/>
      </c>
      <c r="Z247" s="52"/>
      <c r="AA247" s="52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39"/>
      <c r="BN247" s="39"/>
      <c r="BO247" s="39"/>
      <c r="BP247" s="39"/>
      <c r="BQ247" s="39"/>
      <c r="BR247" s="39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39"/>
      <c r="CF247" s="39"/>
      <c r="CG247" s="39"/>
      <c r="CH247" s="39"/>
      <c r="DC247" s="4"/>
      <c r="DD247" s="4"/>
      <c r="DE247" s="49"/>
      <c r="DF247" s="49"/>
      <c r="DG247" s="49"/>
      <c r="DH247" s="49"/>
      <c r="DI247" s="49"/>
      <c r="DJ247" s="49"/>
      <c r="DK247" s="49"/>
      <c r="DL247" s="49"/>
      <c r="DM247" s="49"/>
      <c r="DN247" s="49"/>
      <c r="DO247" s="49"/>
      <c r="DP247" s="49"/>
      <c r="DQ247" s="49"/>
      <c r="DR247" s="49"/>
      <c r="DS247" s="49"/>
      <c r="DT247" s="49"/>
      <c r="DU247" s="49"/>
      <c r="DV247" s="49"/>
      <c r="DW247" s="49"/>
      <c r="DX247" s="49"/>
      <c r="DY247" s="49"/>
      <c r="DZ247" s="49"/>
      <c r="EA247" s="49"/>
      <c r="EB247" s="49"/>
      <c r="EC247" s="49"/>
      <c r="ED247" s="49"/>
      <c r="EE247" s="49"/>
      <c r="EF247" s="49"/>
      <c r="EG247" s="49"/>
      <c r="EH247" s="49"/>
      <c r="EI247" s="49"/>
      <c r="EJ247" s="49"/>
      <c r="EK247" s="49"/>
      <c r="EL247" s="49"/>
      <c r="EM247" s="49"/>
      <c r="EN247" s="49"/>
      <c r="EO247" s="49"/>
      <c r="EP247" s="49"/>
      <c r="EQ247" s="49"/>
      <c r="ER247" s="49"/>
      <c r="ES247" s="49"/>
      <c r="ET247" s="49"/>
      <c r="EU247" s="49"/>
      <c r="EV247" s="49"/>
      <c r="EW247" s="49"/>
      <c r="EX247" s="49"/>
      <c r="EY247" s="49"/>
      <c r="EZ247" s="49"/>
      <c r="FA247" s="49"/>
      <c r="FB247" s="49"/>
      <c r="FC247" s="49"/>
      <c r="FD247" s="49"/>
      <c r="FE247" s="49"/>
      <c r="FF247" s="49"/>
      <c r="FG247" s="49"/>
      <c r="FH247" s="49"/>
      <c r="FI247" s="49"/>
      <c r="FJ247" s="49"/>
      <c r="FK247" s="49"/>
      <c r="FL247" s="49"/>
      <c r="FM247" s="49"/>
      <c r="FN247" s="49"/>
      <c r="FO247" s="49"/>
      <c r="FP247" s="49"/>
      <c r="FQ247" s="49"/>
      <c r="FR247" s="49"/>
      <c r="FS247" s="49"/>
      <c r="FT247" s="49"/>
      <c r="FU247" s="49"/>
      <c r="FV247" s="49"/>
      <c r="FW247" s="49"/>
      <c r="FX247" s="49"/>
      <c r="FY247" s="49"/>
      <c r="FZ247" s="49"/>
      <c r="GA247" s="49"/>
      <c r="GB247" s="49"/>
      <c r="GC247" s="49"/>
      <c r="GD247" s="49"/>
      <c r="GE247" s="49"/>
      <c r="GF247" s="49"/>
      <c r="GG247" s="49"/>
      <c r="GH247" s="49"/>
      <c r="GI247" s="49"/>
      <c r="GJ247" s="49"/>
      <c r="GK247" s="49"/>
      <c r="GL247" s="49"/>
      <c r="GM247" s="49"/>
      <c r="GN247" s="49"/>
      <c r="GO247" s="49"/>
      <c r="GP247" s="49"/>
      <c r="GQ247" s="49"/>
      <c r="GR247" s="49"/>
      <c r="GS247" s="49"/>
      <c r="GT247" s="49"/>
      <c r="GU247" s="49"/>
      <c r="GV247" s="49"/>
      <c r="GW247" s="49"/>
      <c r="GX247" s="49"/>
      <c r="GY247" s="49"/>
      <c r="GZ247" s="49"/>
    </row>
    <row r="248" spans="1:208" s="5" customFormat="1" ht="18.600000000000001" customHeight="1" x14ac:dyDescent="0.25">
      <c r="A248" s="58"/>
      <c r="B248" s="50" t="str">
        <f>IF($A248="","",(IF((VLOOKUP($A248,DATA!$A$1:$M$38,2,FALSE))="X","X",(IF(B247="X",1,B247+1)))))</f>
        <v/>
      </c>
      <c r="C248" s="51" t="str">
        <f>IF($A248="","",(IF((VLOOKUP($A248,DATA!$A$1:$M$38,3,FALSE))="X","X",(IF(C247="X",1,C247+1)))))</f>
        <v/>
      </c>
      <c r="D248" s="50" t="str">
        <f>IF($A248="","",(IF((VLOOKUP($A248,DATA!$A$1:$M$38,4,FALSE))="X","X",(IF(D247="X",1,D247+1)))))</f>
        <v/>
      </c>
      <c r="E248" s="51" t="str">
        <f>IF($A248="","",(IF((VLOOKUP($A248,DATA!$A$1:$M$38,5,FALSE))="X","X",(IF(E247="X",1,E247+1)))))</f>
        <v/>
      </c>
      <c r="F248" s="50" t="str">
        <f>IF($A248="","",(IF((VLOOKUP($A248,DATA!$A$1:$M$38,6,FALSE))="X","X",(IF(F247="X",1,F247+1)))))</f>
        <v/>
      </c>
      <c r="G248" s="51" t="str">
        <f>IF($A248="","",(IF((VLOOKUP($A248,DATA!$A$1:$M$38,7,FALSE))="X","X",(IF(G247="X",1,G247+1)))))</f>
        <v/>
      </c>
      <c r="H248" s="50" t="str">
        <f>IF($A248="","",(IF((VLOOKUP($A248,DATA!$A$1:$M$38,8,FALSE))="X","X",(IF(H247="X",1,H247+1)))))</f>
        <v/>
      </c>
      <c r="I248" s="50" t="str">
        <f>IF($A248="","",(IF((VLOOKUP($A248,DATA!$A$1:$M$38,9,FALSE))="X","X",(IF(I247="X",1,I247+1)))))</f>
        <v/>
      </c>
      <c r="J248" s="51" t="str">
        <f>IF($A248="","",(IF((VLOOKUP($A248,DATA!$A$1:$M$38,10,FALSE))="X","X",(IF(J247="X",1,J247+1)))))</f>
        <v/>
      </c>
      <c r="K248" s="50" t="str">
        <f>IF($A248="","",(IF((VLOOKUP($A248,DATA!$A$1:$M$38,11,FALSE))="X","X",(IF(K247="X",1,K247+1)))))</f>
        <v/>
      </c>
      <c r="L248" s="50" t="str">
        <f>IF($A248="","",(IF((VLOOKUP($A248,DATA!$A$1:$M$38,12,FALSE))="X","X",(IF(L247="X",1,L247+1)))))</f>
        <v/>
      </c>
      <c r="M248" s="50" t="str">
        <f>IF($A248="","",(IF((VLOOKUP($A248,DATA!$A$1:$M$38,13,FALSE))="X","X",(IF(M247="X",1,M247+1)))))</f>
        <v/>
      </c>
      <c r="N248" s="53" t="str">
        <f t="shared" si="6"/>
        <v/>
      </c>
      <c r="O248" s="51" t="str">
        <f t="shared" si="7"/>
        <v/>
      </c>
      <c r="P248" s="50" t="str">
        <f>IF($A248="","",(IF((VLOOKUP($A248,DATA!$S$1:$AC$38,2,FALSE))="X","X",(IF(P247="X",1,P247+1)))))</f>
        <v/>
      </c>
      <c r="Q248" s="50" t="str">
        <f>IF($A248="","",(IF((VLOOKUP($A248,DATA!$S$1:$AC$38,3,FALSE))="X","X",(IF(Q247="X",1,Q247+1)))))</f>
        <v/>
      </c>
      <c r="R248" s="50" t="str">
        <f>IF($A248="","",(IF((VLOOKUP($A248,DATA!$S$1:$AC$38,4,FALSE))="X","X",(IF(R247="X",1,R247+1)))))</f>
        <v/>
      </c>
      <c r="S248" s="50" t="str">
        <f>IF($A248="","",(IF((VLOOKUP($A248,DATA!$S$1:$AC$38,5,FALSE))="X","X",(IF(S247="X",1,S247+1)))))</f>
        <v/>
      </c>
      <c r="T248" s="50" t="str">
        <f>IF($A248="","",(IF((VLOOKUP($A248,DATA!$S$1:$AC$38,6,FALSE))="X","X",(IF(T247="X",1,T247+1)))))</f>
        <v/>
      </c>
      <c r="U248" s="50" t="str">
        <f>IF($A248="","",(IF((VLOOKUP($A248,DATA!$S$1:$AC$38,7,FALSE))="X","X",(IF(U247="X",1,U247+1)))))</f>
        <v/>
      </c>
      <c r="V248" s="51" t="str">
        <f>IF($A248="","",(IF((VLOOKUP($A248,DATA!$S$1:$AC$38,8,FALSE))="X","X",(IF(V247="X",1,V247+1)))))</f>
        <v/>
      </c>
      <c r="W248" s="50" t="str">
        <f>IF($A248="","",(IF((VLOOKUP($A248,DATA!$S$1:$AC$38,9,FALSE))="X","X",(IF(W247="X",1,W247+1)))))</f>
        <v/>
      </c>
      <c r="X248" s="50" t="str">
        <f>IF($A248="","",(IF((VLOOKUP($A248,DATA!$S$1:$AC$38,10,FALSE))="X","X",(IF(X247="X",1,X247+1)))))</f>
        <v/>
      </c>
      <c r="Y248" s="51" t="str">
        <f>IF($A248="","",(IF((VLOOKUP($A248,DATA!$S$1:$AC$38,11,FALSE))="X","X",(IF(Y247="X",1,Y247+1)))))</f>
        <v/>
      </c>
      <c r="Z248" s="52"/>
      <c r="AA248" s="52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39"/>
      <c r="BN248" s="39"/>
      <c r="BO248" s="39"/>
      <c r="BP248" s="39"/>
      <c r="BQ248" s="39"/>
      <c r="BR248" s="39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39"/>
      <c r="CF248" s="39"/>
      <c r="CG248" s="39"/>
      <c r="CH248" s="39"/>
      <c r="DC248" s="4"/>
      <c r="DD248" s="4"/>
      <c r="DE248" s="49"/>
      <c r="DF248" s="49"/>
      <c r="DG248" s="49"/>
      <c r="DH248" s="49"/>
      <c r="DI248" s="49"/>
      <c r="DJ248" s="49"/>
      <c r="DK248" s="49"/>
      <c r="DL248" s="49"/>
      <c r="DM248" s="49"/>
      <c r="DN248" s="49"/>
      <c r="DO248" s="49"/>
      <c r="DP248" s="49"/>
      <c r="DQ248" s="49"/>
      <c r="DR248" s="49"/>
      <c r="DS248" s="49"/>
      <c r="DT248" s="49"/>
      <c r="DU248" s="49"/>
      <c r="DV248" s="49"/>
      <c r="DW248" s="49"/>
      <c r="DX248" s="49"/>
      <c r="DY248" s="49"/>
      <c r="DZ248" s="49"/>
      <c r="EA248" s="49"/>
      <c r="EB248" s="49"/>
      <c r="EC248" s="49"/>
      <c r="ED248" s="49"/>
      <c r="EE248" s="49"/>
      <c r="EF248" s="49"/>
      <c r="EG248" s="49"/>
      <c r="EH248" s="49"/>
      <c r="EI248" s="49"/>
      <c r="EJ248" s="49"/>
      <c r="EK248" s="49"/>
      <c r="EL248" s="49"/>
      <c r="EM248" s="49"/>
      <c r="EN248" s="49"/>
      <c r="EO248" s="49"/>
      <c r="EP248" s="49"/>
      <c r="EQ248" s="49"/>
      <c r="ER248" s="49"/>
      <c r="ES248" s="49"/>
      <c r="ET248" s="49"/>
      <c r="EU248" s="49"/>
      <c r="EV248" s="49"/>
      <c r="EW248" s="49"/>
      <c r="EX248" s="49"/>
      <c r="EY248" s="49"/>
      <c r="EZ248" s="49"/>
      <c r="FA248" s="49"/>
      <c r="FB248" s="49"/>
      <c r="FC248" s="49"/>
      <c r="FD248" s="49"/>
      <c r="FE248" s="49"/>
      <c r="FF248" s="49"/>
      <c r="FG248" s="49"/>
      <c r="FH248" s="49"/>
      <c r="FI248" s="49"/>
      <c r="FJ248" s="49"/>
      <c r="FK248" s="49"/>
      <c r="FL248" s="49"/>
      <c r="FM248" s="49"/>
      <c r="FN248" s="49"/>
      <c r="FO248" s="49"/>
      <c r="FP248" s="49"/>
      <c r="FQ248" s="49"/>
      <c r="FR248" s="49"/>
      <c r="FS248" s="49"/>
      <c r="FT248" s="49"/>
      <c r="FU248" s="49"/>
      <c r="FV248" s="49"/>
      <c r="FW248" s="49"/>
      <c r="FX248" s="49"/>
      <c r="FY248" s="49"/>
      <c r="FZ248" s="49"/>
      <c r="GA248" s="49"/>
      <c r="GB248" s="49"/>
      <c r="GC248" s="49"/>
      <c r="GD248" s="49"/>
      <c r="GE248" s="49"/>
      <c r="GF248" s="49"/>
      <c r="GG248" s="49"/>
      <c r="GH248" s="49"/>
      <c r="GI248" s="49"/>
      <c r="GJ248" s="49"/>
      <c r="GK248" s="49"/>
      <c r="GL248" s="49"/>
      <c r="GM248" s="49"/>
      <c r="GN248" s="49"/>
      <c r="GO248" s="49"/>
      <c r="GP248" s="49"/>
      <c r="GQ248" s="49"/>
      <c r="GR248" s="49"/>
      <c r="GS248" s="49"/>
      <c r="GT248" s="49"/>
      <c r="GU248" s="49"/>
      <c r="GV248" s="49"/>
      <c r="GW248" s="49"/>
      <c r="GX248" s="49"/>
      <c r="GY248" s="49"/>
      <c r="GZ248" s="49"/>
    </row>
    <row r="249" spans="1:208" s="5" customFormat="1" ht="18.600000000000001" customHeight="1" x14ac:dyDescent="0.25">
      <c r="A249" s="58"/>
      <c r="B249" s="50" t="str">
        <f>IF($A249="","",(IF((VLOOKUP($A249,DATA!$A$1:$M$38,2,FALSE))="X","X",(IF(B248="X",1,B248+1)))))</f>
        <v/>
      </c>
      <c r="C249" s="51" t="str">
        <f>IF($A249="","",(IF((VLOOKUP($A249,DATA!$A$1:$M$38,3,FALSE))="X","X",(IF(C248="X",1,C248+1)))))</f>
        <v/>
      </c>
      <c r="D249" s="50" t="str">
        <f>IF($A249="","",(IF((VLOOKUP($A249,DATA!$A$1:$M$38,4,FALSE))="X","X",(IF(D248="X",1,D248+1)))))</f>
        <v/>
      </c>
      <c r="E249" s="51" t="str">
        <f>IF($A249="","",(IF((VLOOKUP($A249,DATA!$A$1:$M$38,5,FALSE))="X","X",(IF(E248="X",1,E248+1)))))</f>
        <v/>
      </c>
      <c r="F249" s="50" t="str">
        <f>IF($A249="","",(IF((VLOOKUP($A249,DATA!$A$1:$M$38,6,FALSE))="X","X",(IF(F248="X",1,F248+1)))))</f>
        <v/>
      </c>
      <c r="G249" s="51" t="str">
        <f>IF($A249="","",(IF((VLOOKUP($A249,DATA!$A$1:$M$38,7,FALSE))="X","X",(IF(G248="X",1,G248+1)))))</f>
        <v/>
      </c>
      <c r="H249" s="50" t="str">
        <f>IF($A249="","",(IF((VLOOKUP($A249,DATA!$A$1:$M$38,8,FALSE))="X","X",(IF(H248="X",1,H248+1)))))</f>
        <v/>
      </c>
      <c r="I249" s="50" t="str">
        <f>IF($A249="","",(IF((VLOOKUP($A249,DATA!$A$1:$M$38,9,FALSE))="X","X",(IF(I248="X",1,I248+1)))))</f>
        <v/>
      </c>
      <c r="J249" s="51" t="str">
        <f>IF($A249="","",(IF((VLOOKUP($A249,DATA!$A$1:$M$38,10,FALSE))="X","X",(IF(J248="X",1,J248+1)))))</f>
        <v/>
      </c>
      <c r="K249" s="50" t="str">
        <f>IF($A249="","",(IF((VLOOKUP($A249,DATA!$A$1:$M$38,11,FALSE))="X","X",(IF(K248="X",1,K248+1)))))</f>
        <v/>
      </c>
      <c r="L249" s="50" t="str">
        <f>IF($A249="","",(IF((VLOOKUP($A249,DATA!$A$1:$M$38,12,FALSE))="X","X",(IF(L248="X",1,L248+1)))))</f>
        <v/>
      </c>
      <c r="M249" s="50" t="str">
        <f>IF($A249="","",(IF((VLOOKUP($A249,DATA!$A$1:$M$38,13,FALSE))="X","X",(IF(M248="X",1,M248+1)))))</f>
        <v/>
      </c>
      <c r="N249" s="53" t="str">
        <f t="shared" si="6"/>
        <v/>
      </c>
      <c r="O249" s="51" t="str">
        <f t="shared" si="7"/>
        <v/>
      </c>
      <c r="P249" s="50" t="str">
        <f>IF($A249="","",(IF((VLOOKUP($A249,DATA!$S$1:$AC$38,2,FALSE))="X","X",(IF(P248="X",1,P248+1)))))</f>
        <v/>
      </c>
      <c r="Q249" s="50" t="str">
        <f>IF($A249="","",(IF((VLOOKUP($A249,DATA!$S$1:$AC$38,3,FALSE))="X","X",(IF(Q248="X",1,Q248+1)))))</f>
        <v/>
      </c>
      <c r="R249" s="50" t="str">
        <f>IF($A249="","",(IF((VLOOKUP($A249,DATA!$S$1:$AC$38,4,FALSE))="X","X",(IF(R248="X",1,R248+1)))))</f>
        <v/>
      </c>
      <c r="S249" s="50" t="str">
        <f>IF($A249="","",(IF((VLOOKUP($A249,DATA!$S$1:$AC$38,5,FALSE))="X","X",(IF(S248="X",1,S248+1)))))</f>
        <v/>
      </c>
      <c r="T249" s="50" t="str">
        <f>IF($A249="","",(IF((VLOOKUP($A249,DATA!$S$1:$AC$38,6,FALSE))="X","X",(IF(T248="X",1,T248+1)))))</f>
        <v/>
      </c>
      <c r="U249" s="50" t="str">
        <f>IF($A249="","",(IF((VLOOKUP($A249,DATA!$S$1:$AC$38,7,FALSE))="X","X",(IF(U248="X",1,U248+1)))))</f>
        <v/>
      </c>
      <c r="V249" s="51" t="str">
        <f>IF($A249="","",(IF((VLOOKUP($A249,DATA!$S$1:$AC$38,8,FALSE))="X","X",(IF(V248="X",1,V248+1)))))</f>
        <v/>
      </c>
      <c r="W249" s="50" t="str">
        <f>IF($A249="","",(IF((VLOOKUP($A249,DATA!$S$1:$AC$38,9,FALSE))="X","X",(IF(W248="X",1,W248+1)))))</f>
        <v/>
      </c>
      <c r="X249" s="50" t="str">
        <f>IF($A249="","",(IF((VLOOKUP($A249,DATA!$S$1:$AC$38,10,FALSE))="X","X",(IF(X248="X",1,X248+1)))))</f>
        <v/>
      </c>
      <c r="Y249" s="51" t="str">
        <f>IF($A249="","",(IF((VLOOKUP($A249,DATA!$S$1:$AC$38,11,FALSE))="X","X",(IF(Y248="X",1,Y248+1)))))</f>
        <v/>
      </c>
      <c r="Z249" s="52"/>
      <c r="AA249" s="52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39"/>
      <c r="BN249" s="39"/>
      <c r="BO249" s="39"/>
      <c r="BP249" s="39"/>
      <c r="BQ249" s="39"/>
      <c r="BR249" s="39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39"/>
      <c r="CF249" s="39"/>
      <c r="CG249" s="39"/>
      <c r="CH249" s="39"/>
      <c r="DC249" s="4"/>
      <c r="DD249" s="4"/>
      <c r="DE249" s="49"/>
      <c r="DF249" s="49"/>
      <c r="DG249" s="49"/>
      <c r="DH249" s="49"/>
      <c r="DI249" s="49"/>
      <c r="DJ249" s="49"/>
      <c r="DK249" s="49"/>
      <c r="DL249" s="49"/>
      <c r="DM249" s="49"/>
      <c r="DN249" s="49"/>
      <c r="DO249" s="49"/>
      <c r="DP249" s="49"/>
      <c r="DQ249" s="49"/>
      <c r="DR249" s="49"/>
      <c r="DS249" s="49"/>
      <c r="DT249" s="49"/>
      <c r="DU249" s="49"/>
      <c r="DV249" s="49"/>
      <c r="DW249" s="49"/>
      <c r="DX249" s="49"/>
      <c r="DY249" s="49"/>
      <c r="DZ249" s="49"/>
      <c r="EA249" s="49"/>
      <c r="EB249" s="49"/>
      <c r="EC249" s="49"/>
      <c r="ED249" s="49"/>
      <c r="EE249" s="49"/>
      <c r="EF249" s="49"/>
      <c r="EG249" s="49"/>
      <c r="EH249" s="49"/>
      <c r="EI249" s="49"/>
      <c r="EJ249" s="49"/>
      <c r="EK249" s="49"/>
      <c r="EL249" s="49"/>
      <c r="EM249" s="49"/>
      <c r="EN249" s="49"/>
      <c r="EO249" s="49"/>
      <c r="EP249" s="49"/>
      <c r="EQ249" s="49"/>
      <c r="ER249" s="49"/>
      <c r="ES249" s="49"/>
      <c r="ET249" s="49"/>
      <c r="EU249" s="49"/>
      <c r="EV249" s="49"/>
      <c r="EW249" s="49"/>
      <c r="EX249" s="49"/>
      <c r="EY249" s="49"/>
      <c r="EZ249" s="49"/>
      <c r="FA249" s="49"/>
      <c r="FB249" s="49"/>
      <c r="FC249" s="49"/>
      <c r="FD249" s="49"/>
      <c r="FE249" s="49"/>
      <c r="FF249" s="49"/>
      <c r="FG249" s="49"/>
      <c r="FH249" s="49"/>
      <c r="FI249" s="49"/>
      <c r="FJ249" s="49"/>
      <c r="FK249" s="49"/>
      <c r="FL249" s="49"/>
      <c r="FM249" s="49"/>
      <c r="FN249" s="49"/>
      <c r="FO249" s="49"/>
      <c r="FP249" s="49"/>
      <c r="FQ249" s="49"/>
      <c r="FR249" s="49"/>
      <c r="FS249" s="49"/>
      <c r="FT249" s="49"/>
      <c r="FU249" s="49"/>
      <c r="FV249" s="49"/>
      <c r="FW249" s="49"/>
      <c r="FX249" s="49"/>
      <c r="FY249" s="49"/>
      <c r="FZ249" s="49"/>
      <c r="GA249" s="49"/>
      <c r="GB249" s="49"/>
      <c r="GC249" s="49"/>
      <c r="GD249" s="49"/>
      <c r="GE249" s="49"/>
      <c r="GF249" s="49"/>
      <c r="GG249" s="49"/>
      <c r="GH249" s="49"/>
      <c r="GI249" s="49"/>
      <c r="GJ249" s="49"/>
      <c r="GK249" s="49"/>
      <c r="GL249" s="49"/>
      <c r="GM249" s="49"/>
      <c r="GN249" s="49"/>
      <c r="GO249" s="49"/>
      <c r="GP249" s="49"/>
      <c r="GQ249" s="49"/>
      <c r="GR249" s="49"/>
      <c r="GS249" s="49"/>
      <c r="GT249" s="49"/>
      <c r="GU249" s="49"/>
      <c r="GV249" s="49"/>
      <c r="GW249" s="49"/>
      <c r="GX249" s="49"/>
      <c r="GY249" s="49"/>
      <c r="GZ249" s="49"/>
    </row>
    <row r="250" spans="1:208" s="5" customFormat="1" ht="18.600000000000001" customHeight="1" x14ac:dyDescent="0.25">
      <c r="A250" s="58"/>
      <c r="B250" s="50" t="str">
        <f>IF($A250="","",(IF((VLOOKUP($A250,DATA!$A$1:$M$38,2,FALSE))="X","X",(IF(B249="X",1,B249+1)))))</f>
        <v/>
      </c>
      <c r="C250" s="51" t="str">
        <f>IF($A250="","",(IF((VLOOKUP($A250,DATA!$A$1:$M$38,3,FALSE))="X","X",(IF(C249="X",1,C249+1)))))</f>
        <v/>
      </c>
      <c r="D250" s="50" t="str">
        <f>IF($A250="","",(IF((VLOOKUP($A250,DATA!$A$1:$M$38,4,FALSE))="X","X",(IF(D249="X",1,D249+1)))))</f>
        <v/>
      </c>
      <c r="E250" s="51" t="str">
        <f>IF($A250="","",(IF((VLOOKUP($A250,DATA!$A$1:$M$38,5,FALSE))="X","X",(IF(E249="X",1,E249+1)))))</f>
        <v/>
      </c>
      <c r="F250" s="50" t="str">
        <f>IF($A250="","",(IF((VLOOKUP($A250,DATA!$A$1:$M$38,6,FALSE))="X","X",(IF(F249="X",1,F249+1)))))</f>
        <v/>
      </c>
      <c r="G250" s="51" t="str">
        <f>IF($A250="","",(IF((VLOOKUP($A250,DATA!$A$1:$M$38,7,FALSE))="X","X",(IF(G249="X",1,G249+1)))))</f>
        <v/>
      </c>
      <c r="H250" s="50" t="str">
        <f>IF($A250="","",(IF((VLOOKUP($A250,DATA!$A$1:$M$38,8,FALSE))="X","X",(IF(H249="X",1,H249+1)))))</f>
        <v/>
      </c>
      <c r="I250" s="50" t="str">
        <f>IF($A250="","",(IF((VLOOKUP($A250,DATA!$A$1:$M$38,9,FALSE))="X","X",(IF(I249="X",1,I249+1)))))</f>
        <v/>
      </c>
      <c r="J250" s="51" t="str">
        <f>IF($A250="","",(IF((VLOOKUP($A250,DATA!$A$1:$M$38,10,FALSE))="X","X",(IF(J249="X",1,J249+1)))))</f>
        <v/>
      </c>
      <c r="K250" s="50" t="str">
        <f>IF($A250="","",(IF((VLOOKUP($A250,DATA!$A$1:$M$38,11,FALSE))="X","X",(IF(K249="X",1,K249+1)))))</f>
        <v/>
      </c>
      <c r="L250" s="50" t="str">
        <f>IF($A250="","",(IF((VLOOKUP($A250,DATA!$A$1:$M$38,12,FALSE))="X","X",(IF(L249="X",1,L249+1)))))</f>
        <v/>
      </c>
      <c r="M250" s="50" t="str">
        <f>IF($A250="","",(IF((VLOOKUP($A250,DATA!$A$1:$M$38,13,FALSE))="X","X",(IF(M249="X",1,M249+1)))))</f>
        <v/>
      </c>
      <c r="N250" s="53" t="str">
        <f t="shared" si="6"/>
        <v/>
      </c>
      <c r="O250" s="51" t="str">
        <f t="shared" si="7"/>
        <v/>
      </c>
      <c r="P250" s="50" t="str">
        <f>IF($A250="","",(IF((VLOOKUP($A250,DATA!$S$1:$AC$38,2,FALSE))="X","X",(IF(P249="X",1,P249+1)))))</f>
        <v/>
      </c>
      <c r="Q250" s="50" t="str">
        <f>IF($A250="","",(IF((VLOOKUP($A250,DATA!$S$1:$AC$38,3,FALSE))="X","X",(IF(Q249="X",1,Q249+1)))))</f>
        <v/>
      </c>
      <c r="R250" s="50" t="str">
        <f>IF($A250="","",(IF((VLOOKUP($A250,DATA!$S$1:$AC$38,4,FALSE))="X","X",(IF(R249="X",1,R249+1)))))</f>
        <v/>
      </c>
      <c r="S250" s="50" t="str">
        <f>IF($A250="","",(IF((VLOOKUP($A250,DATA!$S$1:$AC$38,5,FALSE))="X","X",(IF(S249="X",1,S249+1)))))</f>
        <v/>
      </c>
      <c r="T250" s="50" t="str">
        <f>IF($A250="","",(IF((VLOOKUP($A250,DATA!$S$1:$AC$38,6,FALSE))="X","X",(IF(T249="X",1,T249+1)))))</f>
        <v/>
      </c>
      <c r="U250" s="50" t="str">
        <f>IF($A250="","",(IF((VLOOKUP($A250,DATA!$S$1:$AC$38,7,FALSE))="X","X",(IF(U249="X",1,U249+1)))))</f>
        <v/>
      </c>
      <c r="V250" s="51" t="str">
        <f>IF($A250="","",(IF((VLOOKUP($A250,DATA!$S$1:$AC$38,8,FALSE))="X","X",(IF(V249="X",1,V249+1)))))</f>
        <v/>
      </c>
      <c r="W250" s="50" t="str">
        <f>IF($A250="","",(IF((VLOOKUP($A250,DATA!$S$1:$AC$38,9,FALSE))="X","X",(IF(W249="X",1,W249+1)))))</f>
        <v/>
      </c>
      <c r="X250" s="50" t="str">
        <f>IF($A250="","",(IF((VLOOKUP($A250,DATA!$S$1:$AC$38,10,FALSE))="X","X",(IF(X249="X",1,X249+1)))))</f>
        <v/>
      </c>
      <c r="Y250" s="51" t="str">
        <f>IF($A250="","",(IF((VLOOKUP($A250,DATA!$S$1:$AC$38,11,FALSE))="X","X",(IF(Y249="X",1,Y249+1)))))</f>
        <v/>
      </c>
      <c r="Z250" s="52"/>
      <c r="AA250" s="52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39"/>
      <c r="BN250" s="39"/>
      <c r="BO250" s="39"/>
      <c r="BP250" s="39"/>
      <c r="BQ250" s="39"/>
      <c r="BR250" s="39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39"/>
      <c r="CF250" s="39"/>
      <c r="CG250" s="39"/>
      <c r="CH250" s="39"/>
      <c r="DC250" s="4"/>
      <c r="DD250" s="4"/>
      <c r="DE250" s="49"/>
      <c r="DF250" s="49"/>
      <c r="DG250" s="49"/>
      <c r="DH250" s="49"/>
      <c r="DI250" s="49"/>
      <c r="DJ250" s="49"/>
      <c r="DK250" s="49"/>
      <c r="DL250" s="49"/>
      <c r="DM250" s="49"/>
      <c r="DN250" s="49"/>
      <c r="DO250" s="49"/>
      <c r="DP250" s="49"/>
      <c r="DQ250" s="49"/>
      <c r="DR250" s="49"/>
      <c r="DS250" s="49"/>
      <c r="DT250" s="49"/>
      <c r="DU250" s="49"/>
      <c r="DV250" s="49"/>
      <c r="DW250" s="49"/>
      <c r="DX250" s="49"/>
      <c r="DY250" s="49"/>
      <c r="DZ250" s="49"/>
      <c r="EA250" s="49"/>
      <c r="EB250" s="49"/>
      <c r="EC250" s="49"/>
      <c r="ED250" s="49"/>
      <c r="EE250" s="49"/>
      <c r="EF250" s="49"/>
      <c r="EG250" s="49"/>
      <c r="EH250" s="49"/>
      <c r="EI250" s="49"/>
      <c r="EJ250" s="49"/>
      <c r="EK250" s="49"/>
      <c r="EL250" s="49"/>
      <c r="EM250" s="49"/>
      <c r="EN250" s="49"/>
      <c r="EO250" s="49"/>
      <c r="EP250" s="49"/>
      <c r="EQ250" s="49"/>
      <c r="ER250" s="49"/>
      <c r="ES250" s="49"/>
      <c r="ET250" s="49"/>
      <c r="EU250" s="49"/>
      <c r="EV250" s="49"/>
      <c r="EW250" s="49"/>
      <c r="EX250" s="49"/>
      <c r="EY250" s="49"/>
      <c r="EZ250" s="49"/>
      <c r="FA250" s="49"/>
      <c r="FB250" s="49"/>
      <c r="FC250" s="49"/>
      <c r="FD250" s="49"/>
      <c r="FE250" s="49"/>
      <c r="FF250" s="49"/>
      <c r="FG250" s="49"/>
      <c r="FH250" s="49"/>
      <c r="FI250" s="49"/>
      <c r="FJ250" s="49"/>
      <c r="FK250" s="49"/>
      <c r="FL250" s="49"/>
      <c r="FM250" s="49"/>
      <c r="FN250" s="49"/>
      <c r="FO250" s="49"/>
      <c r="FP250" s="49"/>
      <c r="FQ250" s="49"/>
      <c r="FR250" s="49"/>
      <c r="FS250" s="49"/>
      <c r="FT250" s="49"/>
      <c r="FU250" s="49"/>
      <c r="FV250" s="49"/>
      <c r="FW250" s="49"/>
      <c r="FX250" s="49"/>
      <c r="FY250" s="49"/>
      <c r="FZ250" s="49"/>
      <c r="GA250" s="49"/>
      <c r="GB250" s="49"/>
      <c r="GC250" s="49"/>
      <c r="GD250" s="49"/>
      <c r="GE250" s="49"/>
      <c r="GF250" s="49"/>
      <c r="GG250" s="49"/>
      <c r="GH250" s="49"/>
      <c r="GI250" s="49"/>
      <c r="GJ250" s="49"/>
      <c r="GK250" s="49"/>
      <c r="GL250" s="49"/>
      <c r="GM250" s="49"/>
      <c r="GN250" s="49"/>
      <c r="GO250" s="49"/>
      <c r="GP250" s="49"/>
      <c r="GQ250" s="49"/>
      <c r="GR250" s="49"/>
      <c r="GS250" s="49"/>
      <c r="GT250" s="49"/>
      <c r="GU250" s="49"/>
      <c r="GV250" s="49"/>
      <c r="GW250" s="49"/>
      <c r="GX250" s="49"/>
      <c r="GY250" s="49"/>
      <c r="GZ250" s="49"/>
    </row>
    <row r="251" spans="1:208" s="5" customFormat="1" ht="18.600000000000001" customHeight="1" x14ac:dyDescent="0.25">
      <c r="A251" s="58"/>
      <c r="B251" s="50" t="str">
        <f>IF($A251="","",(IF((VLOOKUP($A251,DATA!$A$1:$M$38,2,FALSE))="X","X",(IF(B250="X",1,B250+1)))))</f>
        <v/>
      </c>
      <c r="C251" s="51" t="str">
        <f>IF($A251="","",(IF((VLOOKUP($A251,DATA!$A$1:$M$38,3,FALSE))="X","X",(IF(C250="X",1,C250+1)))))</f>
        <v/>
      </c>
      <c r="D251" s="50" t="str">
        <f>IF($A251="","",(IF((VLOOKUP($A251,DATA!$A$1:$M$38,4,FALSE))="X","X",(IF(D250="X",1,D250+1)))))</f>
        <v/>
      </c>
      <c r="E251" s="51" t="str">
        <f>IF($A251="","",(IF((VLOOKUP($A251,DATA!$A$1:$M$38,5,FALSE))="X","X",(IF(E250="X",1,E250+1)))))</f>
        <v/>
      </c>
      <c r="F251" s="50" t="str">
        <f>IF($A251="","",(IF((VLOOKUP($A251,DATA!$A$1:$M$38,6,FALSE))="X","X",(IF(F250="X",1,F250+1)))))</f>
        <v/>
      </c>
      <c r="G251" s="51" t="str">
        <f>IF($A251="","",(IF((VLOOKUP($A251,DATA!$A$1:$M$38,7,FALSE))="X","X",(IF(G250="X",1,G250+1)))))</f>
        <v/>
      </c>
      <c r="H251" s="50" t="str">
        <f>IF($A251="","",(IF((VLOOKUP($A251,DATA!$A$1:$M$38,8,FALSE))="X","X",(IF(H250="X",1,H250+1)))))</f>
        <v/>
      </c>
      <c r="I251" s="50" t="str">
        <f>IF($A251="","",(IF((VLOOKUP($A251,DATA!$A$1:$M$38,9,FALSE))="X","X",(IF(I250="X",1,I250+1)))))</f>
        <v/>
      </c>
      <c r="J251" s="51" t="str">
        <f>IF($A251="","",(IF((VLOOKUP($A251,DATA!$A$1:$M$38,10,FALSE))="X","X",(IF(J250="X",1,J250+1)))))</f>
        <v/>
      </c>
      <c r="K251" s="50" t="str">
        <f>IF($A251="","",(IF((VLOOKUP($A251,DATA!$A$1:$M$38,11,FALSE))="X","X",(IF(K250="X",1,K250+1)))))</f>
        <v/>
      </c>
      <c r="L251" s="50" t="str">
        <f>IF($A251="","",(IF((VLOOKUP($A251,DATA!$A$1:$M$38,12,FALSE))="X","X",(IF(L250="X",1,L250+1)))))</f>
        <v/>
      </c>
      <c r="M251" s="50" t="str">
        <f>IF($A251="","",(IF((VLOOKUP($A251,DATA!$A$1:$M$38,13,FALSE))="X","X",(IF(M250="X",1,M250+1)))))</f>
        <v/>
      </c>
      <c r="N251" s="53" t="str">
        <f t="shared" si="6"/>
        <v/>
      </c>
      <c r="O251" s="51" t="str">
        <f t="shared" si="7"/>
        <v/>
      </c>
      <c r="P251" s="50" t="str">
        <f>IF($A251="","",(IF((VLOOKUP($A251,DATA!$S$1:$AC$38,2,FALSE))="X","X",(IF(P250="X",1,P250+1)))))</f>
        <v/>
      </c>
      <c r="Q251" s="50" t="str">
        <f>IF($A251="","",(IF((VLOOKUP($A251,DATA!$S$1:$AC$38,3,FALSE))="X","X",(IF(Q250="X",1,Q250+1)))))</f>
        <v/>
      </c>
      <c r="R251" s="50" t="str">
        <f>IF($A251="","",(IF((VLOOKUP($A251,DATA!$S$1:$AC$38,4,FALSE))="X","X",(IF(R250="X",1,R250+1)))))</f>
        <v/>
      </c>
      <c r="S251" s="50" t="str">
        <f>IF($A251="","",(IF((VLOOKUP($A251,DATA!$S$1:$AC$38,5,FALSE))="X","X",(IF(S250="X",1,S250+1)))))</f>
        <v/>
      </c>
      <c r="T251" s="50" t="str">
        <f>IF($A251="","",(IF((VLOOKUP($A251,DATA!$S$1:$AC$38,6,FALSE))="X","X",(IF(T250="X",1,T250+1)))))</f>
        <v/>
      </c>
      <c r="U251" s="50" t="str">
        <f>IF($A251="","",(IF((VLOOKUP($A251,DATA!$S$1:$AC$38,7,FALSE))="X","X",(IF(U250="X",1,U250+1)))))</f>
        <v/>
      </c>
      <c r="V251" s="51" t="str">
        <f>IF($A251="","",(IF((VLOOKUP($A251,DATA!$S$1:$AC$38,8,FALSE))="X","X",(IF(V250="X",1,V250+1)))))</f>
        <v/>
      </c>
      <c r="W251" s="50" t="str">
        <f>IF($A251="","",(IF((VLOOKUP($A251,DATA!$S$1:$AC$38,9,FALSE))="X","X",(IF(W250="X",1,W250+1)))))</f>
        <v/>
      </c>
      <c r="X251" s="50" t="str">
        <f>IF($A251="","",(IF((VLOOKUP($A251,DATA!$S$1:$AC$38,10,FALSE))="X","X",(IF(X250="X",1,X250+1)))))</f>
        <v/>
      </c>
      <c r="Y251" s="51" t="str">
        <f>IF($A251="","",(IF((VLOOKUP($A251,DATA!$S$1:$AC$38,11,FALSE))="X","X",(IF(Y250="X",1,Y250+1)))))</f>
        <v/>
      </c>
      <c r="Z251" s="52"/>
      <c r="AA251" s="52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39"/>
      <c r="BN251" s="39"/>
      <c r="BO251" s="39"/>
      <c r="BP251" s="39"/>
      <c r="BQ251" s="39"/>
      <c r="BR251" s="39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39"/>
      <c r="CF251" s="39"/>
      <c r="CG251" s="39"/>
      <c r="CH251" s="39"/>
      <c r="DC251" s="4"/>
      <c r="DD251" s="4"/>
      <c r="DE251" s="49"/>
      <c r="DF251" s="49"/>
      <c r="DG251" s="49"/>
      <c r="DH251" s="49"/>
      <c r="DI251" s="49"/>
      <c r="DJ251" s="49"/>
      <c r="DK251" s="49"/>
      <c r="DL251" s="49"/>
      <c r="DM251" s="49"/>
      <c r="DN251" s="49"/>
      <c r="DO251" s="49"/>
      <c r="DP251" s="49"/>
      <c r="DQ251" s="49"/>
      <c r="DR251" s="49"/>
      <c r="DS251" s="49"/>
      <c r="DT251" s="49"/>
      <c r="DU251" s="49"/>
      <c r="DV251" s="49"/>
      <c r="DW251" s="49"/>
      <c r="DX251" s="49"/>
      <c r="DY251" s="49"/>
      <c r="DZ251" s="49"/>
      <c r="EA251" s="49"/>
      <c r="EB251" s="49"/>
      <c r="EC251" s="49"/>
      <c r="ED251" s="49"/>
      <c r="EE251" s="49"/>
      <c r="EF251" s="49"/>
      <c r="EG251" s="49"/>
      <c r="EH251" s="49"/>
      <c r="EI251" s="49"/>
      <c r="EJ251" s="49"/>
      <c r="EK251" s="49"/>
      <c r="EL251" s="49"/>
      <c r="EM251" s="49"/>
      <c r="EN251" s="49"/>
      <c r="EO251" s="49"/>
      <c r="EP251" s="49"/>
      <c r="EQ251" s="49"/>
      <c r="ER251" s="49"/>
      <c r="ES251" s="49"/>
      <c r="ET251" s="49"/>
      <c r="EU251" s="49"/>
      <c r="EV251" s="49"/>
      <c r="EW251" s="49"/>
      <c r="EX251" s="49"/>
      <c r="EY251" s="49"/>
      <c r="EZ251" s="49"/>
      <c r="FA251" s="49"/>
      <c r="FB251" s="49"/>
      <c r="FC251" s="49"/>
      <c r="FD251" s="49"/>
      <c r="FE251" s="49"/>
      <c r="FF251" s="49"/>
      <c r="FG251" s="49"/>
      <c r="FH251" s="49"/>
      <c r="FI251" s="49"/>
      <c r="FJ251" s="49"/>
      <c r="FK251" s="49"/>
      <c r="FL251" s="49"/>
      <c r="FM251" s="49"/>
      <c r="FN251" s="49"/>
      <c r="FO251" s="49"/>
      <c r="FP251" s="49"/>
      <c r="FQ251" s="49"/>
      <c r="FR251" s="49"/>
      <c r="FS251" s="49"/>
      <c r="FT251" s="49"/>
      <c r="FU251" s="49"/>
      <c r="FV251" s="49"/>
      <c r="FW251" s="49"/>
      <c r="FX251" s="49"/>
      <c r="FY251" s="49"/>
      <c r="FZ251" s="49"/>
      <c r="GA251" s="49"/>
      <c r="GB251" s="49"/>
      <c r="GC251" s="49"/>
      <c r="GD251" s="49"/>
      <c r="GE251" s="49"/>
      <c r="GF251" s="49"/>
      <c r="GG251" s="49"/>
      <c r="GH251" s="49"/>
      <c r="GI251" s="49"/>
      <c r="GJ251" s="49"/>
      <c r="GK251" s="49"/>
      <c r="GL251" s="49"/>
      <c r="GM251" s="49"/>
      <c r="GN251" s="49"/>
      <c r="GO251" s="49"/>
      <c r="GP251" s="49"/>
      <c r="GQ251" s="49"/>
      <c r="GR251" s="49"/>
      <c r="GS251" s="49"/>
      <c r="GT251" s="49"/>
      <c r="GU251" s="49"/>
      <c r="GV251" s="49"/>
      <c r="GW251" s="49"/>
      <c r="GX251" s="49"/>
      <c r="GY251" s="49"/>
      <c r="GZ251" s="49"/>
    </row>
    <row r="252" spans="1:208" s="5" customFormat="1" ht="18.600000000000001" customHeight="1" x14ac:dyDescent="0.25">
      <c r="A252" s="58"/>
      <c r="B252" s="50" t="str">
        <f>IF($A252="","",(IF((VLOOKUP($A252,DATA!$A$1:$M$38,2,FALSE))="X","X",(IF(B251="X",1,B251+1)))))</f>
        <v/>
      </c>
      <c r="C252" s="51" t="str">
        <f>IF($A252="","",(IF((VLOOKUP($A252,DATA!$A$1:$M$38,3,FALSE))="X","X",(IF(C251="X",1,C251+1)))))</f>
        <v/>
      </c>
      <c r="D252" s="50" t="str">
        <f>IF($A252="","",(IF((VLOOKUP($A252,DATA!$A$1:$M$38,4,FALSE))="X","X",(IF(D251="X",1,D251+1)))))</f>
        <v/>
      </c>
      <c r="E252" s="51" t="str">
        <f>IF($A252="","",(IF((VLOOKUP($A252,DATA!$A$1:$M$38,5,FALSE))="X","X",(IF(E251="X",1,E251+1)))))</f>
        <v/>
      </c>
      <c r="F252" s="50" t="str">
        <f>IF($A252="","",(IF((VLOOKUP($A252,DATA!$A$1:$M$38,6,FALSE))="X","X",(IF(F251="X",1,F251+1)))))</f>
        <v/>
      </c>
      <c r="G252" s="51" t="str">
        <f>IF($A252="","",(IF((VLOOKUP($A252,DATA!$A$1:$M$38,7,FALSE))="X","X",(IF(G251="X",1,G251+1)))))</f>
        <v/>
      </c>
      <c r="H252" s="50" t="str">
        <f>IF($A252="","",(IF((VLOOKUP($A252,DATA!$A$1:$M$38,8,FALSE))="X","X",(IF(H251="X",1,H251+1)))))</f>
        <v/>
      </c>
      <c r="I252" s="50" t="str">
        <f>IF($A252="","",(IF((VLOOKUP($A252,DATA!$A$1:$M$38,9,FALSE))="X","X",(IF(I251="X",1,I251+1)))))</f>
        <v/>
      </c>
      <c r="J252" s="51" t="str">
        <f>IF($A252="","",(IF((VLOOKUP($A252,DATA!$A$1:$M$38,10,FALSE))="X","X",(IF(J251="X",1,J251+1)))))</f>
        <v/>
      </c>
      <c r="K252" s="50" t="str">
        <f>IF($A252="","",(IF((VLOOKUP($A252,DATA!$A$1:$M$38,11,FALSE))="X","X",(IF(K251="X",1,K251+1)))))</f>
        <v/>
      </c>
      <c r="L252" s="50" t="str">
        <f>IF($A252="","",(IF((VLOOKUP($A252,DATA!$A$1:$M$38,12,FALSE))="X","X",(IF(L251="X",1,L251+1)))))</f>
        <v/>
      </c>
      <c r="M252" s="50" t="str">
        <f>IF($A252="","",(IF((VLOOKUP($A252,DATA!$A$1:$M$38,13,FALSE))="X","X",(IF(M251="X",1,M251+1)))))</f>
        <v/>
      </c>
      <c r="N252" s="53" t="str">
        <f t="shared" si="6"/>
        <v/>
      </c>
      <c r="O252" s="51" t="str">
        <f t="shared" si="7"/>
        <v/>
      </c>
      <c r="P252" s="50" t="str">
        <f>IF($A252="","",(IF((VLOOKUP($A252,DATA!$S$1:$AC$38,2,FALSE))="X","X",(IF(P251="X",1,P251+1)))))</f>
        <v/>
      </c>
      <c r="Q252" s="50" t="str">
        <f>IF($A252="","",(IF((VLOOKUP($A252,DATA!$S$1:$AC$38,3,FALSE))="X","X",(IF(Q251="X",1,Q251+1)))))</f>
        <v/>
      </c>
      <c r="R252" s="50" t="str">
        <f>IF($A252="","",(IF((VLOOKUP($A252,DATA!$S$1:$AC$38,4,FALSE))="X","X",(IF(R251="X",1,R251+1)))))</f>
        <v/>
      </c>
      <c r="S252" s="50" t="str">
        <f>IF($A252="","",(IF((VLOOKUP($A252,DATA!$S$1:$AC$38,5,FALSE))="X","X",(IF(S251="X",1,S251+1)))))</f>
        <v/>
      </c>
      <c r="T252" s="50" t="str">
        <f>IF($A252="","",(IF((VLOOKUP($A252,DATA!$S$1:$AC$38,6,FALSE))="X","X",(IF(T251="X",1,T251+1)))))</f>
        <v/>
      </c>
      <c r="U252" s="50" t="str">
        <f>IF($A252="","",(IF((VLOOKUP($A252,DATA!$S$1:$AC$38,7,FALSE))="X","X",(IF(U251="X",1,U251+1)))))</f>
        <v/>
      </c>
      <c r="V252" s="51" t="str">
        <f>IF($A252="","",(IF((VLOOKUP($A252,DATA!$S$1:$AC$38,8,FALSE))="X","X",(IF(V251="X",1,V251+1)))))</f>
        <v/>
      </c>
      <c r="W252" s="50" t="str">
        <f>IF($A252="","",(IF((VLOOKUP($A252,DATA!$S$1:$AC$38,9,FALSE))="X","X",(IF(W251="X",1,W251+1)))))</f>
        <v/>
      </c>
      <c r="X252" s="50" t="str">
        <f>IF($A252="","",(IF((VLOOKUP($A252,DATA!$S$1:$AC$38,10,FALSE))="X","X",(IF(X251="X",1,X251+1)))))</f>
        <v/>
      </c>
      <c r="Y252" s="51" t="str">
        <f>IF($A252="","",(IF((VLOOKUP($A252,DATA!$S$1:$AC$38,11,FALSE))="X","X",(IF(Y251="X",1,Y251+1)))))</f>
        <v/>
      </c>
      <c r="Z252" s="52"/>
      <c r="AA252" s="52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39"/>
      <c r="BN252" s="39"/>
      <c r="BO252" s="39"/>
      <c r="BP252" s="39"/>
      <c r="BQ252" s="39"/>
      <c r="BR252" s="39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39"/>
      <c r="CF252" s="39"/>
      <c r="CG252" s="39"/>
      <c r="CH252" s="39"/>
      <c r="DC252" s="4"/>
      <c r="DD252" s="4"/>
      <c r="DE252" s="49"/>
      <c r="DF252" s="49"/>
      <c r="DG252" s="49"/>
      <c r="DH252" s="49"/>
      <c r="DI252" s="49"/>
      <c r="DJ252" s="49"/>
      <c r="DK252" s="49"/>
      <c r="DL252" s="49"/>
      <c r="DM252" s="49"/>
      <c r="DN252" s="49"/>
      <c r="DO252" s="49"/>
      <c r="DP252" s="49"/>
      <c r="DQ252" s="49"/>
      <c r="DR252" s="49"/>
      <c r="DS252" s="49"/>
      <c r="DT252" s="49"/>
      <c r="DU252" s="49"/>
      <c r="DV252" s="49"/>
      <c r="DW252" s="49"/>
      <c r="DX252" s="49"/>
      <c r="DY252" s="49"/>
      <c r="DZ252" s="49"/>
      <c r="EA252" s="49"/>
      <c r="EB252" s="49"/>
      <c r="EC252" s="49"/>
      <c r="ED252" s="49"/>
      <c r="EE252" s="49"/>
      <c r="EF252" s="49"/>
      <c r="EG252" s="49"/>
      <c r="EH252" s="49"/>
      <c r="EI252" s="49"/>
      <c r="EJ252" s="49"/>
      <c r="EK252" s="49"/>
      <c r="EL252" s="49"/>
      <c r="EM252" s="49"/>
      <c r="EN252" s="49"/>
      <c r="EO252" s="49"/>
      <c r="EP252" s="49"/>
      <c r="EQ252" s="49"/>
      <c r="ER252" s="49"/>
      <c r="ES252" s="49"/>
      <c r="ET252" s="49"/>
      <c r="EU252" s="49"/>
      <c r="EV252" s="49"/>
      <c r="EW252" s="49"/>
      <c r="EX252" s="49"/>
      <c r="EY252" s="49"/>
      <c r="EZ252" s="49"/>
      <c r="FA252" s="49"/>
      <c r="FB252" s="49"/>
      <c r="FC252" s="49"/>
      <c r="FD252" s="49"/>
      <c r="FE252" s="49"/>
      <c r="FF252" s="49"/>
      <c r="FG252" s="49"/>
      <c r="FH252" s="49"/>
      <c r="FI252" s="49"/>
      <c r="FJ252" s="49"/>
      <c r="FK252" s="49"/>
      <c r="FL252" s="49"/>
      <c r="FM252" s="49"/>
      <c r="FN252" s="49"/>
      <c r="FO252" s="49"/>
      <c r="FP252" s="49"/>
      <c r="FQ252" s="49"/>
      <c r="FR252" s="49"/>
      <c r="FS252" s="49"/>
      <c r="FT252" s="49"/>
      <c r="FU252" s="49"/>
      <c r="FV252" s="49"/>
      <c r="FW252" s="49"/>
      <c r="FX252" s="49"/>
      <c r="FY252" s="49"/>
      <c r="FZ252" s="49"/>
      <c r="GA252" s="49"/>
      <c r="GB252" s="49"/>
      <c r="GC252" s="49"/>
      <c r="GD252" s="49"/>
      <c r="GE252" s="49"/>
      <c r="GF252" s="49"/>
      <c r="GG252" s="49"/>
      <c r="GH252" s="49"/>
      <c r="GI252" s="49"/>
      <c r="GJ252" s="49"/>
      <c r="GK252" s="49"/>
      <c r="GL252" s="49"/>
      <c r="GM252" s="49"/>
      <c r="GN252" s="49"/>
      <c r="GO252" s="49"/>
      <c r="GP252" s="49"/>
      <c r="GQ252" s="49"/>
      <c r="GR252" s="49"/>
      <c r="GS252" s="49"/>
      <c r="GT252" s="49"/>
      <c r="GU252" s="49"/>
      <c r="GV252" s="49"/>
      <c r="GW252" s="49"/>
      <c r="GX252" s="49"/>
      <c r="GY252" s="49"/>
      <c r="GZ252" s="49"/>
    </row>
    <row r="253" spans="1:208" s="5" customFormat="1" ht="18.600000000000001" customHeight="1" x14ac:dyDescent="0.25">
      <c r="A253" s="58"/>
      <c r="B253" s="50" t="str">
        <f>IF($A253="","",(IF((VLOOKUP($A253,DATA!$A$1:$M$38,2,FALSE))="X","X",(IF(B252="X",1,B252+1)))))</f>
        <v/>
      </c>
      <c r="C253" s="51" t="str">
        <f>IF($A253="","",(IF((VLOOKUP($A253,DATA!$A$1:$M$38,3,FALSE))="X","X",(IF(C252="X",1,C252+1)))))</f>
        <v/>
      </c>
      <c r="D253" s="50" t="str">
        <f>IF($A253="","",(IF((VLOOKUP($A253,DATA!$A$1:$M$38,4,FALSE))="X","X",(IF(D252="X",1,D252+1)))))</f>
        <v/>
      </c>
      <c r="E253" s="51" t="str">
        <f>IF($A253="","",(IF((VLOOKUP($A253,DATA!$A$1:$M$38,5,FALSE))="X","X",(IF(E252="X",1,E252+1)))))</f>
        <v/>
      </c>
      <c r="F253" s="50" t="str">
        <f>IF($A253="","",(IF((VLOOKUP($A253,DATA!$A$1:$M$38,6,FALSE))="X","X",(IF(F252="X",1,F252+1)))))</f>
        <v/>
      </c>
      <c r="G253" s="51" t="str">
        <f>IF($A253="","",(IF((VLOOKUP($A253,DATA!$A$1:$M$38,7,FALSE))="X","X",(IF(G252="X",1,G252+1)))))</f>
        <v/>
      </c>
      <c r="H253" s="50" t="str">
        <f>IF($A253="","",(IF((VLOOKUP($A253,DATA!$A$1:$M$38,8,FALSE))="X","X",(IF(H252="X",1,H252+1)))))</f>
        <v/>
      </c>
      <c r="I253" s="50" t="str">
        <f>IF($A253="","",(IF((VLOOKUP($A253,DATA!$A$1:$M$38,9,FALSE))="X","X",(IF(I252="X",1,I252+1)))))</f>
        <v/>
      </c>
      <c r="J253" s="51" t="str">
        <f>IF($A253="","",(IF((VLOOKUP($A253,DATA!$A$1:$M$38,10,FALSE))="X","X",(IF(J252="X",1,J252+1)))))</f>
        <v/>
      </c>
      <c r="K253" s="50" t="str">
        <f>IF($A253="","",(IF((VLOOKUP($A253,DATA!$A$1:$M$38,11,FALSE))="X","X",(IF(K252="X",1,K252+1)))))</f>
        <v/>
      </c>
      <c r="L253" s="50" t="str">
        <f>IF($A253="","",(IF((VLOOKUP($A253,DATA!$A$1:$M$38,12,FALSE))="X","X",(IF(L252="X",1,L252+1)))))</f>
        <v/>
      </c>
      <c r="M253" s="50" t="str">
        <f>IF($A253="","",(IF((VLOOKUP($A253,DATA!$A$1:$M$38,13,FALSE))="X","X",(IF(M252="X",1,M252+1)))))</f>
        <v/>
      </c>
      <c r="N253" s="53" t="str">
        <f t="shared" si="6"/>
        <v/>
      </c>
      <c r="O253" s="51" t="str">
        <f t="shared" si="7"/>
        <v/>
      </c>
      <c r="P253" s="50" t="str">
        <f>IF($A253="","",(IF((VLOOKUP($A253,DATA!$S$1:$AC$38,2,FALSE))="X","X",(IF(P252="X",1,P252+1)))))</f>
        <v/>
      </c>
      <c r="Q253" s="50" t="str">
        <f>IF($A253="","",(IF((VLOOKUP($A253,DATA!$S$1:$AC$38,3,FALSE))="X","X",(IF(Q252="X",1,Q252+1)))))</f>
        <v/>
      </c>
      <c r="R253" s="50" t="str">
        <f>IF($A253="","",(IF((VLOOKUP($A253,DATA!$S$1:$AC$38,4,FALSE))="X","X",(IF(R252="X",1,R252+1)))))</f>
        <v/>
      </c>
      <c r="S253" s="50" t="str">
        <f>IF($A253="","",(IF((VLOOKUP($A253,DATA!$S$1:$AC$38,5,FALSE))="X","X",(IF(S252="X",1,S252+1)))))</f>
        <v/>
      </c>
      <c r="T253" s="50" t="str">
        <f>IF($A253="","",(IF((VLOOKUP($A253,DATA!$S$1:$AC$38,6,FALSE))="X","X",(IF(T252="X",1,T252+1)))))</f>
        <v/>
      </c>
      <c r="U253" s="50" t="str">
        <f>IF($A253="","",(IF((VLOOKUP($A253,DATA!$S$1:$AC$38,7,FALSE))="X","X",(IF(U252="X",1,U252+1)))))</f>
        <v/>
      </c>
      <c r="V253" s="51" t="str">
        <f>IF($A253="","",(IF((VLOOKUP($A253,DATA!$S$1:$AC$38,8,FALSE))="X","X",(IF(V252="X",1,V252+1)))))</f>
        <v/>
      </c>
      <c r="W253" s="50" t="str">
        <f>IF($A253="","",(IF((VLOOKUP($A253,DATA!$S$1:$AC$38,9,FALSE))="X","X",(IF(W252="X",1,W252+1)))))</f>
        <v/>
      </c>
      <c r="X253" s="50" t="str">
        <f>IF($A253="","",(IF((VLOOKUP($A253,DATA!$S$1:$AC$38,10,FALSE))="X","X",(IF(X252="X",1,X252+1)))))</f>
        <v/>
      </c>
      <c r="Y253" s="51" t="str">
        <f>IF($A253="","",(IF((VLOOKUP($A253,DATA!$S$1:$AC$38,11,FALSE))="X","X",(IF(Y252="X",1,Y252+1)))))</f>
        <v/>
      </c>
      <c r="Z253" s="52"/>
      <c r="AA253" s="52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39"/>
      <c r="BN253" s="39"/>
      <c r="BO253" s="39"/>
      <c r="BP253" s="39"/>
      <c r="BQ253" s="39"/>
      <c r="BR253" s="39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39"/>
      <c r="CF253" s="39"/>
      <c r="CG253" s="39"/>
      <c r="CH253" s="39"/>
      <c r="DC253" s="4"/>
      <c r="DD253" s="4"/>
      <c r="DE253" s="49"/>
      <c r="DF253" s="49"/>
      <c r="DG253" s="49"/>
      <c r="DH253" s="49"/>
      <c r="DI253" s="49"/>
      <c r="DJ253" s="49"/>
      <c r="DK253" s="49"/>
      <c r="DL253" s="49"/>
      <c r="DM253" s="49"/>
      <c r="DN253" s="49"/>
      <c r="DO253" s="49"/>
      <c r="DP253" s="49"/>
      <c r="DQ253" s="49"/>
      <c r="DR253" s="49"/>
      <c r="DS253" s="49"/>
      <c r="DT253" s="49"/>
      <c r="DU253" s="49"/>
      <c r="DV253" s="49"/>
      <c r="DW253" s="49"/>
      <c r="DX253" s="49"/>
      <c r="DY253" s="49"/>
      <c r="DZ253" s="49"/>
      <c r="EA253" s="49"/>
      <c r="EB253" s="49"/>
      <c r="EC253" s="49"/>
      <c r="ED253" s="49"/>
      <c r="EE253" s="49"/>
      <c r="EF253" s="49"/>
      <c r="EG253" s="49"/>
      <c r="EH253" s="49"/>
      <c r="EI253" s="49"/>
      <c r="EJ253" s="49"/>
      <c r="EK253" s="49"/>
      <c r="EL253" s="49"/>
      <c r="EM253" s="49"/>
      <c r="EN253" s="49"/>
      <c r="EO253" s="49"/>
      <c r="EP253" s="49"/>
      <c r="EQ253" s="49"/>
      <c r="ER253" s="49"/>
      <c r="ES253" s="49"/>
      <c r="ET253" s="49"/>
      <c r="EU253" s="49"/>
      <c r="EV253" s="49"/>
      <c r="EW253" s="49"/>
      <c r="EX253" s="49"/>
      <c r="EY253" s="49"/>
      <c r="EZ253" s="49"/>
      <c r="FA253" s="49"/>
      <c r="FB253" s="49"/>
      <c r="FC253" s="49"/>
      <c r="FD253" s="49"/>
      <c r="FE253" s="49"/>
      <c r="FF253" s="49"/>
      <c r="FG253" s="49"/>
      <c r="FH253" s="49"/>
      <c r="FI253" s="49"/>
      <c r="FJ253" s="49"/>
      <c r="FK253" s="49"/>
      <c r="FL253" s="49"/>
      <c r="FM253" s="49"/>
      <c r="FN253" s="49"/>
      <c r="FO253" s="49"/>
      <c r="FP253" s="49"/>
      <c r="FQ253" s="49"/>
      <c r="FR253" s="49"/>
      <c r="FS253" s="49"/>
      <c r="FT253" s="49"/>
      <c r="FU253" s="49"/>
      <c r="FV253" s="49"/>
      <c r="FW253" s="49"/>
      <c r="FX253" s="49"/>
      <c r="FY253" s="49"/>
      <c r="FZ253" s="49"/>
      <c r="GA253" s="49"/>
      <c r="GB253" s="49"/>
      <c r="GC253" s="49"/>
      <c r="GD253" s="49"/>
      <c r="GE253" s="49"/>
      <c r="GF253" s="49"/>
      <c r="GG253" s="49"/>
      <c r="GH253" s="49"/>
      <c r="GI253" s="49"/>
      <c r="GJ253" s="49"/>
      <c r="GK253" s="49"/>
      <c r="GL253" s="49"/>
      <c r="GM253" s="49"/>
      <c r="GN253" s="49"/>
      <c r="GO253" s="49"/>
      <c r="GP253" s="49"/>
      <c r="GQ253" s="49"/>
      <c r="GR253" s="49"/>
      <c r="GS253" s="49"/>
      <c r="GT253" s="49"/>
      <c r="GU253" s="49"/>
      <c r="GV253" s="49"/>
      <c r="GW253" s="49"/>
      <c r="GX253" s="49"/>
      <c r="GY253" s="49"/>
      <c r="GZ253" s="49"/>
    </row>
    <row r="254" spans="1:208" s="5" customFormat="1" ht="18.600000000000001" customHeight="1" x14ac:dyDescent="0.25">
      <c r="A254" s="58"/>
      <c r="B254" s="50" t="str">
        <f>IF($A254="","",(IF((VLOOKUP($A254,DATA!$A$1:$M$38,2,FALSE))="X","X",(IF(B253="X",1,B253+1)))))</f>
        <v/>
      </c>
      <c r="C254" s="51" t="str">
        <f>IF($A254="","",(IF((VLOOKUP($A254,DATA!$A$1:$M$38,3,FALSE))="X","X",(IF(C253="X",1,C253+1)))))</f>
        <v/>
      </c>
      <c r="D254" s="50" t="str">
        <f>IF($A254="","",(IF((VLOOKUP($A254,DATA!$A$1:$M$38,4,FALSE))="X","X",(IF(D253="X",1,D253+1)))))</f>
        <v/>
      </c>
      <c r="E254" s="51" t="str">
        <f>IF($A254="","",(IF((VLOOKUP($A254,DATA!$A$1:$M$38,5,FALSE))="X","X",(IF(E253="X",1,E253+1)))))</f>
        <v/>
      </c>
      <c r="F254" s="50" t="str">
        <f>IF($A254="","",(IF((VLOOKUP($A254,DATA!$A$1:$M$38,6,FALSE))="X","X",(IF(F253="X",1,F253+1)))))</f>
        <v/>
      </c>
      <c r="G254" s="51" t="str">
        <f>IF($A254="","",(IF((VLOOKUP($A254,DATA!$A$1:$M$38,7,FALSE))="X","X",(IF(G253="X",1,G253+1)))))</f>
        <v/>
      </c>
      <c r="H254" s="50" t="str">
        <f>IF($A254="","",(IF((VLOOKUP($A254,DATA!$A$1:$M$38,8,FALSE))="X","X",(IF(H253="X",1,H253+1)))))</f>
        <v/>
      </c>
      <c r="I254" s="50" t="str">
        <f>IF($A254="","",(IF((VLOOKUP($A254,DATA!$A$1:$M$38,9,FALSE))="X","X",(IF(I253="X",1,I253+1)))))</f>
        <v/>
      </c>
      <c r="J254" s="51" t="str">
        <f>IF($A254="","",(IF((VLOOKUP($A254,DATA!$A$1:$M$38,10,FALSE))="X","X",(IF(J253="X",1,J253+1)))))</f>
        <v/>
      </c>
      <c r="K254" s="50" t="str">
        <f>IF($A254="","",(IF((VLOOKUP($A254,DATA!$A$1:$M$38,11,FALSE))="X","X",(IF(K253="X",1,K253+1)))))</f>
        <v/>
      </c>
      <c r="L254" s="50" t="str">
        <f>IF($A254="","",(IF((VLOOKUP($A254,DATA!$A$1:$M$38,12,FALSE))="X","X",(IF(L253="X",1,L253+1)))))</f>
        <v/>
      </c>
      <c r="M254" s="50" t="str">
        <f>IF($A254="","",(IF((VLOOKUP($A254,DATA!$A$1:$M$38,13,FALSE))="X","X",(IF(M253="X",1,M253+1)))))</f>
        <v/>
      </c>
      <c r="N254" s="53" t="str">
        <f t="shared" si="6"/>
        <v/>
      </c>
      <c r="O254" s="51" t="str">
        <f t="shared" si="7"/>
        <v/>
      </c>
      <c r="P254" s="50" t="str">
        <f>IF($A254="","",(IF((VLOOKUP($A254,DATA!$S$1:$AC$38,2,FALSE))="X","X",(IF(P253="X",1,P253+1)))))</f>
        <v/>
      </c>
      <c r="Q254" s="50" t="str">
        <f>IF($A254="","",(IF((VLOOKUP($A254,DATA!$S$1:$AC$38,3,FALSE))="X","X",(IF(Q253="X",1,Q253+1)))))</f>
        <v/>
      </c>
      <c r="R254" s="50" t="str">
        <f>IF($A254="","",(IF((VLOOKUP($A254,DATA!$S$1:$AC$38,4,FALSE))="X","X",(IF(R253="X",1,R253+1)))))</f>
        <v/>
      </c>
      <c r="S254" s="50" t="str">
        <f>IF($A254="","",(IF((VLOOKUP($A254,DATA!$S$1:$AC$38,5,FALSE))="X","X",(IF(S253="X",1,S253+1)))))</f>
        <v/>
      </c>
      <c r="T254" s="50" t="str">
        <f>IF($A254="","",(IF((VLOOKUP($A254,DATA!$S$1:$AC$38,6,FALSE))="X","X",(IF(T253="X",1,T253+1)))))</f>
        <v/>
      </c>
      <c r="U254" s="50" t="str">
        <f>IF($A254="","",(IF((VLOOKUP($A254,DATA!$S$1:$AC$38,7,FALSE))="X","X",(IF(U253="X",1,U253+1)))))</f>
        <v/>
      </c>
      <c r="V254" s="51" t="str">
        <f>IF($A254="","",(IF((VLOOKUP($A254,DATA!$S$1:$AC$38,8,FALSE))="X","X",(IF(V253="X",1,V253+1)))))</f>
        <v/>
      </c>
      <c r="W254" s="50" t="str">
        <f>IF($A254="","",(IF((VLOOKUP($A254,DATA!$S$1:$AC$38,9,FALSE))="X","X",(IF(W253="X",1,W253+1)))))</f>
        <v/>
      </c>
      <c r="X254" s="50" t="str">
        <f>IF($A254="","",(IF((VLOOKUP($A254,DATA!$S$1:$AC$38,10,FALSE))="X","X",(IF(X253="X",1,X253+1)))))</f>
        <v/>
      </c>
      <c r="Y254" s="51" t="str">
        <f>IF($A254="","",(IF((VLOOKUP($A254,DATA!$S$1:$AC$38,11,FALSE))="X","X",(IF(Y253="X",1,Y253+1)))))</f>
        <v/>
      </c>
      <c r="Z254" s="52"/>
      <c r="AA254" s="52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39"/>
      <c r="BN254" s="39"/>
      <c r="BO254" s="39"/>
      <c r="BP254" s="39"/>
      <c r="BQ254" s="39"/>
      <c r="BR254" s="39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39"/>
      <c r="CF254" s="39"/>
      <c r="CG254" s="39"/>
      <c r="CH254" s="39"/>
      <c r="DC254" s="4"/>
      <c r="DD254" s="4"/>
      <c r="DE254" s="49"/>
      <c r="DF254" s="49"/>
      <c r="DG254" s="49"/>
      <c r="DH254" s="49"/>
      <c r="DI254" s="49"/>
      <c r="DJ254" s="49"/>
      <c r="DK254" s="49"/>
      <c r="DL254" s="49"/>
      <c r="DM254" s="49"/>
      <c r="DN254" s="49"/>
      <c r="DO254" s="49"/>
      <c r="DP254" s="49"/>
      <c r="DQ254" s="49"/>
      <c r="DR254" s="49"/>
      <c r="DS254" s="49"/>
      <c r="DT254" s="49"/>
      <c r="DU254" s="49"/>
      <c r="DV254" s="49"/>
      <c r="DW254" s="49"/>
      <c r="DX254" s="49"/>
      <c r="DY254" s="49"/>
      <c r="DZ254" s="49"/>
      <c r="EA254" s="49"/>
      <c r="EB254" s="49"/>
      <c r="EC254" s="49"/>
      <c r="ED254" s="49"/>
      <c r="EE254" s="49"/>
      <c r="EF254" s="49"/>
      <c r="EG254" s="49"/>
      <c r="EH254" s="49"/>
      <c r="EI254" s="49"/>
      <c r="EJ254" s="49"/>
      <c r="EK254" s="49"/>
      <c r="EL254" s="49"/>
      <c r="EM254" s="49"/>
      <c r="EN254" s="49"/>
      <c r="EO254" s="49"/>
      <c r="EP254" s="49"/>
      <c r="EQ254" s="49"/>
      <c r="ER254" s="49"/>
      <c r="ES254" s="49"/>
      <c r="ET254" s="49"/>
      <c r="EU254" s="49"/>
      <c r="EV254" s="49"/>
      <c r="EW254" s="49"/>
      <c r="EX254" s="49"/>
      <c r="EY254" s="49"/>
      <c r="EZ254" s="49"/>
      <c r="FA254" s="49"/>
      <c r="FB254" s="49"/>
      <c r="FC254" s="49"/>
      <c r="FD254" s="49"/>
      <c r="FE254" s="49"/>
      <c r="FF254" s="49"/>
      <c r="FG254" s="49"/>
      <c r="FH254" s="49"/>
      <c r="FI254" s="49"/>
      <c r="FJ254" s="49"/>
      <c r="FK254" s="49"/>
      <c r="FL254" s="49"/>
      <c r="FM254" s="49"/>
      <c r="FN254" s="49"/>
      <c r="FO254" s="49"/>
      <c r="FP254" s="49"/>
      <c r="FQ254" s="49"/>
      <c r="FR254" s="49"/>
      <c r="FS254" s="49"/>
      <c r="FT254" s="49"/>
      <c r="FU254" s="49"/>
      <c r="FV254" s="49"/>
      <c r="FW254" s="49"/>
      <c r="FX254" s="49"/>
      <c r="FY254" s="49"/>
      <c r="FZ254" s="49"/>
      <c r="GA254" s="49"/>
      <c r="GB254" s="49"/>
      <c r="GC254" s="49"/>
      <c r="GD254" s="49"/>
      <c r="GE254" s="49"/>
      <c r="GF254" s="49"/>
      <c r="GG254" s="49"/>
      <c r="GH254" s="49"/>
      <c r="GI254" s="49"/>
      <c r="GJ254" s="49"/>
      <c r="GK254" s="49"/>
      <c r="GL254" s="49"/>
      <c r="GM254" s="49"/>
      <c r="GN254" s="49"/>
      <c r="GO254" s="49"/>
      <c r="GP254" s="49"/>
      <c r="GQ254" s="49"/>
      <c r="GR254" s="49"/>
      <c r="GS254" s="49"/>
      <c r="GT254" s="49"/>
      <c r="GU254" s="49"/>
      <c r="GV254" s="49"/>
      <c r="GW254" s="49"/>
      <c r="GX254" s="49"/>
      <c r="GY254" s="49"/>
      <c r="GZ254" s="49"/>
    </row>
    <row r="255" spans="1:208" s="5" customFormat="1" ht="18.600000000000001" customHeight="1" x14ac:dyDescent="0.25">
      <c r="A255" s="58"/>
      <c r="B255" s="50" t="str">
        <f>IF($A255="","",(IF((VLOOKUP($A255,DATA!$A$1:$M$38,2,FALSE))="X","X",(IF(B254="X",1,B254+1)))))</f>
        <v/>
      </c>
      <c r="C255" s="51" t="str">
        <f>IF($A255="","",(IF((VLOOKUP($A255,DATA!$A$1:$M$38,3,FALSE))="X","X",(IF(C254="X",1,C254+1)))))</f>
        <v/>
      </c>
      <c r="D255" s="50" t="str">
        <f>IF($A255="","",(IF((VLOOKUP($A255,DATA!$A$1:$M$38,4,FALSE))="X","X",(IF(D254="X",1,D254+1)))))</f>
        <v/>
      </c>
      <c r="E255" s="51" t="str">
        <f>IF($A255="","",(IF((VLOOKUP($A255,DATA!$A$1:$M$38,5,FALSE))="X","X",(IF(E254="X",1,E254+1)))))</f>
        <v/>
      </c>
      <c r="F255" s="50" t="str">
        <f>IF($A255="","",(IF((VLOOKUP($A255,DATA!$A$1:$M$38,6,FALSE))="X","X",(IF(F254="X",1,F254+1)))))</f>
        <v/>
      </c>
      <c r="G255" s="51" t="str">
        <f>IF($A255="","",(IF((VLOOKUP($A255,DATA!$A$1:$M$38,7,FALSE))="X","X",(IF(G254="X",1,G254+1)))))</f>
        <v/>
      </c>
      <c r="H255" s="50" t="str">
        <f>IF($A255="","",(IF((VLOOKUP($A255,DATA!$A$1:$M$38,8,FALSE))="X","X",(IF(H254="X",1,H254+1)))))</f>
        <v/>
      </c>
      <c r="I255" s="50" t="str">
        <f>IF($A255="","",(IF((VLOOKUP($A255,DATA!$A$1:$M$38,9,FALSE))="X","X",(IF(I254="X",1,I254+1)))))</f>
        <v/>
      </c>
      <c r="J255" s="51" t="str">
        <f>IF($A255="","",(IF((VLOOKUP($A255,DATA!$A$1:$M$38,10,FALSE))="X","X",(IF(J254="X",1,J254+1)))))</f>
        <v/>
      </c>
      <c r="K255" s="50" t="str">
        <f>IF($A255="","",(IF((VLOOKUP($A255,DATA!$A$1:$M$38,11,FALSE))="X","X",(IF(K254="X",1,K254+1)))))</f>
        <v/>
      </c>
      <c r="L255" s="50" t="str">
        <f>IF($A255="","",(IF((VLOOKUP($A255,DATA!$A$1:$M$38,12,FALSE))="X","X",(IF(L254="X",1,L254+1)))))</f>
        <v/>
      </c>
      <c r="M255" s="50" t="str">
        <f>IF($A255="","",(IF((VLOOKUP($A255,DATA!$A$1:$M$38,13,FALSE))="X","X",(IF(M254="X",1,M254+1)))))</f>
        <v/>
      </c>
      <c r="N255" s="53" t="str">
        <f t="shared" si="6"/>
        <v/>
      </c>
      <c r="O255" s="51" t="str">
        <f t="shared" si="7"/>
        <v/>
      </c>
      <c r="P255" s="50" t="str">
        <f>IF($A255="","",(IF((VLOOKUP($A255,DATA!$S$1:$AC$38,2,FALSE))="X","X",(IF(P254="X",1,P254+1)))))</f>
        <v/>
      </c>
      <c r="Q255" s="50" t="str">
        <f>IF($A255="","",(IF((VLOOKUP($A255,DATA!$S$1:$AC$38,3,FALSE))="X","X",(IF(Q254="X",1,Q254+1)))))</f>
        <v/>
      </c>
      <c r="R255" s="50" t="str">
        <f>IF($A255="","",(IF((VLOOKUP($A255,DATA!$S$1:$AC$38,4,FALSE))="X","X",(IF(R254="X",1,R254+1)))))</f>
        <v/>
      </c>
      <c r="S255" s="50" t="str">
        <f>IF($A255="","",(IF((VLOOKUP($A255,DATA!$S$1:$AC$38,5,FALSE))="X","X",(IF(S254="X",1,S254+1)))))</f>
        <v/>
      </c>
      <c r="T255" s="50" t="str">
        <f>IF($A255="","",(IF((VLOOKUP($A255,DATA!$S$1:$AC$38,6,FALSE))="X","X",(IF(T254="X",1,T254+1)))))</f>
        <v/>
      </c>
      <c r="U255" s="50" t="str">
        <f>IF($A255="","",(IF((VLOOKUP($A255,DATA!$S$1:$AC$38,7,FALSE))="X","X",(IF(U254="X",1,U254+1)))))</f>
        <v/>
      </c>
      <c r="V255" s="51" t="str">
        <f>IF($A255="","",(IF((VLOOKUP($A255,DATA!$S$1:$AC$38,8,FALSE))="X","X",(IF(V254="X",1,V254+1)))))</f>
        <v/>
      </c>
      <c r="W255" s="50" t="str">
        <f>IF($A255="","",(IF((VLOOKUP($A255,DATA!$S$1:$AC$38,9,FALSE))="X","X",(IF(W254="X",1,W254+1)))))</f>
        <v/>
      </c>
      <c r="X255" s="50" t="str">
        <f>IF($A255="","",(IF((VLOOKUP($A255,DATA!$S$1:$AC$38,10,FALSE))="X","X",(IF(X254="X",1,X254+1)))))</f>
        <v/>
      </c>
      <c r="Y255" s="51" t="str">
        <f>IF($A255="","",(IF((VLOOKUP($A255,DATA!$S$1:$AC$38,11,FALSE))="X","X",(IF(Y254="X",1,Y254+1)))))</f>
        <v/>
      </c>
      <c r="Z255" s="52"/>
      <c r="AA255" s="52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39"/>
      <c r="BN255" s="39"/>
      <c r="BO255" s="39"/>
      <c r="BP255" s="39"/>
      <c r="BQ255" s="39"/>
      <c r="BR255" s="39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39"/>
      <c r="CF255" s="39"/>
      <c r="CG255" s="39"/>
      <c r="CH255" s="39"/>
      <c r="DC255" s="4"/>
      <c r="DD255" s="4"/>
      <c r="DE255" s="49"/>
      <c r="DF255" s="49"/>
      <c r="DG255" s="49"/>
      <c r="DH255" s="49"/>
      <c r="DI255" s="49"/>
      <c r="DJ255" s="49"/>
      <c r="DK255" s="49"/>
      <c r="DL255" s="49"/>
      <c r="DM255" s="49"/>
      <c r="DN255" s="49"/>
      <c r="DO255" s="49"/>
      <c r="DP255" s="49"/>
      <c r="DQ255" s="49"/>
      <c r="DR255" s="49"/>
      <c r="DS255" s="49"/>
      <c r="DT255" s="49"/>
      <c r="DU255" s="49"/>
      <c r="DV255" s="49"/>
      <c r="DW255" s="49"/>
      <c r="DX255" s="49"/>
      <c r="DY255" s="49"/>
      <c r="DZ255" s="49"/>
      <c r="EA255" s="49"/>
      <c r="EB255" s="49"/>
      <c r="EC255" s="49"/>
      <c r="ED255" s="49"/>
      <c r="EE255" s="49"/>
      <c r="EF255" s="49"/>
      <c r="EG255" s="49"/>
      <c r="EH255" s="49"/>
      <c r="EI255" s="49"/>
      <c r="EJ255" s="49"/>
      <c r="EK255" s="49"/>
      <c r="EL255" s="49"/>
      <c r="EM255" s="49"/>
      <c r="EN255" s="49"/>
      <c r="EO255" s="49"/>
      <c r="EP255" s="49"/>
      <c r="EQ255" s="49"/>
      <c r="ER255" s="49"/>
      <c r="ES255" s="49"/>
      <c r="ET255" s="49"/>
      <c r="EU255" s="49"/>
      <c r="EV255" s="49"/>
      <c r="EW255" s="49"/>
      <c r="EX255" s="49"/>
      <c r="EY255" s="49"/>
      <c r="EZ255" s="49"/>
      <c r="FA255" s="49"/>
      <c r="FB255" s="49"/>
      <c r="FC255" s="49"/>
      <c r="FD255" s="49"/>
      <c r="FE255" s="49"/>
      <c r="FF255" s="49"/>
      <c r="FG255" s="49"/>
      <c r="FH255" s="49"/>
      <c r="FI255" s="49"/>
      <c r="FJ255" s="49"/>
      <c r="FK255" s="49"/>
      <c r="FL255" s="49"/>
      <c r="FM255" s="49"/>
      <c r="FN255" s="49"/>
      <c r="FO255" s="49"/>
      <c r="FP255" s="49"/>
      <c r="FQ255" s="49"/>
      <c r="FR255" s="49"/>
      <c r="FS255" s="49"/>
      <c r="FT255" s="49"/>
      <c r="FU255" s="49"/>
      <c r="FV255" s="49"/>
      <c r="FW255" s="49"/>
      <c r="FX255" s="49"/>
      <c r="FY255" s="49"/>
      <c r="FZ255" s="49"/>
      <c r="GA255" s="49"/>
      <c r="GB255" s="49"/>
      <c r="GC255" s="49"/>
      <c r="GD255" s="49"/>
      <c r="GE255" s="49"/>
      <c r="GF255" s="49"/>
      <c r="GG255" s="49"/>
      <c r="GH255" s="49"/>
      <c r="GI255" s="49"/>
      <c r="GJ255" s="49"/>
      <c r="GK255" s="49"/>
      <c r="GL255" s="49"/>
      <c r="GM255" s="49"/>
      <c r="GN255" s="49"/>
      <c r="GO255" s="49"/>
      <c r="GP255" s="49"/>
      <c r="GQ255" s="49"/>
      <c r="GR255" s="49"/>
      <c r="GS255" s="49"/>
      <c r="GT255" s="49"/>
      <c r="GU255" s="49"/>
      <c r="GV255" s="49"/>
      <c r="GW255" s="49"/>
      <c r="GX255" s="49"/>
      <c r="GY255" s="49"/>
      <c r="GZ255" s="49"/>
    </row>
    <row r="256" spans="1:208" s="5" customFormat="1" ht="18.600000000000001" customHeight="1" x14ac:dyDescent="0.25">
      <c r="A256" s="58"/>
      <c r="B256" s="50" t="str">
        <f>IF($A256="","",(IF((VLOOKUP($A256,DATA!$A$1:$M$38,2,FALSE))="X","X",(IF(B255="X",1,B255+1)))))</f>
        <v/>
      </c>
      <c r="C256" s="51" t="str">
        <f>IF($A256="","",(IF((VLOOKUP($A256,DATA!$A$1:$M$38,3,FALSE))="X","X",(IF(C255="X",1,C255+1)))))</f>
        <v/>
      </c>
      <c r="D256" s="50" t="str">
        <f>IF($A256="","",(IF((VLOOKUP($A256,DATA!$A$1:$M$38,4,FALSE))="X","X",(IF(D255="X",1,D255+1)))))</f>
        <v/>
      </c>
      <c r="E256" s="51" t="str">
        <f>IF($A256="","",(IF((VLOOKUP($A256,DATA!$A$1:$M$38,5,FALSE))="X","X",(IF(E255="X",1,E255+1)))))</f>
        <v/>
      </c>
      <c r="F256" s="50" t="str">
        <f>IF($A256="","",(IF((VLOOKUP($A256,DATA!$A$1:$M$38,6,FALSE))="X","X",(IF(F255="X",1,F255+1)))))</f>
        <v/>
      </c>
      <c r="G256" s="51" t="str">
        <f>IF($A256="","",(IF((VLOOKUP($A256,DATA!$A$1:$M$38,7,FALSE))="X","X",(IF(G255="X",1,G255+1)))))</f>
        <v/>
      </c>
      <c r="H256" s="50" t="str">
        <f>IF($A256="","",(IF((VLOOKUP($A256,DATA!$A$1:$M$38,8,FALSE))="X","X",(IF(H255="X",1,H255+1)))))</f>
        <v/>
      </c>
      <c r="I256" s="50" t="str">
        <f>IF($A256="","",(IF((VLOOKUP($A256,DATA!$A$1:$M$38,9,FALSE))="X","X",(IF(I255="X",1,I255+1)))))</f>
        <v/>
      </c>
      <c r="J256" s="51" t="str">
        <f>IF($A256="","",(IF((VLOOKUP($A256,DATA!$A$1:$M$38,10,FALSE))="X","X",(IF(J255="X",1,J255+1)))))</f>
        <v/>
      </c>
      <c r="K256" s="50" t="str">
        <f>IF($A256="","",(IF((VLOOKUP($A256,DATA!$A$1:$M$38,11,FALSE))="X","X",(IF(K255="X",1,K255+1)))))</f>
        <v/>
      </c>
      <c r="L256" s="50" t="str">
        <f>IF($A256="","",(IF((VLOOKUP($A256,DATA!$A$1:$M$38,12,FALSE))="X","X",(IF(L255="X",1,L255+1)))))</f>
        <v/>
      </c>
      <c r="M256" s="50" t="str">
        <f>IF($A256="","",(IF((VLOOKUP($A256,DATA!$A$1:$M$38,13,FALSE))="X","X",(IF(M255="X",1,M255+1)))))</f>
        <v/>
      </c>
      <c r="N256" s="53" t="str">
        <f t="shared" si="6"/>
        <v/>
      </c>
      <c r="O256" s="51" t="str">
        <f t="shared" si="7"/>
        <v/>
      </c>
      <c r="P256" s="50" t="str">
        <f>IF($A256="","",(IF((VLOOKUP($A256,DATA!$S$1:$AC$38,2,FALSE))="X","X",(IF(P255="X",1,P255+1)))))</f>
        <v/>
      </c>
      <c r="Q256" s="50" t="str">
        <f>IF($A256="","",(IF((VLOOKUP($A256,DATA!$S$1:$AC$38,3,FALSE))="X","X",(IF(Q255="X",1,Q255+1)))))</f>
        <v/>
      </c>
      <c r="R256" s="50" t="str">
        <f>IF($A256="","",(IF((VLOOKUP($A256,DATA!$S$1:$AC$38,4,FALSE))="X","X",(IF(R255="X",1,R255+1)))))</f>
        <v/>
      </c>
      <c r="S256" s="50" t="str">
        <f>IF($A256="","",(IF((VLOOKUP($A256,DATA!$S$1:$AC$38,5,FALSE))="X","X",(IF(S255="X",1,S255+1)))))</f>
        <v/>
      </c>
      <c r="T256" s="50" t="str">
        <f>IF($A256="","",(IF((VLOOKUP($A256,DATA!$S$1:$AC$38,6,FALSE))="X","X",(IF(T255="X",1,T255+1)))))</f>
        <v/>
      </c>
      <c r="U256" s="50" t="str">
        <f>IF($A256="","",(IF((VLOOKUP($A256,DATA!$S$1:$AC$38,7,FALSE))="X","X",(IF(U255="X",1,U255+1)))))</f>
        <v/>
      </c>
      <c r="V256" s="51" t="str">
        <f>IF($A256="","",(IF((VLOOKUP($A256,DATA!$S$1:$AC$38,8,FALSE))="X","X",(IF(V255="X",1,V255+1)))))</f>
        <v/>
      </c>
      <c r="W256" s="50" t="str">
        <f>IF($A256="","",(IF((VLOOKUP($A256,DATA!$S$1:$AC$38,9,FALSE))="X","X",(IF(W255="X",1,W255+1)))))</f>
        <v/>
      </c>
      <c r="X256" s="50" t="str">
        <f>IF($A256="","",(IF((VLOOKUP($A256,DATA!$S$1:$AC$38,10,FALSE))="X","X",(IF(X255="X",1,X255+1)))))</f>
        <v/>
      </c>
      <c r="Y256" s="51" t="str">
        <f>IF($A256="","",(IF((VLOOKUP($A256,DATA!$S$1:$AC$38,11,FALSE))="X","X",(IF(Y255="X",1,Y255+1)))))</f>
        <v/>
      </c>
      <c r="Z256" s="52"/>
      <c r="AA256" s="52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39"/>
      <c r="BN256" s="39"/>
      <c r="BO256" s="39"/>
      <c r="BP256" s="39"/>
      <c r="BQ256" s="39"/>
      <c r="BR256" s="39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39"/>
      <c r="CF256" s="39"/>
      <c r="CG256" s="39"/>
      <c r="CH256" s="39"/>
      <c r="DC256" s="4"/>
      <c r="DD256" s="4"/>
      <c r="DE256" s="49"/>
      <c r="DF256" s="49"/>
      <c r="DG256" s="49"/>
      <c r="DH256" s="49"/>
      <c r="DI256" s="49"/>
      <c r="DJ256" s="49"/>
      <c r="DK256" s="49"/>
      <c r="DL256" s="49"/>
      <c r="DM256" s="49"/>
      <c r="DN256" s="49"/>
      <c r="DO256" s="49"/>
      <c r="DP256" s="49"/>
      <c r="DQ256" s="49"/>
      <c r="DR256" s="49"/>
      <c r="DS256" s="49"/>
      <c r="DT256" s="49"/>
      <c r="DU256" s="49"/>
      <c r="DV256" s="49"/>
      <c r="DW256" s="49"/>
      <c r="DX256" s="49"/>
      <c r="DY256" s="49"/>
      <c r="DZ256" s="49"/>
      <c r="EA256" s="49"/>
      <c r="EB256" s="49"/>
      <c r="EC256" s="49"/>
      <c r="ED256" s="49"/>
      <c r="EE256" s="49"/>
      <c r="EF256" s="49"/>
      <c r="EG256" s="49"/>
      <c r="EH256" s="49"/>
      <c r="EI256" s="49"/>
      <c r="EJ256" s="49"/>
      <c r="EK256" s="49"/>
      <c r="EL256" s="49"/>
      <c r="EM256" s="49"/>
      <c r="EN256" s="49"/>
      <c r="EO256" s="49"/>
      <c r="EP256" s="49"/>
      <c r="EQ256" s="49"/>
      <c r="ER256" s="49"/>
      <c r="ES256" s="49"/>
      <c r="ET256" s="49"/>
      <c r="EU256" s="49"/>
      <c r="EV256" s="49"/>
      <c r="EW256" s="49"/>
      <c r="EX256" s="49"/>
      <c r="EY256" s="49"/>
      <c r="EZ256" s="49"/>
      <c r="FA256" s="49"/>
      <c r="FB256" s="49"/>
      <c r="FC256" s="49"/>
      <c r="FD256" s="49"/>
      <c r="FE256" s="49"/>
      <c r="FF256" s="49"/>
      <c r="FG256" s="49"/>
      <c r="FH256" s="49"/>
      <c r="FI256" s="49"/>
      <c r="FJ256" s="49"/>
      <c r="FK256" s="49"/>
      <c r="FL256" s="49"/>
      <c r="FM256" s="49"/>
      <c r="FN256" s="49"/>
      <c r="FO256" s="49"/>
      <c r="FP256" s="49"/>
      <c r="FQ256" s="49"/>
      <c r="FR256" s="49"/>
      <c r="FS256" s="49"/>
      <c r="FT256" s="49"/>
      <c r="FU256" s="49"/>
      <c r="FV256" s="49"/>
      <c r="FW256" s="49"/>
      <c r="FX256" s="49"/>
      <c r="FY256" s="49"/>
      <c r="FZ256" s="49"/>
      <c r="GA256" s="49"/>
      <c r="GB256" s="49"/>
      <c r="GC256" s="49"/>
      <c r="GD256" s="49"/>
      <c r="GE256" s="49"/>
      <c r="GF256" s="49"/>
      <c r="GG256" s="49"/>
      <c r="GH256" s="49"/>
      <c r="GI256" s="49"/>
      <c r="GJ256" s="49"/>
      <c r="GK256" s="49"/>
      <c r="GL256" s="49"/>
      <c r="GM256" s="49"/>
      <c r="GN256" s="49"/>
      <c r="GO256" s="49"/>
      <c r="GP256" s="49"/>
      <c r="GQ256" s="49"/>
      <c r="GR256" s="49"/>
      <c r="GS256" s="49"/>
      <c r="GT256" s="49"/>
      <c r="GU256" s="49"/>
      <c r="GV256" s="49"/>
      <c r="GW256" s="49"/>
      <c r="GX256" s="49"/>
      <c r="GY256" s="49"/>
      <c r="GZ256" s="49"/>
    </row>
    <row r="257" spans="1:208" s="5" customFormat="1" ht="18.600000000000001" customHeight="1" x14ac:dyDescent="0.25">
      <c r="A257" s="58"/>
      <c r="B257" s="50" t="str">
        <f>IF($A257="","",(IF((VLOOKUP($A257,DATA!$A$1:$M$38,2,FALSE))="X","X",(IF(B256="X",1,B256+1)))))</f>
        <v/>
      </c>
      <c r="C257" s="51" t="str">
        <f>IF($A257="","",(IF((VLOOKUP($A257,DATA!$A$1:$M$38,3,FALSE))="X","X",(IF(C256="X",1,C256+1)))))</f>
        <v/>
      </c>
      <c r="D257" s="50" t="str">
        <f>IF($A257="","",(IF((VLOOKUP($A257,DATA!$A$1:$M$38,4,FALSE))="X","X",(IF(D256="X",1,D256+1)))))</f>
        <v/>
      </c>
      <c r="E257" s="51" t="str">
        <f>IF($A257="","",(IF((VLOOKUP($A257,DATA!$A$1:$M$38,5,FALSE))="X","X",(IF(E256="X",1,E256+1)))))</f>
        <v/>
      </c>
      <c r="F257" s="50" t="str">
        <f>IF($A257="","",(IF((VLOOKUP($A257,DATA!$A$1:$M$38,6,FALSE))="X","X",(IF(F256="X",1,F256+1)))))</f>
        <v/>
      </c>
      <c r="G257" s="51" t="str">
        <f>IF($A257="","",(IF((VLOOKUP($A257,DATA!$A$1:$M$38,7,FALSE))="X","X",(IF(G256="X",1,G256+1)))))</f>
        <v/>
      </c>
      <c r="H257" s="50" t="str">
        <f>IF($A257="","",(IF((VLOOKUP($A257,DATA!$A$1:$M$38,8,FALSE))="X","X",(IF(H256="X",1,H256+1)))))</f>
        <v/>
      </c>
      <c r="I257" s="50" t="str">
        <f>IF($A257="","",(IF((VLOOKUP($A257,DATA!$A$1:$M$38,9,FALSE))="X","X",(IF(I256="X",1,I256+1)))))</f>
        <v/>
      </c>
      <c r="J257" s="51" t="str">
        <f>IF($A257="","",(IF((VLOOKUP($A257,DATA!$A$1:$M$38,10,FALSE))="X","X",(IF(J256="X",1,J256+1)))))</f>
        <v/>
      </c>
      <c r="K257" s="50" t="str">
        <f>IF($A257="","",(IF((VLOOKUP($A257,DATA!$A$1:$M$38,11,FALSE))="X","X",(IF(K256="X",1,K256+1)))))</f>
        <v/>
      </c>
      <c r="L257" s="50" t="str">
        <f>IF($A257="","",(IF((VLOOKUP($A257,DATA!$A$1:$M$38,12,FALSE))="X","X",(IF(L256="X",1,L256+1)))))</f>
        <v/>
      </c>
      <c r="M257" s="50" t="str">
        <f>IF($A257="","",(IF((VLOOKUP($A257,DATA!$A$1:$M$38,13,FALSE))="X","X",(IF(M256="X",1,M256+1)))))</f>
        <v/>
      </c>
      <c r="N257" s="53" t="str">
        <f t="shared" si="6"/>
        <v/>
      </c>
      <c r="O257" s="51" t="str">
        <f t="shared" si="7"/>
        <v/>
      </c>
      <c r="P257" s="50" t="str">
        <f>IF($A257="","",(IF((VLOOKUP($A257,DATA!$S$1:$AC$38,2,FALSE))="X","X",(IF(P256="X",1,P256+1)))))</f>
        <v/>
      </c>
      <c r="Q257" s="50" t="str">
        <f>IF($A257="","",(IF((VLOOKUP($A257,DATA!$S$1:$AC$38,3,FALSE))="X","X",(IF(Q256="X",1,Q256+1)))))</f>
        <v/>
      </c>
      <c r="R257" s="50" t="str">
        <f>IF($A257="","",(IF((VLOOKUP($A257,DATA!$S$1:$AC$38,4,FALSE))="X","X",(IF(R256="X",1,R256+1)))))</f>
        <v/>
      </c>
      <c r="S257" s="50" t="str">
        <f>IF($A257="","",(IF((VLOOKUP($A257,DATA!$S$1:$AC$38,5,FALSE))="X","X",(IF(S256="X",1,S256+1)))))</f>
        <v/>
      </c>
      <c r="T257" s="50" t="str">
        <f>IF($A257="","",(IF((VLOOKUP($A257,DATA!$S$1:$AC$38,6,FALSE))="X","X",(IF(T256="X",1,T256+1)))))</f>
        <v/>
      </c>
      <c r="U257" s="50" t="str">
        <f>IF($A257="","",(IF((VLOOKUP($A257,DATA!$S$1:$AC$38,7,FALSE))="X","X",(IF(U256="X",1,U256+1)))))</f>
        <v/>
      </c>
      <c r="V257" s="51" t="str">
        <f>IF($A257="","",(IF((VLOOKUP($A257,DATA!$S$1:$AC$38,8,FALSE))="X","X",(IF(V256="X",1,V256+1)))))</f>
        <v/>
      </c>
      <c r="W257" s="50" t="str">
        <f>IF($A257="","",(IF((VLOOKUP($A257,DATA!$S$1:$AC$38,9,FALSE))="X","X",(IF(W256="X",1,W256+1)))))</f>
        <v/>
      </c>
      <c r="X257" s="50" t="str">
        <f>IF($A257="","",(IF((VLOOKUP($A257,DATA!$S$1:$AC$38,10,FALSE))="X","X",(IF(X256="X",1,X256+1)))))</f>
        <v/>
      </c>
      <c r="Y257" s="51" t="str">
        <f>IF($A257="","",(IF((VLOOKUP($A257,DATA!$S$1:$AC$38,11,FALSE))="X","X",(IF(Y256="X",1,Y256+1)))))</f>
        <v/>
      </c>
      <c r="Z257" s="52"/>
      <c r="AA257" s="52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39"/>
      <c r="BN257" s="39"/>
      <c r="BO257" s="39"/>
      <c r="BP257" s="39"/>
      <c r="BQ257" s="39"/>
      <c r="BR257" s="39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39"/>
      <c r="CF257" s="39"/>
      <c r="CG257" s="39"/>
      <c r="CH257" s="39"/>
      <c r="DC257" s="4"/>
      <c r="DD257" s="4"/>
      <c r="DE257" s="49"/>
      <c r="DF257" s="49"/>
      <c r="DG257" s="49"/>
      <c r="DH257" s="49"/>
      <c r="DI257" s="49"/>
      <c r="DJ257" s="49"/>
      <c r="DK257" s="49"/>
      <c r="DL257" s="49"/>
      <c r="DM257" s="49"/>
      <c r="DN257" s="49"/>
      <c r="DO257" s="49"/>
      <c r="DP257" s="49"/>
      <c r="DQ257" s="49"/>
      <c r="DR257" s="49"/>
      <c r="DS257" s="49"/>
      <c r="DT257" s="49"/>
      <c r="DU257" s="49"/>
      <c r="DV257" s="49"/>
      <c r="DW257" s="49"/>
      <c r="DX257" s="49"/>
      <c r="DY257" s="49"/>
      <c r="DZ257" s="49"/>
      <c r="EA257" s="49"/>
      <c r="EB257" s="49"/>
      <c r="EC257" s="49"/>
      <c r="ED257" s="49"/>
      <c r="EE257" s="49"/>
      <c r="EF257" s="49"/>
      <c r="EG257" s="49"/>
      <c r="EH257" s="49"/>
      <c r="EI257" s="49"/>
      <c r="EJ257" s="49"/>
      <c r="EK257" s="49"/>
      <c r="EL257" s="49"/>
      <c r="EM257" s="49"/>
      <c r="EN257" s="49"/>
      <c r="EO257" s="49"/>
      <c r="EP257" s="49"/>
      <c r="EQ257" s="49"/>
      <c r="ER257" s="49"/>
      <c r="ES257" s="49"/>
      <c r="ET257" s="49"/>
      <c r="EU257" s="49"/>
      <c r="EV257" s="49"/>
      <c r="EW257" s="49"/>
      <c r="EX257" s="49"/>
      <c r="EY257" s="49"/>
      <c r="EZ257" s="49"/>
      <c r="FA257" s="49"/>
      <c r="FB257" s="49"/>
      <c r="FC257" s="49"/>
      <c r="FD257" s="49"/>
      <c r="FE257" s="49"/>
      <c r="FF257" s="49"/>
      <c r="FG257" s="49"/>
      <c r="FH257" s="49"/>
      <c r="FI257" s="49"/>
      <c r="FJ257" s="49"/>
      <c r="FK257" s="49"/>
      <c r="FL257" s="49"/>
      <c r="FM257" s="49"/>
      <c r="FN257" s="49"/>
      <c r="FO257" s="49"/>
      <c r="FP257" s="49"/>
      <c r="FQ257" s="49"/>
      <c r="FR257" s="49"/>
      <c r="FS257" s="49"/>
      <c r="FT257" s="49"/>
      <c r="FU257" s="49"/>
      <c r="FV257" s="49"/>
      <c r="FW257" s="49"/>
      <c r="FX257" s="49"/>
      <c r="FY257" s="49"/>
      <c r="FZ257" s="49"/>
      <c r="GA257" s="49"/>
      <c r="GB257" s="49"/>
      <c r="GC257" s="49"/>
      <c r="GD257" s="49"/>
      <c r="GE257" s="49"/>
      <c r="GF257" s="49"/>
      <c r="GG257" s="49"/>
      <c r="GH257" s="49"/>
      <c r="GI257" s="49"/>
      <c r="GJ257" s="49"/>
      <c r="GK257" s="49"/>
      <c r="GL257" s="49"/>
      <c r="GM257" s="49"/>
      <c r="GN257" s="49"/>
      <c r="GO257" s="49"/>
      <c r="GP257" s="49"/>
      <c r="GQ257" s="49"/>
      <c r="GR257" s="49"/>
      <c r="GS257" s="49"/>
      <c r="GT257" s="49"/>
      <c r="GU257" s="49"/>
      <c r="GV257" s="49"/>
      <c r="GW257" s="49"/>
      <c r="GX257" s="49"/>
      <c r="GY257" s="49"/>
      <c r="GZ257" s="49"/>
    </row>
    <row r="258" spans="1:208" s="5" customFormat="1" ht="18.600000000000001" customHeight="1" x14ac:dyDescent="0.25">
      <c r="A258" s="58"/>
      <c r="B258" s="50" t="str">
        <f>IF($A258="","",(IF((VLOOKUP($A258,DATA!$A$1:$M$38,2,FALSE))="X","X",(IF(B257="X",1,B257+1)))))</f>
        <v/>
      </c>
      <c r="C258" s="51" t="str">
        <f>IF($A258="","",(IF((VLOOKUP($A258,DATA!$A$1:$M$38,3,FALSE))="X","X",(IF(C257="X",1,C257+1)))))</f>
        <v/>
      </c>
      <c r="D258" s="50" t="str">
        <f>IF($A258="","",(IF((VLOOKUP($A258,DATA!$A$1:$M$38,4,FALSE))="X","X",(IF(D257="X",1,D257+1)))))</f>
        <v/>
      </c>
      <c r="E258" s="51" t="str">
        <f>IF($A258="","",(IF((VLOOKUP($A258,DATA!$A$1:$M$38,5,FALSE))="X","X",(IF(E257="X",1,E257+1)))))</f>
        <v/>
      </c>
      <c r="F258" s="50" t="str">
        <f>IF($A258="","",(IF((VLOOKUP($A258,DATA!$A$1:$M$38,6,FALSE))="X","X",(IF(F257="X",1,F257+1)))))</f>
        <v/>
      </c>
      <c r="G258" s="51" t="str">
        <f>IF($A258="","",(IF((VLOOKUP($A258,DATA!$A$1:$M$38,7,FALSE))="X","X",(IF(G257="X",1,G257+1)))))</f>
        <v/>
      </c>
      <c r="H258" s="50" t="str">
        <f>IF($A258="","",(IF((VLOOKUP($A258,DATA!$A$1:$M$38,8,FALSE))="X","X",(IF(H257="X",1,H257+1)))))</f>
        <v/>
      </c>
      <c r="I258" s="50" t="str">
        <f>IF($A258="","",(IF((VLOOKUP($A258,DATA!$A$1:$M$38,9,FALSE))="X","X",(IF(I257="X",1,I257+1)))))</f>
        <v/>
      </c>
      <c r="J258" s="51" t="str">
        <f>IF($A258="","",(IF((VLOOKUP($A258,DATA!$A$1:$M$38,10,FALSE))="X","X",(IF(J257="X",1,J257+1)))))</f>
        <v/>
      </c>
      <c r="K258" s="50" t="str">
        <f>IF($A258="","",(IF((VLOOKUP($A258,DATA!$A$1:$M$38,11,FALSE))="X","X",(IF(K257="X",1,K257+1)))))</f>
        <v/>
      </c>
      <c r="L258" s="50" t="str">
        <f>IF($A258="","",(IF((VLOOKUP($A258,DATA!$A$1:$M$38,12,FALSE))="X","X",(IF(L257="X",1,L257+1)))))</f>
        <v/>
      </c>
      <c r="M258" s="50" t="str">
        <f>IF($A258="","",(IF((VLOOKUP($A258,DATA!$A$1:$M$38,13,FALSE))="X","X",(IF(M257="X",1,M257+1)))))</f>
        <v/>
      </c>
      <c r="N258" s="53" t="str">
        <f t="shared" si="6"/>
        <v/>
      </c>
      <c r="O258" s="51" t="str">
        <f t="shared" si="7"/>
        <v/>
      </c>
      <c r="P258" s="50" t="str">
        <f>IF($A258="","",(IF((VLOOKUP($A258,DATA!$S$1:$AC$38,2,FALSE))="X","X",(IF(P257="X",1,P257+1)))))</f>
        <v/>
      </c>
      <c r="Q258" s="50" t="str">
        <f>IF($A258="","",(IF((VLOOKUP($A258,DATA!$S$1:$AC$38,3,FALSE))="X","X",(IF(Q257="X",1,Q257+1)))))</f>
        <v/>
      </c>
      <c r="R258" s="50" t="str">
        <f>IF($A258="","",(IF((VLOOKUP($A258,DATA!$S$1:$AC$38,4,FALSE))="X","X",(IF(R257="X",1,R257+1)))))</f>
        <v/>
      </c>
      <c r="S258" s="50" t="str">
        <f>IF($A258="","",(IF((VLOOKUP($A258,DATA!$S$1:$AC$38,5,FALSE))="X","X",(IF(S257="X",1,S257+1)))))</f>
        <v/>
      </c>
      <c r="T258" s="50" t="str">
        <f>IF($A258="","",(IF((VLOOKUP($A258,DATA!$S$1:$AC$38,6,FALSE))="X","X",(IF(T257="X",1,T257+1)))))</f>
        <v/>
      </c>
      <c r="U258" s="50" t="str">
        <f>IF($A258="","",(IF((VLOOKUP($A258,DATA!$S$1:$AC$38,7,FALSE))="X","X",(IF(U257="X",1,U257+1)))))</f>
        <v/>
      </c>
      <c r="V258" s="51" t="str">
        <f>IF($A258="","",(IF((VLOOKUP($A258,DATA!$S$1:$AC$38,8,FALSE))="X","X",(IF(V257="X",1,V257+1)))))</f>
        <v/>
      </c>
      <c r="W258" s="50" t="str">
        <f>IF($A258="","",(IF((VLOOKUP($A258,DATA!$S$1:$AC$38,9,FALSE))="X","X",(IF(W257="X",1,W257+1)))))</f>
        <v/>
      </c>
      <c r="X258" s="50" t="str">
        <f>IF($A258="","",(IF((VLOOKUP($A258,DATA!$S$1:$AC$38,10,FALSE))="X","X",(IF(X257="X",1,X257+1)))))</f>
        <v/>
      </c>
      <c r="Y258" s="51" t="str">
        <f>IF($A258="","",(IF((VLOOKUP($A258,DATA!$S$1:$AC$38,11,FALSE))="X","X",(IF(Y257="X",1,Y257+1)))))</f>
        <v/>
      </c>
      <c r="Z258" s="52"/>
      <c r="AA258" s="52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39"/>
      <c r="BN258" s="39"/>
      <c r="BO258" s="39"/>
      <c r="BP258" s="39"/>
      <c r="BQ258" s="39"/>
      <c r="BR258" s="39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39"/>
      <c r="CF258" s="39"/>
      <c r="CG258" s="39"/>
      <c r="CH258" s="39"/>
      <c r="DC258" s="4"/>
      <c r="DD258" s="4"/>
      <c r="DE258" s="49"/>
      <c r="DF258" s="49"/>
      <c r="DG258" s="49"/>
      <c r="DH258" s="49"/>
      <c r="DI258" s="49"/>
      <c r="DJ258" s="49"/>
      <c r="DK258" s="49"/>
      <c r="DL258" s="49"/>
      <c r="DM258" s="49"/>
      <c r="DN258" s="49"/>
      <c r="DO258" s="49"/>
      <c r="DP258" s="49"/>
      <c r="DQ258" s="49"/>
      <c r="DR258" s="49"/>
      <c r="DS258" s="49"/>
      <c r="DT258" s="49"/>
      <c r="DU258" s="49"/>
      <c r="DV258" s="49"/>
      <c r="DW258" s="49"/>
      <c r="DX258" s="49"/>
      <c r="DY258" s="49"/>
      <c r="DZ258" s="49"/>
      <c r="EA258" s="49"/>
      <c r="EB258" s="49"/>
      <c r="EC258" s="49"/>
      <c r="ED258" s="49"/>
      <c r="EE258" s="49"/>
      <c r="EF258" s="49"/>
      <c r="EG258" s="49"/>
      <c r="EH258" s="49"/>
      <c r="EI258" s="49"/>
      <c r="EJ258" s="49"/>
      <c r="EK258" s="49"/>
      <c r="EL258" s="49"/>
      <c r="EM258" s="49"/>
      <c r="EN258" s="49"/>
      <c r="EO258" s="49"/>
      <c r="EP258" s="49"/>
      <c r="EQ258" s="49"/>
      <c r="ER258" s="49"/>
      <c r="ES258" s="49"/>
      <c r="ET258" s="49"/>
      <c r="EU258" s="49"/>
      <c r="EV258" s="49"/>
      <c r="EW258" s="49"/>
      <c r="EX258" s="49"/>
      <c r="EY258" s="49"/>
      <c r="EZ258" s="49"/>
      <c r="FA258" s="49"/>
      <c r="FB258" s="49"/>
      <c r="FC258" s="49"/>
      <c r="FD258" s="49"/>
      <c r="FE258" s="49"/>
      <c r="FF258" s="49"/>
      <c r="FG258" s="49"/>
      <c r="FH258" s="49"/>
      <c r="FI258" s="49"/>
      <c r="FJ258" s="49"/>
      <c r="FK258" s="49"/>
      <c r="FL258" s="49"/>
      <c r="FM258" s="49"/>
      <c r="FN258" s="49"/>
      <c r="FO258" s="49"/>
      <c r="FP258" s="49"/>
      <c r="FQ258" s="49"/>
      <c r="FR258" s="49"/>
      <c r="FS258" s="49"/>
      <c r="FT258" s="49"/>
      <c r="FU258" s="49"/>
      <c r="FV258" s="49"/>
      <c r="FW258" s="49"/>
      <c r="FX258" s="49"/>
      <c r="FY258" s="49"/>
      <c r="FZ258" s="49"/>
      <c r="GA258" s="49"/>
      <c r="GB258" s="49"/>
      <c r="GC258" s="49"/>
      <c r="GD258" s="49"/>
      <c r="GE258" s="49"/>
      <c r="GF258" s="49"/>
      <c r="GG258" s="49"/>
      <c r="GH258" s="49"/>
      <c r="GI258" s="49"/>
      <c r="GJ258" s="49"/>
      <c r="GK258" s="49"/>
      <c r="GL258" s="49"/>
      <c r="GM258" s="49"/>
      <c r="GN258" s="49"/>
      <c r="GO258" s="49"/>
      <c r="GP258" s="49"/>
      <c r="GQ258" s="49"/>
      <c r="GR258" s="49"/>
      <c r="GS258" s="49"/>
      <c r="GT258" s="49"/>
      <c r="GU258" s="49"/>
      <c r="GV258" s="49"/>
      <c r="GW258" s="49"/>
      <c r="GX258" s="49"/>
      <c r="GY258" s="49"/>
      <c r="GZ258" s="49"/>
    </row>
    <row r="259" spans="1:208" s="5" customFormat="1" ht="18.600000000000001" customHeight="1" x14ac:dyDescent="0.25">
      <c r="A259" s="58"/>
      <c r="B259" s="50" t="str">
        <f>IF($A259="","",(IF((VLOOKUP($A259,DATA!$A$1:$M$38,2,FALSE))="X","X",(IF(B258="X",1,B258+1)))))</f>
        <v/>
      </c>
      <c r="C259" s="51" t="str">
        <f>IF($A259="","",(IF((VLOOKUP($A259,DATA!$A$1:$M$38,3,FALSE))="X","X",(IF(C258="X",1,C258+1)))))</f>
        <v/>
      </c>
      <c r="D259" s="50" t="str">
        <f>IF($A259="","",(IF((VLOOKUP($A259,DATA!$A$1:$M$38,4,FALSE))="X","X",(IF(D258="X",1,D258+1)))))</f>
        <v/>
      </c>
      <c r="E259" s="51" t="str">
        <f>IF($A259="","",(IF((VLOOKUP($A259,DATA!$A$1:$M$38,5,FALSE))="X","X",(IF(E258="X",1,E258+1)))))</f>
        <v/>
      </c>
      <c r="F259" s="50" t="str">
        <f>IF($A259="","",(IF((VLOOKUP($A259,DATA!$A$1:$M$38,6,FALSE))="X","X",(IF(F258="X",1,F258+1)))))</f>
        <v/>
      </c>
      <c r="G259" s="51" t="str">
        <f>IF($A259="","",(IF((VLOOKUP($A259,DATA!$A$1:$M$38,7,FALSE))="X","X",(IF(G258="X",1,G258+1)))))</f>
        <v/>
      </c>
      <c r="H259" s="50" t="str">
        <f>IF($A259="","",(IF((VLOOKUP($A259,DATA!$A$1:$M$38,8,FALSE))="X","X",(IF(H258="X",1,H258+1)))))</f>
        <v/>
      </c>
      <c r="I259" s="50" t="str">
        <f>IF($A259="","",(IF((VLOOKUP($A259,DATA!$A$1:$M$38,9,FALSE))="X","X",(IF(I258="X",1,I258+1)))))</f>
        <v/>
      </c>
      <c r="J259" s="51" t="str">
        <f>IF($A259="","",(IF((VLOOKUP($A259,DATA!$A$1:$M$38,10,FALSE))="X","X",(IF(J258="X",1,J258+1)))))</f>
        <v/>
      </c>
      <c r="K259" s="50" t="str">
        <f>IF($A259="","",(IF((VLOOKUP($A259,DATA!$A$1:$M$38,11,FALSE))="X","X",(IF(K258="X",1,K258+1)))))</f>
        <v/>
      </c>
      <c r="L259" s="50" t="str">
        <f>IF($A259="","",(IF((VLOOKUP($A259,DATA!$A$1:$M$38,12,FALSE))="X","X",(IF(L258="X",1,L258+1)))))</f>
        <v/>
      </c>
      <c r="M259" s="50" t="str">
        <f>IF($A259="","",(IF((VLOOKUP($A259,DATA!$A$1:$M$38,13,FALSE))="X","X",(IF(M258="X",1,M258+1)))))</f>
        <v/>
      </c>
      <c r="N259" s="53" t="str">
        <f t="shared" si="6"/>
        <v/>
      </c>
      <c r="O259" s="51" t="str">
        <f t="shared" si="7"/>
        <v/>
      </c>
      <c r="P259" s="50" t="str">
        <f>IF($A259="","",(IF((VLOOKUP($A259,DATA!$S$1:$AC$38,2,FALSE))="X","X",(IF(P258="X",1,P258+1)))))</f>
        <v/>
      </c>
      <c r="Q259" s="50" t="str">
        <f>IF($A259="","",(IF((VLOOKUP($A259,DATA!$S$1:$AC$38,3,FALSE))="X","X",(IF(Q258="X",1,Q258+1)))))</f>
        <v/>
      </c>
      <c r="R259" s="50" t="str">
        <f>IF($A259="","",(IF((VLOOKUP($A259,DATA!$S$1:$AC$38,4,FALSE))="X","X",(IF(R258="X",1,R258+1)))))</f>
        <v/>
      </c>
      <c r="S259" s="50" t="str">
        <f>IF($A259="","",(IF((VLOOKUP($A259,DATA!$S$1:$AC$38,5,FALSE))="X","X",(IF(S258="X",1,S258+1)))))</f>
        <v/>
      </c>
      <c r="T259" s="50" t="str">
        <f>IF($A259="","",(IF((VLOOKUP($A259,DATA!$S$1:$AC$38,6,FALSE))="X","X",(IF(T258="X",1,T258+1)))))</f>
        <v/>
      </c>
      <c r="U259" s="50" t="str">
        <f>IF($A259="","",(IF((VLOOKUP($A259,DATA!$S$1:$AC$38,7,FALSE))="X","X",(IF(U258="X",1,U258+1)))))</f>
        <v/>
      </c>
      <c r="V259" s="51" t="str">
        <f>IF($A259="","",(IF((VLOOKUP($A259,DATA!$S$1:$AC$38,8,FALSE))="X","X",(IF(V258="X",1,V258+1)))))</f>
        <v/>
      </c>
      <c r="W259" s="50" t="str">
        <f>IF($A259="","",(IF((VLOOKUP($A259,DATA!$S$1:$AC$38,9,FALSE))="X","X",(IF(W258="X",1,W258+1)))))</f>
        <v/>
      </c>
      <c r="X259" s="50" t="str">
        <f>IF($A259="","",(IF((VLOOKUP($A259,DATA!$S$1:$AC$38,10,FALSE))="X","X",(IF(X258="X",1,X258+1)))))</f>
        <v/>
      </c>
      <c r="Y259" s="51" t="str">
        <f>IF($A259="","",(IF((VLOOKUP($A259,DATA!$S$1:$AC$38,11,FALSE))="X","X",(IF(Y258="X",1,Y258+1)))))</f>
        <v/>
      </c>
      <c r="Z259" s="52"/>
      <c r="AA259" s="52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39"/>
      <c r="BN259" s="39"/>
      <c r="BO259" s="39"/>
      <c r="BP259" s="39"/>
      <c r="BQ259" s="39"/>
      <c r="BR259" s="39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39"/>
      <c r="CF259" s="39"/>
      <c r="CG259" s="39"/>
      <c r="CH259" s="39"/>
      <c r="DC259" s="4"/>
      <c r="DD259" s="4"/>
      <c r="DE259" s="49"/>
      <c r="DF259" s="49"/>
      <c r="DG259" s="49"/>
      <c r="DH259" s="49"/>
      <c r="DI259" s="49"/>
      <c r="DJ259" s="49"/>
      <c r="DK259" s="49"/>
      <c r="DL259" s="49"/>
      <c r="DM259" s="49"/>
      <c r="DN259" s="49"/>
      <c r="DO259" s="49"/>
      <c r="DP259" s="49"/>
      <c r="DQ259" s="49"/>
      <c r="DR259" s="49"/>
      <c r="DS259" s="49"/>
      <c r="DT259" s="49"/>
      <c r="DU259" s="49"/>
      <c r="DV259" s="49"/>
      <c r="DW259" s="49"/>
      <c r="DX259" s="49"/>
      <c r="DY259" s="49"/>
      <c r="DZ259" s="49"/>
      <c r="EA259" s="49"/>
      <c r="EB259" s="49"/>
      <c r="EC259" s="49"/>
      <c r="ED259" s="49"/>
      <c r="EE259" s="49"/>
      <c r="EF259" s="49"/>
      <c r="EG259" s="49"/>
      <c r="EH259" s="49"/>
      <c r="EI259" s="49"/>
      <c r="EJ259" s="49"/>
      <c r="EK259" s="49"/>
      <c r="EL259" s="49"/>
      <c r="EM259" s="49"/>
      <c r="EN259" s="49"/>
      <c r="EO259" s="49"/>
      <c r="EP259" s="49"/>
      <c r="EQ259" s="49"/>
      <c r="ER259" s="49"/>
      <c r="ES259" s="49"/>
      <c r="ET259" s="49"/>
      <c r="EU259" s="49"/>
      <c r="EV259" s="49"/>
      <c r="EW259" s="49"/>
      <c r="EX259" s="49"/>
      <c r="EY259" s="49"/>
      <c r="EZ259" s="49"/>
      <c r="FA259" s="49"/>
      <c r="FB259" s="49"/>
      <c r="FC259" s="49"/>
      <c r="FD259" s="49"/>
      <c r="FE259" s="49"/>
      <c r="FF259" s="49"/>
      <c r="FG259" s="49"/>
      <c r="FH259" s="49"/>
      <c r="FI259" s="49"/>
      <c r="FJ259" s="49"/>
      <c r="FK259" s="49"/>
      <c r="FL259" s="49"/>
      <c r="FM259" s="49"/>
      <c r="FN259" s="49"/>
      <c r="FO259" s="49"/>
      <c r="FP259" s="49"/>
      <c r="FQ259" s="49"/>
      <c r="FR259" s="49"/>
      <c r="FS259" s="49"/>
      <c r="FT259" s="49"/>
      <c r="FU259" s="49"/>
      <c r="FV259" s="49"/>
      <c r="FW259" s="49"/>
      <c r="FX259" s="49"/>
      <c r="FY259" s="49"/>
      <c r="FZ259" s="49"/>
      <c r="GA259" s="49"/>
      <c r="GB259" s="49"/>
      <c r="GC259" s="49"/>
      <c r="GD259" s="49"/>
      <c r="GE259" s="49"/>
      <c r="GF259" s="49"/>
      <c r="GG259" s="49"/>
      <c r="GH259" s="49"/>
      <c r="GI259" s="49"/>
      <c r="GJ259" s="49"/>
      <c r="GK259" s="49"/>
      <c r="GL259" s="49"/>
      <c r="GM259" s="49"/>
      <c r="GN259" s="49"/>
      <c r="GO259" s="49"/>
      <c r="GP259" s="49"/>
      <c r="GQ259" s="49"/>
      <c r="GR259" s="49"/>
      <c r="GS259" s="49"/>
      <c r="GT259" s="49"/>
      <c r="GU259" s="49"/>
      <c r="GV259" s="49"/>
      <c r="GW259" s="49"/>
      <c r="GX259" s="49"/>
      <c r="GY259" s="49"/>
      <c r="GZ259" s="49"/>
    </row>
    <row r="260" spans="1:208" s="5" customFormat="1" ht="18.600000000000001" customHeight="1" x14ac:dyDescent="0.25">
      <c r="A260" s="58"/>
      <c r="B260" s="50" t="str">
        <f>IF($A260="","",(IF((VLOOKUP($A260,DATA!$A$1:$M$38,2,FALSE))="X","X",(IF(B259="X",1,B259+1)))))</f>
        <v/>
      </c>
      <c r="C260" s="51" t="str">
        <f>IF($A260="","",(IF((VLOOKUP($A260,DATA!$A$1:$M$38,3,FALSE))="X","X",(IF(C259="X",1,C259+1)))))</f>
        <v/>
      </c>
      <c r="D260" s="50" t="str">
        <f>IF($A260="","",(IF((VLOOKUP($A260,DATA!$A$1:$M$38,4,FALSE))="X","X",(IF(D259="X",1,D259+1)))))</f>
        <v/>
      </c>
      <c r="E260" s="51" t="str">
        <f>IF($A260="","",(IF((VLOOKUP($A260,DATA!$A$1:$M$38,5,FALSE))="X","X",(IF(E259="X",1,E259+1)))))</f>
        <v/>
      </c>
      <c r="F260" s="50" t="str">
        <f>IF($A260="","",(IF((VLOOKUP($A260,DATA!$A$1:$M$38,6,FALSE))="X","X",(IF(F259="X",1,F259+1)))))</f>
        <v/>
      </c>
      <c r="G260" s="51" t="str">
        <f>IF($A260="","",(IF((VLOOKUP($A260,DATA!$A$1:$M$38,7,FALSE))="X","X",(IF(G259="X",1,G259+1)))))</f>
        <v/>
      </c>
      <c r="H260" s="50" t="str">
        <f>IF($A260="","",(IF((VLOOKUP($A260,DATA!$A$1:$M$38,8,FALSE))="X","X",(IF(H259="X",1,H259+1)))))</f>
        <v/>
      </c>
      <c r="I260" s="50" t="str">
        <f>IF($A260="","",(IF((VLOOKUP($A260,DATA!$A$1:$M$38,9,FALSE))="X","X",(IF(I259="X",1,I259+1)))))</f>
        <v/>
      </c>
      <c r="J260" s="51" t="str">
        <f>IF($A260="","",(IF((VLOOKUP($A260,DATA!$A$1:$M$38,10,FALSE))="X","X",(IF(J259="X",1,J259+1)))))</f>
        <v/>
      </c>
      <c r="K260" s="50" t="str">
        <f>IF($A260="","",(IF((VLOOKUP($A260,DATA!$A$1:$M$38,11,FALSE))="X","X",(IF(K259="X",1,K259+1)))))</f>
        <v/>
      </c>
      <c r="L260" s="50" t="str">
        <f>IF($A260="","",(IF((VLOOKUP($A260,DATA!$A$1:$M$38,12,FALSE))="X","X",(IF(L259="X",1,L259+1)))))</f>
        <v/>
      </c>
      <c r="M260" s="50" t="str">
        <f>IF($A260="","",(IF((VLOOKUP($A260,DATA!$A$1:$M$38,13,FALSE))="X","X",(IF(M259="X",1,M259+1)))))</f>
        <v/>
      </c>
      <c r="N260" s="53" t="str">
        <f t="shared" si="6"/>
        <v/>
      </c>
      <c r="O260" s="51" t="str">
        <f t="shared" si="7"/>
        <v/>
      </c>
      <c r="P260" s="50" t="str">
        <f>IF($A260="","",(IF((VLOOKUP($A260,DATA!$S$1:$AC$38,2,FALSE))="X","X",(IF(P259="X",1,P259+1)))))</f>
        <v/>
      </c>
      <c r="Q260" s="50" t="str">
        <f>IF($A260="","",(IF((VLOOKUP($A260,DATA!$S$1:$AC$38,3,FALSE))="X","X",(IF(Q259="X",1,Q259+1)))))</f>
        <v/>
      </c>
      <c r="R260" s="50" t="str">
        <f>IF($A260="","",(IF((VLOOKUP($A260,DATA!$S$1:$AC$38,4,FALSE))="X","X",(IF(R259="X",1,R259+1)))))</f>
        <v/>
      </c>
      <c r="S260" s="50" t="str">
        <f>IF($A260="","",(IF((VLOOKUP($A260,DATA!$S$1:$AC$38,5,FALSE))="X","X",(IF(S259="X",1,S259+1)))))</f>
        <v/>
      </c>
      <c r="T260" s="50" t="str">
        <f>IF($A260="","",(IF((VLOOKUP($A260,DATA!$S$1:$AC$38,6,FALSE))="X","X",(IF(T259="X",1,T259+1)))))</f>
        <v/>
      </c>
      <c r="U260" s="50" t="str">
        <f>IF($A260="","",(IF((VLOOKUP($A260,DATA!$S$1:$AC$38,7,FALSE))="X","X",(IF(U259="X",1,U259+1)))))</f>
        <v/>
      </c>
      <c r="V260" s="51" t="str">
        <f>IF($A260="","",(IF((VLOOKUP($A260,DATA!$S$1:$AC$38,8,FALSE))="X","X",(IF(V259="X",1,V259+1)))))</f>
        <v/>
      </c>
      <c r="W260" s="50" t="str">
        <f>IF($A260="","",(IF((VLOOKUP($A260,DATA!$S$1:$AC$38,9,FALSE))="X","X",(IF(W259="X",1,W259+1)))))</f>
        <v/>
      </c>
      <c r="X260" s="50" t="str">
        <f>IF($A260="","",(IF((VLOOKUP($A260,DATA!$S$1:$AC$38,10,FALSE))="X","X",(IF(X259="X",1,X259+1)))))</f>
        <v/>
      </c>
      <c r="Y260" s="51" t="str">
        <f>IF($A260="","",(IF((VLOOKUP($A260,DATA!$S$1:$AC$38,11,FALSE))="X","X",(IF(Y259="X",1,Y259+1)))))</f>
        <v/>
      </c>
      <c r="Z260" s="52"/>
      <c r="AA260" s="52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39"/>
      <c r="BN260" s="39"/>
      <c r="BO260" s="39"/>
      <c r="BP260" s="39"/>
      <c r="BQ260" s="39"/>
      <c r="BR260" s="39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39"/>
      <c r="CF260" s="39"/>
      <c r="CG260" s="39"/>
      <c r="CH260" s="39"/>
      <c r="DC260" s="4"/>
      <c r="DD260" s="4"/>
      <c r="DE260" s="49"/>
      <c r="DF260" s="49"/>
      <c r="DG260" s="49"/>
      <c r="DH260" s="49"/>
      <c r="DI260" s="49"/>
      <c r="DJ260" s="49"/>
      <c r="DK260" s="49"/>
      <c r="DL260" s="49"/>
      <c r="DM260" s="49"/>
      <c r="DN260" s="49"/>
      <c r="DO260" s="49"/>
      <c r="DP260" s="49"/>
      <c r="DQ260" s="49"/>
      <c r="DR260" s="49"/>
      <c r="DS260" s="49"/>
      <c r="DT260" s="49"/>
      <c r="DU260" s="49"/>
      <c r="DV260" s="49"/>
      <c r="DW260" s="49"/>
      <c r="DX260" s="49"/>
      <c r="DY260" s="49"/>
      <c r="DZ260" s="49"/>
      <c r="EA260" s="49"/>
      <c r="EB260" s="49"/>
      <c r="EC260" s="49"/>
      <c r="ED260" s="49"/>
      <c r="EE260" s="49"/>
      <c r="EF260" s="49"/>
      <c r="EG260" s="49"/>
      <c r="EH260" s="49"/>
      <c r="EI260" s="49"/>
      <c r="EJ260" s="49"/>
      <c r="EK260" s="49"/>
      <c r="EL260" s="49"/>
      <c r="EM260" s="49"/>
      <c r="EN260" s="49"/>
      <c r="EO260" s="49"/>
      <c r="EP260" s="49"/>
      <c r="EQ260" s="49"/>
      <c r="ER260" s="49"/>
      <c r="ES260" s="49"/>
      <c r="ET260" s="49"/>
      <c r="EU260" s="49"/>
      <c r="EV260" s="49"/>
      <c r="EW260" s="49"/>
      <c r="EX260" s="49"/>
      <c r="EY260" s="49"/>
      <c r="EZ260" s="49"/>
      <c r="FA260" s="49"/>
      <c r="FB260" s="49"/>
      <c r="FC260" s="49"/>
      <c r="FD260" s="49"/>
      <c r="FE260" s="49"/>
      <c r="FF260" s="49"/>
      <c r="FG260" s="49"/>
      <c r="FH260" s="49"/>
      <c r="FI260" s="49"/>
      <c r="FJ260" s="49"/>
      <c r="FK260" s="49"/>
      <c r="FL260" s="49"/>
      <c r="FM260" s="49"/>
      <c r="FN260" s="49"/>
      <c r="FO260" s="49"/>
      <c r="FP260" s="49"/>
      <c r="FQ260" s="49"/>
      <c r="FR260" s="49"/>
      <c r="FS260" s="49"/>
      <c r="FT260" s="49"/>
      <c r="FU260" s="49"/>
      <c r="FV260" s="49"/>
      <c r="FW260" s="49"/>
      <c r="FX260" s="49"/>
      <c r="FY260" s="49"/>
      <c r="FZ260" s="49"/>
      <c r="GA260" s="49"/>
      <c r="GB260" s="49"/>
      <c r="GC260" s="49"/>
      <c r="GD260" s="49"/>
      <c r="GE260" s="49"/>
      <c r="GF260" s="49"/>
      <c r="GG260" s="49"/>
      <c r="GH260" s="49"/>
      <c r="GI260" s="49"/>
      <c r="GJ260" s="49"/>
      <c r="GK260" s="49"/>
      <c r="GL260" s="49"/>
      <c r="GM260" s="49"/>
      <c r="GN260" s="49"/>
      <c r="GO260" s="49"/>
      <c r="GP260" s="49"/>
      <c r="GQ260" s="49"/>
      <c r="GR260" s="49"/>
      <c r="GS260" s="49"/>
      <c r="GT260" s="49"/>
      <c r="GU260" s="49"/>
      <c r="GV260" s="49"/>
      <c r="GW260" s="49"/>
      <c r="GX260" s="49"/>
      <c r="GY260" s="49"/>
      <c r="GZ260" s="49"/>
    </row>
    <row r="261" spans="1:208" s="5" customFormat="1" ht="18.600000000000001" customHeight="1" x14ac:dyDescent="0.25">
      <c r="A261" s="58"/>
      <c r="B261" s="50" t="str">
        <f>IF($A261="","",(IF((VLOOKUP($A261,DATA!$A$1:$M$38,2,FALSE))="X","X",(IF(B260="X",1,B260+1)))))</f>
        <v/>
      </c>
      <c r="C261" s="51" t="str">
        <f>IF($A261="","",(IF((VLOOKUP($A261,DATA!$A$1:$M$38,3,FALSE))="X","X",(IF(C260="X",1,C260+1)))))</f>
        <v/>
      </c>
      <c r="D261" s="50" t="str">
        <f>IF($A261="","",(IF((VLOOKUP($A261,DATA!$A$1:$M$38,4,FALSE))="X","X",(IF(D260="X",1,D260+1)))))</f>
        <v/>
      </c>
      <c r="E261" s="51" t="str">
        <f>IF($A261="","",(IF((VLOOKUP($A261,DATA!$A$1:$M$38,5,FALSE))="X","X",(IF(E260="X",1,E260+1)))))</f>
        <v/>
      </c>
      <c r="F261" s="50" t="str">
        <f>IF($A261="","",(IF((VLOOKUP($A261,DATA!$A$1:$M$38,6,FALSE))="X","X",(IF(F260="X",1,F260+1)))))</f>
        <v/>
      </c>
      <c r="G261" s="51" t="str">
        <f>IF($A261="","",(IF((VLOOKUP($A261,DATA!$A$1:$M$38,7,FALSE))="X","X",(IF(G260="X",1,G260+1)))))</f>
        <v/>
      </c>
      <c r="H261" s="50" t="str">
        <f>IF($A261="","",(IF((VLOOKUP($A261,DATA!$A$1:$M$38,8,FALSE))="X","X",(IF(H260="X",1,H260+1)))))</f>
        <v/>
      </c>
      <c r="I261" s="50" t="str">
        <f>IF($A261="","",(IF((VLOOKUP($A261,DATA!$A$1:$M$38,9,FALSE))="X","X",(IF(I260="X",1,I260+1)))))</f>
        <v/>
      </c>
      <c r="J261" s="51" t="str">
        <f>IF($A261="","",(IF((VLOOKUP($A261,DATA!$A$1:$M$38,10,FALSE))="X","X",(IF(J260="X",1,J260+1)))))</f>
        <v/>
      </c>
      <c r="K261" s="50" t="str">
        <f>IF($A261="","",(IF((VLOOKUP($A261,DATA!$A$1:$M$38,11,FALSE))="X","X",(IF(K260="X",1,K260+1)))))</f>
        <v/>
      </c>
      <c r="L261" s="50" t="str">
        <f>IF($A261="","",(IF((VLOOKUP($A261,DATA!$A$1:$M$38,12,FALSE))="X","X",(IF(L260="X",1,L260+1)))))</f>
        <v/>
      </c>
      <c r="M261" s="50" t="str">
        <f>IF($A261="","",(IF((VLOOKUP($A261,DATA!$A$1:$M$38,13,FALSE))="X","X",(IF(M260="X",1,M260+1)))))</f>
        <v/>
      </c>
      <c r="N261" s="53" t="str">
        <f t="shared" si="6"/>
        <v/>
      </c>
      <c r="O261" s="51" t="str">
        <f t="shared" si="7"/>
        <v/>
      </c>
      <c r="P261" s="50" t="str">
        <f>IF($A261="","",(IF((VLOOKUP($A261,DATA!$S$1:$AC$38,2,FALSE))="X","X",(IF(P260="X",1,P260+1)))))</f>
        <v/>
      </c>
      <c r="Q261" s="50" t="str">
        <f>IF($A261="","",(IF((VLOOKUP($A261,DATA!$S$1:$AC$38,3,FALSE))="X","X",(IF(Q260="X",1,Q260+1)))))</f>
        <v/>
      </c>
      <c r="R261" s="50" t="str">
        <f>IF($A261="","",(IF((VLOOKUP($A261,DATA!$S$1:$AC$38,4,FALSE))="X","X",(IF(R260="X",1,R260+1)))))</f>
        <v/>
      </c>
      <c r="S261" s="50" t="str">
        <f>IF($A261="","",(IF((VLOOKUP($A261,DATA!$S$1:$AC$38,5,FALSE))="X","X",(IF(S260="X",1,S260+1)))))</f>
        <v/>
      </c>
      <c r="T261" s="50" t="str">
        <f>IF($A261="","",(IF((VLOOKUP($A261,DATA!$S$1:$AC$38,6,FALSE))="X","X",(IF(T260="X",1,T260+1)))))</f>
        <v/>
      </c>
      <c r="U261" s="50" t="str">
        <f>IF($A261="","",(IF((VLOOKUP($A261,DATA!$S$1:$AC$38,7,FALSE))="X","X",(IF(U260="X",1,U260+1)))))</f>
        <v/>
      </c>
      <c r="V261" s="51" t="str">
        <f>IF($A261="","",(IF((VLOOKUP($A261,DATA!$S$1:$AC$38,8,FALSE))="X","X",(IF(V260="X",1,V260+1)))))</f>
        <v/>
      </c>
      <c r="W261" s="50" t="str">
        <f>IF($A261="","",(IF((VLOOKUP($A261,DATA!$S$1:$AC$38,9,FALSE))="X","X",(IF(W260="X",1,W260+1)))))</f>
        <v/>
      </c>
      <c r="X261" s="50" t="str">
        <f>IF($A261="","",(IF((VLOOKUP($A261,DATA!$S$1:$AC$38,10,FALSE))="X","X",(IF(X260="X",1,X260+1)))))</f>
        <v/>
      </c>
      <c r="Y261" s="51" t="str">
        <f>IF($A261="","",(IF((VLOOKUP($A261,DATA!$S$1:$AC$38,11,FALSE))="X","X",(IF(Y260="X",1,Y260+1)))))</f>
        <v/>
      </c>
      <c r="Z261" s="52"/>
      <c r="AA261" s="52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39"/>
      <c r="BN261" s="39"/>
      <c r="BO261" s="39"/>
      <c r="BP261" s="39"/>
      <c r="BQ261" s="39"/>
      <c r="BR261" s="39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39"/>
      <c r="CF261" s="39"/>
      <c r="CG261" s="39"/>
      <c r="CH261" s="39"/>
      <c r="DC261" s="4"/>
      <c r="DD261" s="4"/>
      <c r="DE261" s="49"/>
      <c r="DF261" s="49"/>
      <c r="DG261" s="49"/>
      <c r="DH261" s="49"/>
      <c r="DI261" s="49"/>
      <c r="DJ261" s="49"/>
      <c r="DK261" s="49"/>
      <c r="DL261" s="49"/>
      <c r="DM261" s="49"/>
      <c r="DN261" s="49"/>
      <c r="DO261" s="49"/>
      <c r="DP261" s="49"/>
      <c r="DQ261" s="49"/>
      <c r="DR261" s="49"/>
      <c r="DS261" s="49"/>
      <c r="DT261" s="49"/>
      <c r="DU261" s="49"/>
      <c r="DV261" s="49"/>
      <c r="DW261" s="49"/>
      <c r="DX261" s="49"/>
      <c r="DY261" s="49"/>
      <c r="DZ261" s="49"/>
      <c r="EA261" s="49"/>
      <c r="EB261" s="49"/>
      <c r="EC261" s="49"/>
      <c r="ED261" s="49"/>
      <c r="EE261" s="49"/>
      <c r="EF261" s="49"/>
      <c r="EG261" s="49"/>
      <c r="EH261" s="49"/>
      <c r="EI261" s="49"/>
      <c r="EJ261" s="49"/>
      <c r="EK261" s="49"/>
      <c r="EL261" s="49"/>
      <c r="EM261" s="49"/>
      <c r="EN261" s="49"/>
      <c r="EO261" s="49"/>
      <c r="EP261" s="49"/>
      <c r="EQ261" s="49"/>
      <c r="ER261" s="49"/>
      <c r="ES261" s="49"/>
      <c r="ET261" s="49"/>
      <c r="EU261" s="49"/>
      <c r="EV261" s="49"/>
      <c r="EW261" s="49"/>
      <c r="EX261" s="49"/>
      <c r="EY261" s="49"/>
      <c r="EZ261" s="49"/>
      <c r="FA261" s="49"/>
      <c r="FB261" s="49"/>
      <c r="FC261" s="49"/>
      <c r="FD261" s="49"/>
      <c r="FE261" s="49"/>
      <c r="FF261" s="49"/>
      <c r="FG261" s="49"/>
      <c r="FH261" s="49"/>
      <c r="FI261" s="49"/>
      <c r="FJ261" s="49"/>
      <c r="FK261" s="49"/>
      <c r="FL261" s="49"/>
      <c r="FM261" s="49"/>
      <c r="FN261" s="49"/>
      <c r="FO261" s="49"/>
      <c r="FP261" s="49"/>
      <c r="FQ261" s="49"/>
      <c r="FR261" s="49"/>
      <c r="FS261" s="49"/>
      <c r="FT261" s="49"/>
      <c r="FU261" s="49"/>
      <c r="FV261" s="49"/>
      <c r="FW261" s="49"/>
      <c r="FX261" s="49"/>
      <c r="FY261" s="49"/>
      <c r="FZ261" s="49"/>
      <c r="GA261" s="49"/>
      <c r="GB261" s="49"/>
      <c r="GC261" s="49"/>
      <c r="GD261" s="49"/>
      <c r="GE261" s="49"/>
      <c r="GF261" s="49"/>
      <c r="GG261" s="49"/>
      <c r="GH261" s="49"/>
      <c r="GI261" s="49"/>
      <c r="GJ261" s="49"/>
      <c r="GK261" s="49"/>
      <c r="GL261" s="49"/>
      <c r="GM261" s="49"/>
      <c r="GN261" s="49"/>
      <c r="GO261" s="49"/>
      <c r="GP261" s="49"/>
      <c r="GQ261" s="49"/>
      <c r="GR261" s="49"/>
      <c r="GS261" s="49"/>
      <c r="GT261" s="49"/>
      <c r="GU261" s="49"/>
      <c r="GV261" s="49"/>
      <c r="GW261" s="49"/>
      <c r="GX261" s="49"/>
      <c r="GY261" s="49"/>
      <c r="GZ261" s="49"/>
    </row>
    <row r="262" spans="1:208" s="5" customFormat="1" ht="18.600000000000001" customHeight="1" x14ac:dyDescent="0.25">
      <c r="A262" s="58"/>
      <c r="B262" s="50" t="str">
        <f>IF($A262="","",(IF((VLOOKUP($A262,DATA!$A$1:$M$38,2,FALSE))="X","X",(IF(B261="X",1,B261+1)))))</f>
        <v/>
      </c>
      <c r="C262" s="51" t="str">
        <f>IF($A262="","",(IF((VLOOKUP($A262,DATA!$A$1:$M$38,3,FALSE))="X","X",(IF(C261="X",1,C261+1)))))</f>
        <v/>
      </c>
      <c r="D262" s="50" t="str">
        <f>IF($A262="","",(IF((VLOOKUP($A262,DATA!$A$1:$M$38,4,FALSE))="X","X",(IF(D261="X",1,D261+1)))))</f>
        <v/>
      </c>
      <c r="E262" s="51" t="str">
        <f>IF($A262="","",(IF((VLOOKUP($A262,DATA!$A$1:$M$38,5,FALSE))="X","X",(IF(E261="X",1,E261+1)))))</f>
        <v/>
      </c>
      <c r="F262" s="50" t="str">
        <f>IF($A262="","",(IF((VLOOKUP($A262,DATA!$A$1:$M$38,6,FALSE))="X","X",(IF(F261="X",1,F261+1)))))</f>
        <v/>
      </c>
      <c r="G262" s="51" t="str">
        <f>IF($A262="","",(IF((VLOOKUP($A262,DATA!$A$1:$M$38,7,FALSE))="X","X",(IF(G261="X",1,G261+1)))))</f>
        <v/>
      </c>
      <c r="H262" s="50" t="str">
        <f>IF($A262="","",(IF((VLOOKUP($A262,DATA!$A$1:$M$38,8,FALSE))="X","X",(IF(H261="X",1,H261+1)))))</f>
        <v/>
      </c>
      <c r="I262" s="50" t="str">
        <f>IF($A262="","",(IF((VLOOKUP($A262,DATA!$A$1:$M$38,9,FALSE))="X","X",(IF(I261="X",1,I261+1)))))</f>
        <v/>
      </c>
      <c r="J262" s="51" t="str">
        <f>IF($A262="","",(IF((VLOOKUP($A262,DATA!$A$1:$M$38,10,FALSE))="X","X",(IF(J261="X",1,J261+1)))))</f>
        <v/>
      </c>
      <c r="K262" s="50" t="str">
        <f>IF($A262="","",(IF((VLOOKUP($A262,DATA!$A$1:$M$38,11,FALSE))="X","X",(IF(K261="X",1,K261+1)))))</f>
        <v/>
      </c>
      <c r="L262" s="50" t="str">
        <f>IF($A262="","",(IF((VLOOKUP($A262,DATA!$A$1:$M$38,12,FALSE))="X","X",(IF(L261="X",1,L261+1)))))</f>
        <v/>
      </c>
      <c r="M262" s="50" t="str">
        <f>IF($A262="","",(IF((VLOOKUP($A262,DATA!$A$1:$M$38,13,FALSE))="X","X",(IF(M261="X",1,M261+1)))))</f>
        <v/>
      </c>
      <c r="N262" s="53" t="str">
        <f t="shared" ref="N262:N325" si="8">IF($A262="","",(IF((AND($A262=$A261,$A262&lt;&gt;""))=TRUE,"X",(IF(N261="X",1,N261+1)))))</f>
        <v/>
      </c>
      <c r="O262" s="51" t="str">
        <f t="shared" ref="O262:O325" si="9">IF($A262="","",(IF((AND($A262=$A260,$A262&lt;&gt;""))=TRUE,"X",(IF(O261="X",1,O261+1)))))</f>
        <v/>
      </c>
      <c r="P262" s="50" t="str">
        <f>IF($A262="","",(IF((VLOOKUP($A262,DATA!$S$1:$AC$38,2,FALSE))="X","X",(IF(P261="X",1,P261+1)))))</f>
        <v/>
      </c>
      <c r="Q262" s="50" t="str">
        <f>IF($A262="","",(IF((VLOOKUP($A262,DATA!$S$1:$AC$38,3,FALSE))="X","X",(IF(Q261="X",1,Q261+1)))))</f>
        <v/>
      </c>
      <c r="R262" s="50" t="str">
        <f>IF($A262="","",(IF((VLOOKUP($A262,DATA!$S$1:$AC$38,4,FALSE))="X","X",(IF(R261="X",1,R261+1)))))</f>
        <v/>
      </c>
      <c r="S262" s="50" t="str">
        <f>IF($A262="","",(IF((VLOOKUP($A262,DATA!$S$1:$AC$38,5,FALSE))="X","X",(IF(S261="X",1,S261+1)))))</f>
        <v/>
      </c>
      <c r="T262" s="50" t="str">
        <f>IF($A262="","",(IF((VLOOKUP($A262,DATA!$S$1:$AC$38,6,FALSE))="X","X",(IF(T261="X",1,T261+1)))))</f>
        <v/>
      </c>
      <c r="U262" s="50" t="str">
        <f>IF($A262="","",(IF((VLOOKUP($A262,DATA!$S$1:$AC$38,7,FALSE))="X","X",(IF(U261="X",1,U261+1)))))</f>
        <v/>
      </c>
      <c r="V262" s="51" t="str">
        <f>IF($A262="","",(IF((VLOOKUP($A262,DATA!$S$1:$AC$38,8,FALSE))="X","X",(IF(V261="X",1,V261+1)))))</f>
        <v/>
      </c>
      <c r="W262" s="50" t="str">
        <f>IF($A262="","",(IF((VLOOKUP($A262,DATA!$S$1:$AC$38,9,FALSE))="X","X",(IF(W261="X",1,W261+1)))))</f>
        <v/>
      </c>
      <c r="X262" s="50" t="str">
        <f>IF($A262="","",(IF((VLOOKUP($A262,DATA!$S$1:$AC$38,10,FALSE))="X","X",(IF(X261="X",1,X261+1)))))</f>
        <v/>
      </c>
      <c r="Y262" s="51" t="str">
        <f>IF($A262="","",(IF((VLOOKUP($A262,DATA!$S$1:$AC$38,11,FALSE))="X","X",(IF(Y261="X",1,Y261+1)))))</f>
        <v/>
      </c>
      <c r="Z262" s="52"/>
      <c r="AA262" s="52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39"/>
      <c r="BN262" s="39"/>
      <c r="BO262" s="39"/>
      <c r="BP262" s="39"/>
      <c r="BQ262" s="39"/>
      <c r="BR262" s="39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39"/>
      <c r="CF262" s="39"/>
      <c r="CG262" s="39"/>
      <c r="CH262" s="39"/>
      <c r="DC262" s="4"/>
      <c r="DD262" s="4"/>
      <c r="DE262" s="49"/>
      <c r="DF262" s="49"/>
      <c r="DG262" s="49"/>
      <c r="DH262" s="49"/>
      <c r="DI262" s="49"/>
      <c r="DJ262" s="49"/>
      <c r="DK262" s="49"/>
      <c r="DL262" s="49"/>
      <c r="DM262" s="49"/>
      <c r="DN262" s="49"/>
      <c r="DO262" s="49"/>
      <c r="DP262" s="49"/>
      <c r="DQ262" s="49"/>
      <c r="DR262" s="49"/>
      <c r="DS262" s="49"/>
      <c r="DT262" s="49"/>
      <c r="DU262" s="49"/>
      <c r="DV262" s="49"/>
      <c r="DW262" s="49"/>
      <c r="DX262" s="49"/>
      <c r="DY262" s="49"/>
      <c r="DZ262" s="49"/>
      <c r="EA262" s="49"/>
      <c r="EB262" s="49"/>
      <c r="EC262" s="49"/>
      <c r="ED262" s="49"/>
      <c r="EE262" s="49"/>
      <c r="EF262" s="49"/>
      <c r="EG262" s="49"/>
      <c r="EH262" s="49"/>
      <c r="EI262" s="49"/>
      <c r="EJ262" s="49"/>
      <c r="EK262" s="49"/>
      <c r="EL262" s="49"/>
      <c r="EM262" s="49"/>
      <c r="EN262" s="49"/>
      <c r="EO262" s="49"/>
      <c r="EP262" s="49"/>
      <c r="EQ262" s="49"/>
      <c r="ER262" s="49"/>
      <c r="ES262" s="49"/>
      <c r="ET262" s="49"/>
      <c r="EU262" s="49"/>
      <c r="EV262" s="49"/>
      <c r="EW262" s="49"/>
      <c r="EX262" s="49"/>
      <c r="EY262" s="49"/>
      <c r="EZ262" s="49"/>
      <c r="FA262" s="49"/>
      <c r="FB262" s="49"/>
      <c r="FC262" s="49"/>
      <c r="FD262" s="49"/>
      <c r="FE262" s="49"/>
      <c r="FF262" s="49"/>
      <c r="FG262" s="49"/>
      <c r="FH262" s="49"/>
      <c r="FI262" s="49"/>
      <c r="FJ262" s="49"/>
      <c r="FK262" s="49"/>
      <c r="FL262" s="49"/>
      <c r="FM262" s="49"/>
      <c r="FN262" s="49"/>
      <c r="FO262" s="49"/>
      <c r="FP262" s="49"/>
      <c r="FQ262" s="49"/>
      <c r="FR262" s="49"/>
      <c r="FS262" s="49"/>
      <c r="FT262" s="49"/>
      <c r="FU262" s="49"/>
      <c r="FV262" s="49"/>
      <c r="FW262" s="49"/>
      <c r="FX262" s="49"/>
      <c r="FY262" s="49"/>
      <c r="FZ262" s="49"/>
      <c r="GA262" s="49"/>
      <c r="GB262" s="49"/>
      <c r="GC262" s="49"/>
      <c r="GD262" s="49"/>
      <c r="GE262" s="49"/>
      <c r="GF262" s="49"/>
      <c r="GG262" s="49"/>
      <c r="GH262" s="49"/>
      <c r="GI262" s="49"/>
      <c r="GJ262" s="49"/>
      <c r="GK262" s="49"/>
      <c r="GL262" s="49"/>
      <c r="GM262" s="49"/>
      <c r="GN262" s="49"/>
      <c r="GO262" s="49"/>
      <c r="GP262" s="49"/>
      <c r="GQ262" s="49"/>
      <c r="GR262" s="49"/>
      <c r="GS262" s="49"/>
      <c r="GT262" s="49"/>
      <c r="GU262" s="49"/>
      <c r="GV262" s="49"/>
      <c r="GW262" s="49"/>
      <c r="GX262" s="49"/>
      <c r="GY262" s="49"/>
      <c r="GZ262" s="49"/>
    </row>
    <row r="263" spans="1:208" s="5" customFormat="1" ht="18.600000000000001" customHeight="1" x14ac:dyDescent="0.25">
      <c r="A263" s="58"/>
      <c r="B263" s="50" t="str">
        <f>IF($A263="","",(IF((VLOOKUP($A263,DATA!$A$1:$M$38,2,FALSE))="X","X",(IF(B262="X",1,B262+1)))))</f>
        <v/>
      </c>
      <c r="C263" s="51" t="str">
        <f>IF($A263="","",(IF((VLOOKUP($A263,DATA!$A$1:$M$38,3,FALSE))="X","X",(IF(C262="X",1,C262+1)))))</f>
        <v/>
      </c>
      <c r="D263" s="50" t="str">
        <f>IF($A263="","",(IF((VLOOKUP($A263,DATA!$A$1:$M$38,4,FALSE))="X","X",(IF(D262="X",1,D262+1)))))</f>
        <v/>
      </c>
      <c r="E263" s="51" t="str">
        <f>IF($A263="","",(IF((VLOOKUP($A263,DATA!$A$1:$M$38,5,FALSE))="X","X",(IF(E262="X",1,E262+1)))))</f>
        <v/>
      </c>
      <c r="F263" s="50" t="str">
        <f>IF($A263="","",(IF((VLOOKUP($A263,DATA!$A$1:$M$38,6,FALSE))="X","X",(IF(F262="X",1,F262+1)))))</f>
        <v/>
      </c>
      <c r="G263" s="51" t="str">
        <f>IF($A263="","",(IF((VLOOKUP($A263,DATA!$A$1:$M$38,7,FALSE))="X","X",(IF(G262="X",1,G262+1)))))</f>
        <v/>
      </c>
      <c r="H263" s="50" t="str">
        <f>IF($A263="","",(IF((VLOOKUP($A263,DATA!$A$1:$M$38,8,FALSE))="X","X",(IF(H262="X",1,H262+1)))))</f>
        <v/>
      </c>
      <c r="I263" s="50" t="str">
        <f>IF($A263="","",(IF((VLOOKUP($A263,DATA!$A$1:$M$38,9,FALSE))="X","X",(IF(I262="X",1,I262+1)))))</f>
        <v/>
      </c>
      <c r="J263" s="51" t="str">
        <f>IF($A263="","",(IF((VLOOKUP($A263,DATA!$A$1:$M$38,10,FALSE))="X","X",(IF(J262="X",1,J262+1)))))</f>
        <v/>
      </c>
      <c r="K263" s="50" t="str">
        <f>IF($A263="","",(IF((VLOOKUP($A263,DATA!$A$1:$M$38,11,FALSE))="X","X",(IF(K262="X",1,K262+1)))))</f>
        <v/>
      </c>
      <c r="L263" s="50" t="str">
        <f>IF($A263="","",(IF((VLOOKUP($A263,DATA!$A$1:$M$38,12,FALSE))="X","X",(IF(L262="X",1,L262+1)))))</f>
        <v/>
      </c>
      <c r="M263" s="50" t="str">
        <f>IF($A263="","",(IF((VLOOKUP($A263,DATA!$A$1:$M$38,13,FALSE))="X","X",(IF(M262="X",1,M262+1)))))</f>
        <v/>
      </c>
      <c r="N263" s="53" t="str">
        <f t="shared" si="8"/>
        <v/>
      </c>
      <c r="O263" s="51" t="str">
        <f t="shared" si="9"/>
        <v/>
      </c>
      <c r="P263" s="50" t="str">
        <f>IF($A263="","",(IF((VLOOKUP($A263,DATA!$S$1:$AC$38,2,FALSE))="X","X",(IF(P262="X",1,P262+1)))))</f>
        <v/>
      </c>
      <c r="Q263" s="50" t="str">
        <f>IF($A263="","",(IF((VLOOKUP($A263,DATA!$S$1:$AC$38,3,FALSE))="X","X",(IF(Q262="X",1,Q262+1)))))</f>
        <v/>
      </c>
      <c r="R263" s="50" t="str">
        <f>IF($A263="","",(IF((VLOOKUP($A263,DATA!$S$1:$AC$38,4,FALSE))="X","X",(IF(R262="X",1,R262+1)))))</f>
        <v/>
      </c>
      <c r="S263" s="50" t="str">
        <f>IF($A263="","",(IF((VLOOKUP($A263,DATA!$S$1:$AC$38,5,FALSE))="X","X",(IF(S262="X",1,S262+1)))))</f>
        <v/>
      </c>
      <c r="T263" s="50" t="str">
        <f>IF($A263="","",(IF((VLOOKUP($A263,DATA!$S$1:$AC$38,6,FALSE))="X","X",(IF(T262="X",1,T262+1)))))</f>
        <v/>
      </c>
      <c r="U263" s="50" t="str">
        <f>IF($A263="","",(IF((VLOOKUP($A263,DATA!$S$1:$AC$38,7,FALSE))="X","X",(IF(U262="X",1,U262+1)))))</f>
        <v/>
      </c>
      <c r="V263" s="51" t="str">
        <f>IF($A263="","",(IF((VLOOKUP($A263,DATA!$S$1:$AC$38,8,FALSE))="X","X",(IF(V262="X",1,V262+1)))))</f>
        <v/>
      </c>
      <c r="W263" s="50" t="str">
        <f>IF($A263="","",(IF((VLOOKUP($A263,DATA!$S$1:$AC$38,9,FALSE))="X","X",(IF(W262="X",1,W262+1)))))</f>
        <v/>
      </c>
      <c r="X263" s="50" t="str">
        <f>IF($A263="","",(IF((VLOOKUP($A263,DATA!$S$1:$AC$38,10,FALSE))="X","X",(IF(X262="X",1,X262+1)))))</f>
        <v/>
      </c>
      <c r="Y263" s="51" t="str">
        <f>IF($A263="","",(IF((VLOOKUP($A263,DATA!$S$1:$AC$38,11,FALSE))="X","X",(IF(Y262="X",1,Y262+1)))))</f>
        <v/>
      </c>
      <c r="Z263" s="52"/>
      <c r="AA263" s="52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39"/>
      <c r="BN263" s="39"/>
      <c r="BO263" s="39"/>
      <c r="BP263" s="39"/>
      <c r="BQ263" s="39"/>
      <c r="BR263" s="39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39"/>
      <c r="CF263" s="39"/>
      <c r="CG263" s="39"/>
      <c r="CH263" s="39"/>
      <c r="DC263" s="4"/>
      <c r="DD263" s="4"/>
      <c r="DE263" s="49"/>
      <c r="DF263" s="49"/>
      <c r="DG263" s="49"/>
      <c r="DH263" s="49"/>
      <c r="DI263" s="49"/>
      <c r="DJ263" s="49"/>
      <c r="DK263" s="49"/>
      <c r="DL263" s="49"/>
      <c r="DM263" s="49"/>
      <c r="DN263" s="49"/>
      <c r="DO263" s="49"/>
      <c r="DP263" s="49"/>
      <c r="DQ263" s="49"/>
      <c r="DR263" s="49"/>
      <c r="DS263" s="49"/>
      <c r="DT263" s="49"/>
      <c r="DU263" s="49"/>
      <c r="DV263" s="49"/>
      <c r="DW263" s="49"/>
      <c r="DX263" s="49"/>
      <c r="DY263" s="49"/>
      <c r="DZ263" s="49"/>
      <c r="EA263" s="49"/>
      <c r="EB263" s="49"/>
      <c r="EC263" s="49"/>
      <c r="ED263" s="49"/>
      <c r="EE263" s="49"/>
      <c r="EF263" s="49"/>
      <c r="EG263" s="49"/>
      <c r="EH263" s="49"/>
      <c r="EI263" s="49"/>
      <c r="EJ263" s="49"/>
      <c r="EK263" s="49"/>
      <c r="EL263" s="49"/>
      <c r="EM263" s="49"/>
      <c r="EN263" s="49"/>
      <c r="EO263" s="49"/>
      <c r="EP263" s="49"/>
      <c r="EQ263" s="49"/>
      <c r="ER263" s="49"/>
      <c r="ES263" s="49"/>
      <c r="ET263" s="49"/>
      <c r="EU263" s="49"/>
      <c r="EV263" s="49"/>
      <c r="EW263" s="49"/>
      <c r="EX263" s="49"/>
      <c r="EY263" s="49"/>
      <c r="EZ263" s="49"/>
      <c r="FA263" s="49"/>
      <c r="FB263" s="49"/>
      <c r="FC263" s="49"/>
      <c r="FD263" s="49"/>
      <c r="FE263" s="49"/>
      <c r="FF263" s="49"/>
      <c r="FG263" s="49"/>
      <c r="FH263" s="49"/>
      <c r="FI263" s="49"/>
      <c r="FJ263" s="49"/>
      <c r="FK263" s="49"/>
      <c r="FL263" s="49"/>
      <c r="FM263" s="49"/>
      <c r="FN263" s="49"/>
      <c r="FO263" s="49"/>
      <c r="FP263" s="49"/>
      <c r="FQ263" s="49"/>
      <c r="FR263" s="49"/>
      <c r="FS263" s="49"/>
      <c r="FT263" s="49"/>
      <c r="FU263" s="49"/>
      <c r="FV263" s="49"/>
      <c r="FW263" s="49"/>
      <c r="FX263" s="49"/>
      <c r="FY263" s="49"/>
      <c r="FZ263" s="49"/>
      <c r="GA263" s="49"/>
      <c r="GB263" s="49"/>
      <c r="GC263" s="49"/>
      <c r="GD263" s="49"/>
      <c r="GE263" s="49"/>
      <c r="GF263" s="49"/>
      <c r="GG263" s="49"/>
      <c r="GH263" s="49"/>
      <c r="GI263" s="49"/>
      <c r="GJ263" s="49"/>
      <c r="GK263" s="49"/>
      <c r="GL263" s="49"/>
      <c r="GM263" s="49"/>
      <c r="GN263" s="49"/>
      <c r="GO263" s="49"/>
      <c r="GP263" s="49"/>
      <c r="GQ263" s="49"/>
      <c r="GR263" s="49"/>
      <c r="GS263" s="49"/>
      <c r="GT263" s="49"/>
      <c r="GU263" s="49"/>
      <c r="GV263" s="49"/>
      <c r="GW263" s="49"/>
      <c r="GX263" s="49"/>
      <c r="GY263" s="49"/>
      <c r="GZ263" s="49"/>
    </row>
    <row r="264" spans="1:208" s="5" customFormat="1" ht="18.600000000000001" customHeight="1" x14ac:dyDescent="0.25">
      <c r="A264" s="58"/>
      <c r="B264" s="50" t="str">
        <f>IF($A264="","",(IF((VLOOKUP($A264,DATA!$A$1:$M$38,2,FALSE))="X","X",(IF(B263="X",1,B263+1)))))</f>
        <v/>
      </c>
      <c r="C264" s="51" t="str">
        <f>IF($A264="","",(IF((VLOOKUP($A264,DATA!$A$1:$M$38,3,FALSE))="X","X",(IF(C263="X",1,C263+1)))))</f>
        <v/>
      </c>
      <c r="D264" s="50" t="str">
        <f>IF($A264="","",(IF((VLOOKUP($A264,DATA!$A$1:$M$38,4,FALSE))="X","X",(IF(D263="X",1,D263+1)))))</f>
        <v/>
      </c>
      <c r="E264" s="51" t="str">
        <f>IF($A264="","",(IF((VLOOKUP($A264,DATA!$A$1:$M$38,5,FALSE))="X","X",(IF(E263="X",1,E263+1)))))</f>
        <v/>
      </c>
      <c r="F264" s="50" t="str">
        <f>IF($A264="","",(IF((VLOOKUP($A264,DATA!$A$1:$M$38,6,FALSE))="X","X",(IF(F263="X",1,F263+1)))))</f>
        <v/>
      </c>
      <c r="G264" s="51" t="str">
        <f>IF($A264="","",(IF((VLOOKUP($A264,DATA!$A$1:$M$38,7,FALSE))="X","X",(IF(G263="X",1,G263+1)))))</f>
        <v/>
      </c>
      <c r="H264" s="50" t="str">
        <f>IF($A264="","",(IF((VLOOKUP($A264,DATA!$A$1:$M$38,8,FALSE))="X","X",(IF(H263="X",1,H263+1)))))</f>
        <v/>
      </c>
      <c r="I264" s="50" t="str">
        <f>IF($A264="","",(IF((VLOOKUP($A264,DATA!$A$1:$M$38,9,FALSE))="X","X",(IF(I263="X",1,I263+1)))))</f>
        <v/>
      </c>
      <c r="J264" s="51" t="str">
        <f>IF($A264="","",(IF((VLOOKUP($A264,DATA!$A$1:$M$38,10,FALSE))="X","X",(IF(J263="X",1,J263+1)))))</f>
        <v/>
      </c>
      <c r="K264" s="50" t="str">
        <f>IF($A264="","",(IF((VLOOKUP($A264,DATA!$A$1:$M$38,11,FALSE))="X","X",(IF(K263="X",1,K263+1)))))</f>
        <v/>
      </c>
      <c r="L264" s="50" t="str">
        <f>IF($A264="","",(IF((VLOOKUP($A264,DATA!$A$1:$M$38,12,FALSE))="X","X",(IF(L263="X",1,L263+1)))))</f>
        <v/>
      </c>
      <c r="M264" s="50" t="str">
        <f>IF($A264="","",(IF((VLOOKUP($A264,DATA!$A$1:$M$38,13,FALSE))="X","X",(IF(M263="X",1,M263+1)))))</f>
        <v/>
      </c>
      <c r="N264" s="53" t="str">
        <f t="shared" si="8"/>
        <v/>
      </c>
      <c r="O264" s="51" t="str">
        <f t="shared" si="9"/>
        <v/>
      </c>
      <c r="P264" s="50" t="str">
        <f>IF($A264="","",(IF((VLOOKUP($A264,DATA!$S$1:$AC$38,2,FALSE))="X","X",(IF(P263="X",1,P263+1)))))</f>
        <v/>
      </c>
      <c r="Q264" s="50" t="str">
        <f>IF($A264="","",(IF((VLOOKUP($A264,DATA!$S$1:$AC$38,3,FALSE))="X","X",(IF(Q263="X",1,Q263+1)))))</f>
        <v/>
      </c>
      <c r="R264" s="50" t="str">
        <f>IF($A264="","",(IF((VLOOKUP($A264,DATA!$S$1:$AC$38,4,FALSE))="X","X",(IF(R263="X",1,R263+1)))))</f>
        <v/>
      </c>
      <c r="S264" s="50" t="str">
        <f>IF($A264="","",(IF((VLOOKUP($A264,DATA!$S$1:$AC$38,5,FALSE))="X","X",(IF(S263="X",1,S263+1)))))</f>
        <v/>
      </c>
      <c r="T264" s="50" t="str">
        <f>IF($A264="","",(IF((VLOOKUP($A264,DATA!$S$1:$AC$38,6,FALSE))="X","X",(IF(T263="X",1,T263+1)))))</f>
        <v/>
      </c>
      <c r="U264" s="50" t="str">
        <f>IF($A264="","",(IF((VLOOKUP($A264,DATA!$S$1:$AC$38,7,FALSE))="X","X",(IF(U263="X",1,U263+1)))))</f>
        <v/>
      </c>
      <c r="V264" s="51" t="str">
        <f>IF($A264="","",(IF((VLOOKUP($A264,DATA!$S$1:$AC$38,8,FALSE))="X","X",(IF(V263="X",1,V263+1)))))</f>
        <v/>
      </c>
      <c r="W264" s="50" t="str">
        <f>IF($A264="","",(IF((VLOOKUP($A264,DATA!$S$1:$AC$38,9,FALSE))="X","X",(IF(W263="X",1,W263+1)))))</f>
        <v/>
      </c>
      <c r="X264" s="50" t="str">
        <f>IF($A264="","",(IF((VLOOKUP($A264,DATA!$S$1:$AC$38,10,FALSE))="X","X",(IF(X263="X",1,X263+1)))))</f>
        <v/>
      </c>
      <c r="Y264" s="51" t="str">
        <f>IF($A264="","",(IF((VLOOKUP($A264,DATA!$S$1:$AC$38,11,FALSE))="X","X",(IF(Y263="X",1,Y263+1)))))</f>
        <v/>
      </c>
      <c r="Z264" s="52"/>
      <c r="AA264" s="52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39"/>
      <c r="BN264" s="39"/>
      <c r="BO264" s="39"/>
      <c r="BP264" s="39"/>
      <c r="BQ264" s="39"/>
      <c r="BR264" s="39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39"/>
      <c r="CF264" s="39"/>
      <c r="CG264" s="39"/>
      <c r="CH264" s="39"/>
      <c r="DC264" s="4"/>
      <c r="DD264" s="4"/>
      <c r="DE264" s="49"/>
      <c r="DF264" s="49"/>
      <c r="DG264" s="49"/>
      <c r="DH264" s="49"/>
      <c r="DI264" s="49"/>
      <c r="DJ264" s="49"/>
      <c r="DK264" s="49"/>
      <c r="DL264" s="49"/>
      <c r="DM264" s="49"/>
      <c r="DN264" s="49"/>
      <c r="DO264" s="49"/>
      <c r="DP264" s="49"/>
      <c r="DQ264" s="49"/>
      <c r="DR264" s="49"/>
      <c r="DS264" s="49"/>
      <c r="DT264" s="49"/>
      <c r="DU264" s="49"/>
      <c r="DV264" s="49"/>
      <c r="DW264" s="49"/>
      <c r="DX264" s="49"/>
      <c r="DY264" s="49"/>
      <c r="DZ264" s="49"/>
      <c r="EA264" s="49"/>
      <c r="EB264" s="49"/>
      <c r="EC264" s="49"/>
      <c r="ED264" s="49"/>
      <c r="EE264" s="49"/>
      <c r="EF264" s="49"/>
      <c r="EG264" s="49"/>
      <c r="EH264" s="49"/>
      <c r="EI264" s="49"/>
      <c r="EJ264" s="49"/>
      <c r="EK264" s="49"/>
      <c r="EL264" s="49"/>
      <c r="EM264" s="49"/>
      <c r="EN264" s="49"/>
      <c r="EO264" s="49"/>
      <c r="EP264" s="49"/>
      <c r="EQ264" s="49"/>
      <c r="ER264" s="49"/>
      <c r="ES264" s="49"/>
      <c r="ET264" s="49"/>
      <c r="EU264" s="49"/>
      <c r="EV264" s="49"/>
      <c r="EW264" s="49"/>
      <c r="EX264" s="49"/>
      <c r="EY264" s="49"/>
      <c r="EZ264" s="49"/>
      <c r="FA264" s="49"/>
      <c r="FB264" s="49"/>
      <c r="FC264" s="49"/>
      <c r="FD264" s="49"/>
      <c r="FE264" s="49"/>
      <c r="FF264" s="49"/>
      <c r="FG264" s="49"/>
      <c r="FH264" s="49"/>
      <c r="FI264" s="49"/>
      <c r="FJ264" s="49"/>
      <c r="FK264" s="49"/>
      <c r="FL264" s="49"/>
      <c r="FM264" s="49"/>
      <c r="FN264" s="49"/>
      <c r="FO264" s="49"/>
      <c r="FP264" s="49"/>
      <c r="FQ264" s="49"/>
      <c r="FR264" s="49"/>
      <c r="FS264" s="49"/>
      <c r="FT264" s="49"/>
      <c r="FU264" s="49"/>
      <c r="FV264" s="49"/>
      <c r="FW264" s="49"/>
      <c r="FX264" s="49"/>
      <c r="FY264" s="49"/>
      <c r="FZ264" s="49"/>
      <c r="GA264" s="49"/>
      <c r="GB264" s="49"/>
      <c r="GC264" s="49"/>
      <c r="GD264" s="49"/>
      <c r="GE264" s="49"/>
      <c r="GF264" s="49"/>
      <c r="GG264" s="49"/>
      <c r="GH264" s="49"/>
      <c r="GI264" s="49"/>
      <c r="GJ264" s="49"/>
      <c r="GK264" s="49"/>
      <c r="GL264" s="49"/>
      <c r="GM264" s="49"/>
      <c r="GN264" s="49"/>
      <c r="GO264" s="49"/>
      <c r="GP264" s="49"/>
      <c r="GQ264" s="49"/>
      <c r="GR264" s="49"/>
      <c r="GS264" s="49"/>
      <c r="GT264" s="49"/>
      <c r="GU264" s="49"/>
      <c r="GV264" s="49"/>
      <c r="GW264" s="49"/>
      <c r="GX264" s="49"/>
      <c r="GY264" s="49"/>
      <c r="GZ264" s="49"/>
    </row>
    <row r="265" spans="1:208" s="5" customFormat="1" ht="18.600000000000001" customHeight="1" x14ac:dyDescent="0.25">
      <c r="A265" s="58"/>
      <c r="B265" s="50" t="str">
        <f>IF($A265="","",(IF((VLOOKUP($A265,DATA!$A$1:$M$38,2,FALSE))="X","X",(IF(B264="X",1,B264+1)))))</f>
        <v/>
      </c>
      <c r="C265" s="51" t="str">
        <f>IF($A265="","",(IF((VLOOKUP($A265,DATA!$A$1:$M$38,3,FALSE))="X","X",(IF(C264="X",1,C264+1)))))</f>
        <v/>
      </c>
      <c r="D265" s="50" t="str">
        <f>IF($A265="","",(IF((VLOOKUP($A265,DATA!$A$1:$M$38,4,FALSE))="X","X",(IF(D264="X",1,D264+1)))))</f>
        <v/>
      </c>
      <c r="E265" s="51" t="str">
        <f>IF($A265="","",(IF((VLOOKUP($A265,DATA!$A$1:$M$38,5,FALSE))="X","X",(IF(E264="X",1,E264+1)))))</f>
        <v/>
      </c>
      <c r="F265" s="50" t="str">
        <f>IF($A265="","",(IF((VLOOKUP($A265,DATA!$A$1:$M$38,6,FALSE))="X","X",(IF(F264="X",1,F264+1)))))</f>
        <v/>
      </c>
      <c r="G265" s="51" t="str">
        <f>IF($A265="","",(IF((VLOOKUP($A265,DATA!$A$1:$M$38,7,FALSE))="X","X",(IF(G264="X",1,G264+1)))))</f>
        <v/>
      </c>
      <c r="H265" s="50" t="str">
        <f>IF($A265="","",(IF((VLOOKUP($A265,DATA!$A$1:$M$38,8,FALSE))="X","X",(IF(H264="X",1,H264+1)))))</f>
        <v/>
      </c>
      <c r="I265" s="50" t="str">
        <f>IF($A265="","",(IF((VLOOKUP($A265,DATA!$A$1:$M$38,9,FALSE))="X","X",(IF(I264="X",1,I264+1)))))</f>
        <v/>
      </c>
      <c r="J265" s="51" t="str">
        <f>IF($A265="","",(IF((VLOOKUP($A265,DATA!$A$1:$M$38,10,FALSE))="X","X",(IF(J264="X",1,J264+1)))))</f>
        <v/>
      </c>
      <c r="K265" s="50" t="str">
        <f>IF($A265="","",(IF((VLOOKUP($A265,DATA!$A$1:$M$38,11,FALSE))="X","X",(IF(K264="X",1,K264+1)))))</f>
        <v/>
      </c>
      <c r="L265" s="50" t="str">
        <f>IF($A265="","",(IF((VLOOKUP($A265,DATA!$A$1:$M$38,12,FALSE))="X","X",(IF(L264="X",1,L264+1)))))</f>
        <v/>
      </c>
      <c r="M265" s="50" t="str">
        <f>IF($A265="","",(IF((VLOOKUP($A265,DATA!$A$1:$M$38,13,FALSE))="X","X",(IF(M264="X",1,M264+1)))))</f>
        <v/>
      </c>
      <c r="N265" s="53" t="str">
        <f t="shared" si="8"/>
        <v/>
      </c>
      <c r="O265" s="51" t="str">
        <f t="shared" si="9"/>
        <v/>
      </c>
      <c r="P265" s="50" t="str">
        <f>IF($A265="","",(IF((VLOOKUP($A265,DATA!$S$1:$AC$38,2,FALSE))="X","X",(IF(P264="X",1,P264+1)))))</f>
        <v/>
      </c>
      <c r="Q265" s="50" t="str">
        <f>IF($A265="","",(IF((VLOOKUP($A265,DATA!$S$1:$AC$38,3,FALSE))="X","X",(IF(Q264="X",1,Q264+1)))))</f>
        <v/>
      </c>
      <c r="R265" s="50" t="str">
        <f>IF($A265="","",(IF((VLOOKUP($A265,DATA!$S$1:$AC$38,4,FALSE))="X","X",(IF(R264="X",1,R264+1)))))</f>
        <v/>
      </c>
      <c r="S265" s="50" t="str">
        <f>IF($A265="","",(IF((VLOOKUP($A265,DATA!$S$1:$AC$38,5,FALSE))="X","X",(IF(S264="X",1,S264+1)))))</f>
        <v/>
      </c>
      <c r="T265" s="50" t="str">
        <f>IF($A265="","",(IF((VLOOKUP($A265,DATA!$S$1:$AC$38,6,FALSE))="X","X",(IF(T264="X",1,T264+1)))))</f>
        <v/>
      </c>
      <c r="U265" s="50" t="str">
        <f>IF($A265="","",(IF((VLOOKUP($A265,DATA!$S$1:$AC$38,7,FALSE))="X","X",(IF(U264="X",1,U264+1)))))</f>
        <v/>
      </c>
      <c r="V265" s="51" t="str">
        <f>IF($A265="","",(IF((VLOOKUP($A265,DATA!$S$1:$AC$38,8,FALSE))="X","X",(IF(V264="X",1,V264+1)))))</f>
        <v/>
      </c>
      <c r="W265" s="50" t="str">
        <f>IF($A265="","",(IF((VLOOKUP($A265,DATA!$S$1:$AC$38,9,FALSE))="X","X",(IF(W264="X",1,W264+1)))))</f>
        <v/>
      </c>
      <c r="X265" s="50" t="str">
        <f>IF($A265="","",(IF((VLOOKUP($A265,DATA!$S$1:$AC$38,10,FALSE))="X","X",(IF(X264="X",1,X264+1)))))</f>
        <v/>
      </c>
      <c r="Y265" s="51" t="str">
        <f>IF($A265="","",(IF((VLOOKUP($A265,DATA!$S$1:$AC$38,11,FALSE))="X","X",(IF(Y264="X",1,Y264+1)))))</f>
        <v/>
      </c>
      <c r="Z265" s="52"/>
      <c r="AA265" s="52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39"/>
      <c r="BN265" s="39"/>
      <c r="BO265" s="39"/>
      <c r="BP265" s="39"/>
      <c r="BQ265" s="39"/>
      <c r="BR265" s="39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39"/>
      <c r="CF265" s="39"/>
      <c r="CG265" s="39"/>
      <c r="CH265" s="39"/>
      <c r="DC265" s="4"/>
      <c r="DD265" s="4"/>
      <c r="DE265" s="49"/>
      <c r="DF265" s="49"/>
      <c r="DG265" s="49"/>
      <c r="DH265" s="49"/>
      <c r="DI265" s="49"/>
      <c r="DJ265" s="49"/>
      <c r="DK265" s="49"/>
      <c r="DL265" s="49"/>
      <c r="DM265" s="49"/>
      <c r="DN265" s="49"/>
      <c r="DO265" s="49"/>
      <c r="DP265" s="49"/>
      <c r="DQ265" s="49"/>
      <c r="DR265" s="49"/>
      <c r="DS265" s="49"/>
      <c r="DT265" s="49"/>
      <c r="DU265" s="49"/>
      <c r="DV265" s="49"/>
      <c r="DW265" s="49"/>
      <c r="DX265" s="49"/>
      <c r="DY265" s="49"/>
      <c r="DZ265" s="49"/>
      <c r="EA265" s="49"/>
      <c r="EB265" s="49"/>
      <c r="EC265" s="49"/>
      <c r="ED265" s="49"/>
      <c r="EE265" s="49"/>
      <c r="EF265" s="49"/>
      <c r="EG265" s="49"/>
      <c r="EH265" s="49"/>
      <c r="EI265" s="49"/>
      <c r="EJ265" s="49"/>
      <c r="EK265" s="49"/>
      <c r="EL265" s="49"/>
      <c r="EM265" s="49"/>
      <c r="EN265" s="49"/>
      <c r="EO265" s="49"/>
      <c r="EP265" s="49"/>
      <c r="EQ265" s="49"/>
      <c r="ER265" s="49"/>
      <c r="ES265" s="49"/>
      <c r="ET265" s="49"/>
      <c r="EU265" s="49"/>
      <c r="EV265" s="49"/>
      <c r="EW265" s="49"/>
      <c r="EX265" s="49"/>
      <c r="EY265" s="49"/>
      <c r="EZ265" s="49"/>
      <c r="FA265" s="49"/>
      <c r="FB265" s="49"/>
      <c r="FC265" s="49"/>
      <c r="FD265" s="49"/>
      <c r="FE265" s="49"/>
      <c r="FF265" s="49"/>
      <c r="FG265" s="49"/>
      <c r="FH265" s="49"/>
      <c r="FI265" s="49"/>
      <c r="FJ265" s="49"/>
      <c r="FK265" s="49"/>
      <c r="FL265" s="49"/>
      <c r="FM265" s="49"/>
      <c r="FN265" s="49"/>
      <c r="FO265" s="49"/>
      <c r="FP265" s="49"/>
      <c r="FQ265" s="49"/>
      <c r="FR265" s="49"/>
      <c r="FS265" s="49"/>
      <c r="FT265" s="49"/>
      <c r="FU265" s="49"/>
      <c r="FV265" s="49"/>
      <c r="FW265" s="49"/>
      <c r="FX265" s="49"/>
      <c r="FY265" s="49"/>
      <c r="FZ265" s="49"/>
      <c r="GA265" s="49"/>
      <c r="GB265" s="49"/>
      <c r="GC265" s="49"/>
      <c r="GD265" s="49"/>
      <c r="GE265" s="49"/>
      <c r="GF265" s="49"/>
      <c r="GG265" s="49"/>
      <c r="GH265" s="49"/>
      <c r="GI265" s="49"/>
      <c r="GJ265" s="49"/>
      <c r="GK265" s="49"/>
      <c r="GL265" s="49"/>
      <c r="GM265" s="49"/>
      <c r="GN265" s="49"/>
      <c r="GO265" s="49"/>
      <c r="GP265" s="49"/>
      <c r="GQ265" s="49"/>
      <c r="GR265" s="49"/>
      <c r="GS265" s="49"/>
      <c r="GT265" s="49"/>
      <c r="GU265" s="49"/>
      <c r="GV265" s="49"/>
      <c r="GW265" s="49"/>
      <c r="GX265" s="49"/>
      <c r="GY265" s="49"/>
      <c r="GZ265" s="49"/>
    </row>
    <row r="266" spans="1:208" s="5" customFormat="1" ht="18.600000000000001" customHeight="1" x14ac:dyDescent="0.25">
      <c r="A266" s="58"/>
      <c r="B266" s="50" t="str">
        <f>IF($A266="","",(IF((VLOOKUP($A266,DATA!$A$1:$M$38,2,FALSE))="X","X",(IF(B265="X",1,B265+1)))))</f>
        <v/>
      </c>
      <c r="C266" s="51" t="str">
        <f>IF($A266="","",(IF((VLOOKUP($A266,DATA!$A$1:$M$38,3,FALSE))="X","X",(IF(C265="X",1,C265+1)))))</f>
        <v/>
      </c>
      <c r="D266" s="50" t="str">
        <f>IF($A266="","",(IF((VLOOKUP($A266,DATA!$A$1:$M$38,4,FALSE))="X","X",(IF(D265="X",1,D265+1)))))</f>
        <v/>
      </c>
      <c r="E266" s="51" t="str">
        <f>IF($A266="","",(IF((VLOOKUP($A266,DATA!$A$1:$M$38,5,FALSE))="X","X",(IF(E265="X",1,E265+1)))))</f>
        <v/>
      </c>
      <c r="F266" s="50" t="str">
        <f>IF($A266="","",(IF((VLOOKUP($A266,DATA!$A$1:$M$38,6,FALSE))="X","X",(IF(F265="X",1,F265+1)))))</f>
        <v/>
      </c>
      <c r="G266" s="51" t="str">
        <f>IF($A266="","",(IF((VLOOKUP($A266,DATA!$A$1:$M$38,7,FALSE))="X","X",(IF(G265="X",1,G265+1)))))</f>
        <v/>
      </c>
      <c r="H266" s="50" t="str">
        <f>IF($A266="","",(IF((VLOOKUP($A266,DATA!$A$1:$M$38,8,FALSE))="X","X",(IF(H265="X",1,H265+1)))))</f>
        <v/>
      </c>
      <c r="I266" s="50" t="str">
        <f>IF($A266="","",(IF((VLOOKUP($A266,DATA!$A$1:$M$38,9,FALSE))="X","X",(IF(I265="X",1,I265+1)))))</f>
        <v/>
      </c>
      <c r="J266" s="51" t="str">
        <f>IF($A266="","",(IF((VLOOKUP($A266,DATA!$A$1:$M$38,10,FALSE))="X","X",(IF(J265="X",1,J265+1)))))</f>
        <v/>
      </c>
      <c r="K266" s="50" t="str">
        <f>IF($A266="","",(IF((VLOOKUP($A266,DATA!$A$1:$M$38,11,FALSE))="X","X",(IF(K265="X",1,K265+1)))))</f>
        <v/>
      </c>
      <c r="L266" s="50" t="str">
        <f>IF($A266="","",(IF((VLOOKUP($A266,DATA!$A$1:$M$38,12,FALSE))="X","X",(IF(L265="X",1,L265+1)))))</f>
        <v/>
      </c>
      <c r="M266" s="50" t="str">
        <f>IF($A266="","",(IF((VLOOKUP($A266,DATA!$A$1:$M$38,13,FALSE))="X","X",(IF(M265="X",1,M265+1)))))</f>
        <v/>
      </c>
      <c r="N266" s="53" t="str">
        <f t="shared" si="8"/>
        <v/>
      </c>
      <c r="O266" s="51" t="str">
        <f t="shared" si="9"/>
        <v/>
      </c>
      <c r="P266" s="50" t="str">
        <f>IF($A266="","",(IF((VLOOKUP($A266,DATA!$S$1:$AC$38,2,FALSE))="X","X",(IF(P265="X",1,P265+1)))))</f>
        <v/>
      </c>
      <c r="Q266" s="50" t="str">
        <f>IF($A266="","",(IF((VLOOKUP($A266,DATA!$S$1:$AC$38,3,FALSE))="X","X",(IF(Q265="X",1,Q265+1)))))</f>
        <v/>
      </c>
      <c r="R266" s="50" t="str">
        <f>IF($A266="","",(IF((VLOOKUP($A266,DATA!$S$1:$AC$38,4,FALSE))="X","X",(IF(R265="X",1,R265+1)))))</f>
        <v/>
      </c>
      <c r="S266" s="50" t="str">
        <f>IF($A266="","",(IF((VLOOKUP($A266,DATA!$S$1:$AC$38,5,FALSE))="X","X",(IF(S265="X",1,S265+1)))))</f>
        <v/>
      </c>
      <c r="T266" s="50" t="str">
        <f>IF($A266="","",(IF((VLOOKUP($A266,DATA!$S$1:$AC$38,6,FALSE))="X","X",(IF(T265="X",1,T265+1)))))</f>
        <v/>
      </c>
      <c r="U266" s="50" t="str">
        <f>IF($A266="","",(IF((VLOOKUP($A266,DATA!$S$1:$AC$38,7,FALSE))="X","X",(IF(U265="X",1,U265+1)))))</f>
        <v/>
      </c>
      <c r="V266" s="51" t="str">
        <f>IF($A266="","",(IF((VLOOKUP($A266,DATA!$S$1:$AC$38,8,FALSE))="X","X",(IF(V265="X",1,V265+1)))))</f>
        <v/>
      </c>
      <c r="W266" s="50" t="str">
        <f>IF($A266="","",(IF((VLOOKUP($A266,DATA!$S$1:$AC$38,9,FALSE))="X","X",(IF(W265="X",1,W265+1)))))</f>
        <v/>
      </c>
      <c r="X266" s="50" t="str">
        <f>IF($A266="","",(IF((VLOOKUP($A266,DATA!$S$1:$AC$38,10,FALSE))="X","X",(IF(X265="X",1,X265+1)))))</f>
        <v/>
      </c>
      <c r="Y266" s="51" t="str">
        <f>IF($A266="","",(IF((VLOOKUP($A266,DATA!$S$1:$AC$38,11,FALSE))="X","X",(IF(Y265="X",1,Y265+1)))))</f>
        <v/>
      </c>
      <c r="Z266" s="52"/>
      <c r="AA266" s="52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39"/>
      <c r="BN266" s="39"/>
      <c r="BO266" s="39"/>
      <c r="BP266" s="39"/>
      <c r="BQ266" s="39"/>
      <c r="BR266" s="39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39"/>
      <c r="CF266" s="39"/>
      <c r="CG266" s="39"/>
      <c r="CH266" s="39"/>
      <c r="DC266" s="4"/>
      <c r="DD266" s="4"/>
      <c r="DE266" s="49"/>
      <c r="DF266" s="49"/>
      <c r="DG266" s="49"/>
      <c r="DH266" s="49"/>
      <c r="DI266" s="49"/>
      <c r="DJ266" s="49"/>
      <c r="DK266" s="49"/>
      <c r="DL266" s="49"/>
      <c r="DM266" s="49"/>
      <c r="DN266" s="49"/>
      <c r="DO266" s="49"/>
      <c r="DP266" s="49"/>
      <c r="DQ266" s="49"/>
      <c r="DR266" s="49"/>
      <c r="DS266" s="49"/>
      <c r="DT266" s="49"/>
      <c r="DU266" s="49"/>
      <c r="DV266" s="49"/>
      <c r="DW266" s="49"/>
      <c r="DX266" s="49"/>
      <c r="DY266" s="49"/>
      <c r="DZ266" s="49"/>
      <c r="EA266" s="49"/>
      <c r="EB266" s="49"/>
      <c r="EC266" s="49"/>
      <c r="ED266" s="49"/>
      <c r="EE266" s="49"/>
      <c r="EF266" s="49"/>
      <c r="EG266" s="49"/>
      <c r="EH266" s="49"/>
      <c r="EI266" s="49"/>
      <c r="EJ266" s="49"/>
      <c r="EK266" s="49"/>
      <c r="EL266" s="49"/>
      <c r="EM266" s="49"/>
      <c r="EN266" s="49"/>
      <c r="EO266" s="49"/>
      <c r="EP266" s="49"/>
      <c r="EQ266" s="49"/>
      <c r="ER266" s="49"/>
      <c r="ES266" s="49"/>
      <c r="ET266" s="49"/>
      <c r="EU266" s="49"/>
      <c r="EV266" s="49"/>
      <c r="EW266" s="49"/>
      <c r="EX266" s="49"/>
      <c r="EY266" s="49"/>
      <c r="EZ266" s="49"/>
      <c r="FA266" s="49"/>
      <c r="FB266" s="49"/>
      <c r="FC266" s="49"/>
      <c r="FD266" s="49"/>
      <c r="FE266" s="49"/>
      <c r="FF266" s="49"/>
      <c r="FG266" s="49"/>
      <c r="FH266" s="49"/>
      <c r="FI266" s="49"/>
      <c r="FJ266" s="49"/>
      <c r="FK266" s="49"/>
      <c r="FL266" s="49"/>
      <c r="FM266" s="49"/>
      <c r="FN266" s="49"/>
      <c r="FO266" s="49"/>
      <c r="FP266" s="49"/>
      <c r="FQ266" s="49"/>
      <c r="FR266" s="49"/>
      <c r="FS266" s="49"/>
      <c r="FT266" s="49"/>
      <c r="FU266" s="49"/>
      <c r="FV266" s="49"/>
      <c r="FW266" s="49"/>
      <c r="FX266" s="49"/>
      <c r="FY266" s="49"/>
      <c r="FZ266" s="49"/>
      <c r="GA266" s="49"/>
      <c r="GB266" s="49"/>
      <c r="GC266" s="49"/>
      <c r="GD266" s="49"/>
      <c r="GE266" s="49"/>
      <c r="GF266" s="49"/>
      <c r="GG266" s="49"/>
      <c r="GH266" s="49"/>
      <c r="GI266" s="49"/>
      <c r="GJ266" s="49"/>
      <c r="GK266" s="49"/>
      <c r="GL266" s="49"/>
      <c r="GM266" s="49"/>
      <c r="GN266" s="49"/>
      <c r="GO266" s="49"/>
      <c r="GP266" s="49"/>
      <c r="GQ266" s="49"/>
      <c r="GR266" s="49"/>
      <c r="GS266" s="49"/>
      <c r="GT266" s="49"/>
      <c r="GU266" s="49"/>
      <c r="GV266" s="49"/>
      <c r="GW266" s="49"/>
      <c r="GX266" s="49"/>
      <c r="GY266" s="49"/>
      <c r="GZ266" s="49"/>
    </row>
    <row r="267" spans="1:208" s="5" customFormat="1" ht="18.600000000000001" customHeight="1" x14ac:dyDescent="0.25">
      <c r="A267" s="58"/>
      <c r="B267" s="50" t="str">
        <f>IF($A267="","",(IF((VLOOKUP($A267,DATA!$A$1:$M$38,2,FALSE))="X","X",(IF(B266="X",1,B266+1)))))</f>
        <v/>
      </c>
      <c r="C267" s="51" t="str">
        <f>IF($A267="","",(IF((VLOOKUP($A267,DATA!$A$1:$M$38,3,FALSE))="X","X",(IF(C266="X",1,C266+1)))))</f>
        <v/>
      </c>
      <c r="D267" s="50" t="str">
        <f>IF($A267="","",(IF((VLOOKUP($A267,DATA!$A$1:$M$38,4,FALSE))="X","X",(IF(D266="X",1,D266+1)))))</f>
        <v/>
      </c>
      <c r="E267" s="51" t="str">
        <f>IF($A267="","",(IF((VLOOKUP($A267,DATA!$A$1:$M$38,5,FALSE))="X","X",(IF(E266="X",1,E266+1)))))</f>
        <v/>
      </c>
      <c r="F267" s="50" t="str">
        <f>IF($A267="","",(IF((VLOOKUP($A267,DATA!$A$1:$M$38,6,FALSE))="X","X",(IF(F266="X",1,F266+1)))))</f>
        <v/>
      </c>
      <c r="G267" s="51" t="str">
        <f>IF($A267="","",(IF((VLOOKUP($A267,DATA!$A$1:$M$38,7,FALSE))="X","X",(IF(G266="X",1,G266+1)))))</f>
        <v/>
      </c>
      <c r="H267" s="50" t="str">
        <f>IF($A267="","",(IF((VLOOKUP($A267,DATA!$A$1:$M$38,8,FALSE))="X","X",(IF(H266="X",1,H266+1)))))</f>
        <v/>
      </c>
      <c r="I267" s="50" t="str">
        <f>IF($A267="","",(IF((VLOOKUP($A267,DATA!$A$1:$M$38,9,FALSE))="X","X",(IF(I266="X",1,I266+1)))))</f>
        <v/>
      </c>
      <c r="J267" s="51" t="str">
        <f>IF($A267="","",(IF((VLOOKUP($A267,DATA!$A$1:$M$38,10,FALSE))="X","X",(IF(J266="X",1,J266+1)))))</f>
        <v/>
      </c>
      <c r="K267" s="50" t="str">
        <f>IF($A267="","",(IF((VLOOKUP($A267,DATA!$A$1:$M$38,11,FALSE))="X","X",(IF(K266="X",1,K266+1)))))</f>
        <v/>
      </c>
      <c r="L267" s="50" t="str">
        <f>IF($A267="","",(IF((VLOOKUP($A267,DATA!$A$1:$M$38,12,FALSE))="X","X",(IF(L266="X",1,L266+1)))))</f>
        <v/>
      </c>
      <c r="M267" s="50" t="str">
        <f>IF($A267="","",(IF((VLOOKUP($A267,DATA!$A$1:$M$38,13,FALSE))="X","X",(IF(M266="X",1,M266+1)))))</f>
        <v/>
      </c>
      <c r="N267" s="53" t="str">
        <f t="shared" si="8"/>
        <v/>
      </c>
      <c r="O267" s="51" t="str">
        <f t="shared" si="9"/>
        <v/>
      </c>
      <c r="P267" s="50" t="str">
        <f>IF($A267="","",(IF((VLOOKUP($A267,DATA!$S$1:$AC$38,2,FALSE))="X","X",(IF(P266="X",1,P266+1)))))</f>
        <v/>
      </c>
      <c r="Q267" s="50" t="str">
        <f>IF($A267="","",(IF((VLOOKUP($A267,DATA!$S$1:$AC$38,3,FALSE))="X","X",(IF(Q266="X",1,Q266+1)))))</f>
        <v/>
      </c>
      <c r="R267" s="50" t="str">
        <f>IF($A267="","",(IF((VLOOKUP($A267,DATA!$S$1:$AC$38,4,FALSE))="X","X",(IF(R266="X",1,R266+1)))))</f>
        <v/>
      </c>
      <c r="S267" s="50" t="str">
        <f>IF($A267="","",(IF((VLOOKUP($A267,DATA!$S$1:$AC$38,5,FALSE))="X","X",(IF(S266="X",1,S266+1)))))</f>
        <v/>
      </c>
      <c r="T267" s="50" t="str">
        <f>IF($A267="","",(IF((VLOOKUP($A267,DATA!$S$1:$AC$38,6,FALSE))="X","X",(IF(T266="X",1,T266+1)))))</f>
        <v/>
      </c>
      <c r="U267" s="50" t="str">
        <f>IF($A267="","",(IF((VLOOKUP($A267,DATA!$S$1:$AC$38,7,FALSE))="X","X",(IF(U266="X",1,U266+1)))))</f>
        <v/>
      </c>
      <c r="V267" s="51" t="str">
        <f>IF($A267="","",(IF((VLOOKUP($A267,DATA!$S$1:$AC$38,8,FALSE))="X","X",(IF(V266="X",1,V266+1)))))</f>
        <v/>
      </c>
      <c r="W267" s="50" t="str">
        <f>IF($A267="","",(IF((VLOOKUP($A267,DATA!$S$1:$AC$38,9,FALSE))="X","X",(IF(W266="X",1,W266+1)))))</f>
        <v/>
      </c>
      <c r="X267" s="50" t="str">
        <f>IF($A267="","",(IF((VLOOKUP($A267,DATA!$S$1:$AC$38,10,FALSE))="X","X",(IF(X266="X",1,X266+1)))))</f>
        <v/>
      </c>
      <c r="Y267" s="51" t="str">
        <f>IF($A267="","",(IF((VLOOKUP($A267,DATA!$S$1:$AC$38,11,FALSE))="X","X",(IF(Y266="X",1,Y266+1)))))</f>
        <v/>
      </c>
      <c r="Z267" s="52"/>
      <c r="AA267" s="52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39"/>
      <c r="BN267" s="39"/>
      <c r="BO267" s="39"/>
      <c r="BP267" s="39"/>
      <c r="BQ267" s="39"/>
      <c r="BR267" s="39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39"/>
      <c r="CF267" s="39"/>
      <c r="CG267" s="39"/>
      <c r="CH267" s="39"/>
      <c r="DC267" s="4"/>
      <c r="DD267" s="4"/>
      <c r="DE267" s="49"/>
      <c r="DF267" s="49"/>
      <c r="DG267" s="49"/>
      <c r="DH267" s="49"/>
      <c r="DI267" s="49"/>
      <c r="DJ267" s="49"/>
      <c r="DK267" s="49"/>
      <c r="DL267" s="49"/>
      <c r="DM267" s="49"/>
      <c r="DN267" s="49"/>
      <c r="DO267" s="49"/>
      <c r="DP267" s="49"/>
      <c r="DQ267" s="49"/>
      <c r="DR267" s="49"/>
      <c r="DS267" s="49"/>
      <c r="DT267" s="49"/>
      <c r="DU267" s="49"/>
      <c r="DV267" s="49"/>
      <c r="DW267" s="49"/>
      <c r="DX267" s="49"/>
      <c r="DY267" s="49"/>
      <c r="DZ267" s="49"/>
      <c r="EA267" s="49"/>
      <c r="EB267" s="49"/>
      <c r="EC267" s="49"/>
      <c r="ED267" s="49"/>
      <c r="EE267" s="49"/>
      <c r="EF267" s="49"/>
      <c r="EG267" s="49"/>
      <c r="EH267" s="49"/>
      <c r="EI267" s="49"/>
      <c r="EJ267" s="49"/>
      <c r="EK267" s="49"/>
      <c r="EL267" s="49"/>
      <c r="EM267" s="49"/>
      <c r="EN267" s="49"/>
      <c r="EO267" s="49"/>
      <c r="EP267" s="49"/>
      <c r="EQ267" s="49"/>
      <c r="ER267" s="49"/>
      <c r="ES267" s="49"/>
      <c r="ET267" s="49"/>
      <c r="EU267" s="49"/>
      <c r="EV267" s="49"/>
      <c r="EW267" s="49"/>
      <c r="EX267" s="49"/>
      <c r="EY267" s="49"/>
      <c r="EZ267" s="49"/>
      <c r="FA267" s="49"/>
      <c r="FB267" s="49"/>
      <c r="FC267" s="49"/>
      <c r="FD267" s="49"/>
      <c r="FE267" s="49"/>
      <c r="FF267" s="49"/>
      <c r="FG267" s="49"/>
      <c r="FH267" s="49"/>
      <c r="FI267" s="49"/>
      <c r="FJ267" s="49"/>
      <c r="FK267" s="49"/>
      <c r="FL267" s="49"/>
      <c r="FM267" s="49"/>
      <c r="FN267" s="49"/>
      <c r="FO267" s="49"/>
      <c r="FP267" s="49"/>
      <c r="FQ267" s="49"/>
      <c r="FR267" s="49"/>
      <c r="FS267" s="49"/>
      <c r="FT267" s="49"/>
      <c r="FU267" s="49"/>
      <c r="FV267" s="49"/>
      <c r="FW267" s="49"/>
      <c r="FX267" s="49"/>
      <c r="FY267" s="49"/>
      <c r="FZ267" s="49"/>
      <c r="GA267" s="49"/>
      <c r="GB267" s="49"/>
      <c r="GC267" s="49"/>
      <c r="GD267" s="49"/>
      <c r="GE267" s="49"/>
      <c r="GF267" s="49"/>
      <c r="GG267" s="49"/>
      <c r="GH267" s="49"/>
      <c r="GI267" s="49"/>
      <c r="GJ267" s="49"/>
      <c r="GK267" s="49"/>
      <c r="GL267" s="49"/>
      <c r="GM267" s="49"/>
      <c r="GN267" s="49"/>
      <c r="GO267" s="49"/>
      <c r="GP267" s="49"/>
      <c r="GQ267" s="49"/>
      <c r="GR267" s="49"/>
      <c r="GS267" s="49"/>
      <c r="GT267" s="49"/>
      <c r="GU267" s="49"/>
      <c r="GV267" s="49"/>
      <c r="GW267" s="49"/>
      <c r="GX267" s="49"/>
      <c r="GY267" s="49"/>
      <c r="GZ267" s="49"/>
    </row>
    <row r="268" spans="1:208" s="5" customFormat="1" ht="18.600000000000001" customHeight="1" x14ac:dyDescent="0.25">
      <c r="A268" s="58"/>
      <c r="B268" s="50" t="str">
        <f>IF($A268="","",(IF((VLOOKUP($A268,DATA!$A$1:$M$38,2,FALSE))="X","X",(IF(B267="X",1,B267+1)))))</f>
        <v/>
      </c>
      <c r="C268" s="51" t="str">
        <f>IF($A268="","",(IF((VLOOKUP($A268,DATA!$A$1:$M$38,3,FALSE))="X","X",(IF(C267="X",1,C267+1)))))</f>
        <v/>
      </c>
      <c r="D268" s="50" t="str">
        <f>IF($A268="","",(IF((VLOOKUP($A268,DATA!$A$1:$M$38,4,FALSE))="X","X",(IF(D267="X",1,D267+1)))))</f>
        <v/>
      </c>
      <c r="E268" s="51" t="str">
        <f>IF($A268="","",(IF((VLOOKUP($A268,DATA!$A$1:$M$38,5,FALSE))="X","X",(IF(E267="X",1,E267+1)))))</f>
        <v/>
      </c>
      <c r="F268" s="50" t="str">
        <f>IF($A268="","",(IF((VLOOKUP($A268,DATA!$A$1:$M$38,6,FALSE))="X","X",(IF(F267="X",1,F267+1)))))</f>
        <v/>
      </c>
      <c r="G268" s="51" t="str">
        <f>IF($A268="","",(IF((VLOOKUP($A268,DATA!$A$1:$M$38,7,FALSE))="X","X",(IF(G267="X",1,G267+1)))))</f>
        <v/>
      </c>
      <c r="H268" s="50" t="str">
        <f>IF($A268="","",(IF((VLOOKUP($A268,DATA!$A$1:$M$38,8,FALSE))="X","X",(IF(H267="X",1,H267+1)))))</f>
        <v/>
      </c>
      <c r="I268" s="50" t="str">
        <f>IF($A268="","",(IF((VLOOKUP($A268,DATA!$A$1:$M$38,9,FALSE))="X","X",(IF(I267="X",1,I267+1)))))</f>
        <v/>
      </c>
      <c r="J268" s="51" t="str">
        <f>IF($A268="","",(IF((VLOOKUP($A268,DATA!$A$1:$M$38,10,FALSE))="X","X",(IF(J267="X",1,J267+1)))))</f>
        <v/>
      </c>
      <c r="K268" s="50" t="str">
        <f>IF($A268="","",(IF((VLOOKUP($A268,DATA!$A$1:$M$38,11,FALSE))="X","X",(IF(K267="X",1,K267+1)))))</f>
        <v/>
      </c>
      <c r="L268" s="50" t="str">
        <f>IF($A268="","",(IF((VLOOKUP($A268,DATA!$A$1:$M$38,12,FALSE))="X","X",(IF(L267="X",1,L267+1)))))</f>
        <v/>
      </c>
      <c r="M268" s="50" t="str">
        <f>IF($A268="","",(IF((VLOOKUP($A268,DATA!$A$1:$M$38,13,FALSE))="X","X",(IF(M267="X",1,M267+1)))))</f>
        <v/>
      </c>
      <c r="N268" s="53" t="str">
        <f t="shared" si="8"/>
        <v/>
      </c>
      <c r="O268" s="51" t="str">
        <f t="shared" si="9"/>
        <v/>
      </c>
      <c r="P268" s="50" t="str">
        <f>IF($A268="","",(IF((VLOOKUP($A268,DATA!$S$1:$AC$38,2,FALSE))="X","X",(IF(P267="X",1,P267+1)))))</f>
        <v/>
      </c>
      <c r="Q268" s="50" t="str">
        <f>IF($A268="","",(IF((VLOOKUP($A268,DATA!$S$1:$AC$38,3,FALSE))="X","X",(IF(Q267="X",1,Q267+1)))))</f>
        <v/>
      </c>
      <c r="R268" s="50" t="str">
        <f>IF($A268="","",(IF((VLOOKUP($A268,DATA!$S$1:$AC$38,4,FALSE))="X","X",(IF(R267="X",1,R267+1)))))</f>
        <v/>
      </c>
      <c r="S268" s="50" t="str">
        <f>IF($A268="","",(IF((VLOOKUP($A268,DATA!$S$1:$AC$38,5,FALSE))="X","X",(IF(S267="X",1,S267+1)))))</f>
        <v/>
      </c>
      <c r="T268" s="50" t="str">
        <f>IF($A268="","",(IF((VLOOKUP($A268,DATA!$S$1:$AC$38,6,FALSE))="X","X",(IF(T267="X",1,T267+1)))))</f>
        <v/>
      </c>
      <c r="U268" s="50" t="str">
        <f>IF($A268="","",(IF((VLOOKUP($A268,DATA!$S$1:$AC$38,7,FALSE))="X","X",(IF(U267="X",1,U267+1)))))</f>
        <v/>
      </c>
      <c r="V268" s="51" t="str">
        <f>IF($A268="","",(IF((VLOOKUP($A268,DATA!$S$1:$AC$38,8,FALSE))="X","X",(IF(V267="X",1,V267+1)))))</f>
        <v/>
      </c>
      <c r="W268" s="50" t="str">
        <f>IF($A268="","",(IF((VLOOKUP($A268,DATA!$S$1:$AC$38,9,FALSE))="X","X",(IF(W267="X",1,W267+1)))))</f>
        <v/>
      </c>
      <c r="X268" s="50" t="str">
        <f>IF($A268="","",(IF((VLOOKUP($A268,DATA!$S$1:$AC$38,10,FALSE))="X","X",(IF(X267="X",1,X267+1)))))</f>
        <v/>
      </c>
      <c r="Y268" s="51" t="str">
        <f>IF($A268="","",(IF((VLOOKUP($A268,DATA!$S$1:$AC$38,11,FALSE))="X","X",(IF(Y267="X",1,Y267+1)))))</f>
        <v/>
      </c>
      <c r="Z268" s="52"/>
      <c r="AA268" s="52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39"/>
      <c r="BN268" s="39"/>
      <c r="BO268" s="39"/>
      <c r="BP268" s="39"/>
      <c r="BQ268" s="39"/>
      <c r="BR268" s="39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39"/>
      <c r="CF268" s="39"/>
      <c r="CG268" s="39"/>
      <c r="CH268" s="39"/>
      <c r="DC268" s="4"/>
      <c r="DD268" s="4"/>
      <c r="DE268" s="49"/>
      <c r="DF268" s="49"/>
      <c r="DG268" s="49"/>
      <c r="DH268" s="49"/>
      <c r="DI268" s="49"/>
      <c r="DJ268" s="49"/>
      <c r="DK268" s="49"/>
      <c r="DL268" s="49"/>
      <c r="DM268" s="49"/>
      <c r="DN268" s="49"/>
      <c r="DO268" s="49"/>
      <c r="DP268" s="49"/>
      <c r="DQ268" s="49"/>
      <c r="DR268" s="49"/>
      <c r="DS268" s="49"/>
      <c r="DT268" s="49"/>
      <c r="DU268" s="49"/>
      <c r="DV268" s="49"/>
      <c r="DW268" s="49"/>
      <c r="DX268" s="49"/>
      <c r="DY268" s="49"/>
      <c r="DZ268" s="49"/>
      <c r="EA268" s="49"/>
      <c r="EB268" s="49"/>
      <c r="EC268" s="49"/>
      <c r="ED268" s="49"/>
      <c r="EE268" s="49"/>
      <c r="EF268" s="49"/>
      <c r="EG268" s="49"/>
      <c r="EH268" s="49"/>
      <c r="EI268" s="49"/>
      <c r="EJ268" s="49"/>
      <c r="EK268" s="49"/>
      <c r="EL268" s="49"/>
      <c r="EM268" s="49"/>
      <c r="EN268" s="49"/>
      <c r="EO268" s="49"/>
      <c r="EP268" s="49"/>
      <c r="EQ268" s="49"/>
      <c r="ER268" s="49"/>
      <c r="ES268" s="49"/>
      <c r="ET268" s="49"/>
      <c r="EU268" s="49"/>
      <c r="EV268" s="49"/>
      <c r="EW268" s="49"/>
      <c r="EX268" s="49"/>
      <c r="EY268" s="49"/>
      <c r="EZ268" s="49"/>
      <c r="FA268" s="49"/>
      <c r="FB268" s="49"/>
      <c r="FC268" s="49"/>
      <c r="FD268" s="49"/>
      <c r="FE268" s="49"/>
      <c r="FF268" s="49"/>
      <c r="FG268" s="49"/>
      <c r="FH268" s="49"/>
      <c r="FI268" s="49"/>
      <c r="FJ268" s="49"/>
      <c r="FK268" s="49"/>
      <c r="FL268" s="49"/>
      <c r="FM268" s="49"/>
      <c r="FN268" s="49"/>
      <c r="FO268" s="49"/>
      <c r="FP268" s="49"/>
      <c r="FQ268" s="49"/>
      <c r="FR268" s="49"/>
      <c r="FS268" s="49"/>
      <c r="FT268" s="49"/>
      <c r="FU268" s="49"/>
      <c r="FV268" s="49"/>
      <c r="FW268" s="49"/>
      <c r="FX268" s="49"/>
      <c r="FY268" s="49"/>
      <c r="FZ268" s="49"/>
      <c r="GA268" s="49"/>
      <c r="GB268" s="49"/>
      <c r="GC268" s="49"/>
      <c r="GD268" s="49"/>
      <c r="GE268" s="49"/>
      <c r="GF268" s="49"/>
      <c r="GG268" s="49"/>
      <c r="GH268" s="49"/>
      <c r="GI268" s="49"/>
      <c r="GJ268" s="49"/>
      <c r="GK268" s="49"/>
      <c r="GL268" s="49"/>
      <c r="GM268" s="49"/>
      <c r="GN268" s="49"/>
      <c r="GO268" s="49"/>
      <c r="GP268" s="49"/>
      <c r="GQ268" s="49"/>
      <c r="GR268" s="49"/>
      <c r="GS268" s="49"/>
      <c r="GT268" s="49"/>
      <c r="GU268" s="49"/>
      <c r="GV268" s="49"/>
      <c r="GW268" s="49"/>
      <c r="GX268" s="49"/>
      <c r="GY268" s="49"/>
      <c r="GZ268" s="49"/>
    </row>
    <row r="269" spans="1:208" s="5" customFormat="1" ht="18.600000000000001" customHeight="1" x14ac:dyDescent="0.25">
      <c r="A269" s="58"/>
      <c r="B269" s="50" t="str">
        <f>IF($A269="","",(IF((VLOOKUP($A269,DATA!$A$1:$M$38,2,FALSE))="X","X",(IF(B268="X",1,B268+1)))))</f>
        <v/>
      </c>
      <c r="C269" s="51" t="str">
        <f>IF($A269="","",(IF((VLOOKUP($A269,DATA!$A$1:$M$38,3,FALSE))="X","X",(IF(C268="X",1,C268+1)))))</f>
        <v/>
      </c>
      <c r="D269" s="50" t="str">
        <f>IF($A269="","",(IF((VLOOKUP($A269,DATA!$A$1:$M$38,4,FALSE))="X","X",(IF(D268="X",1,D268+1)))))</f>
        <v/>
      </c>
      <c r="E269" s="51" t="str">
        <f>IF($A269="","",(IF((VLOOKUP($A269,DATA!$A$1:$M$38,5,FALSE))="X","X",(IF(E268="X",1,E268+1)))))</f>
        <v/>
      </c>
      <c r="F269" s="50" t="str">
        <f>IF($A269="","",(IF((VLOOKUP($A269,DATA!$A$1:$M$38,6,FALSE))="X","X",(IF(F268="X",1,F268+1)))))</f>
        <v/>
      </c>
      <c r="G269" s="51" t="str">
        <f>IF($A269="","",(IF((VLOOKUP($A269,DATA!$A$1:$M$38,7,FALSE))="X","X",(IF(G268="X",1,G268+1)))))</f>
        <v/>
      </c>
      <c r="H269" s="50" t="str">
        <f>IF($A269="","",(IF((VLOOKUP($A269,DATA!$A$1:$M$38,8,FALSE))="X","X",(IF(H268="X",1,H268+1)))))</f>
        <v/>
      </c>
      <c r="I269" s="50" t="str">
        <f>IF($A269="","",(IF((VLOOKUP($A269,DATA!$A$1:$M$38,9,FALSE))="X","X",(IF(I268="X",1,I268+1)))))</f>
        <v/>
      </c>
      <c r="J269" s="51" t="str">
        <f>IF($A269="","",(IF((VLOOKUP($A269,DATA!$A$1:$M$38,10,FALSE))="X","X",(IF(J268="X",1,J268+1)))))</f>
        <v/>
      </c>
      <c r="K269" s="50" t="str">
        <f>IF($A269="","",(IF((VLOOKUP($A269,DATA!$A$1:$M$38,11,FALSE))="X","X",(IF(K268="X",1,K268+1)))))</f>
        <v/>
      </c>
      <c r="L269" s="50" t="str">
        <f>IF($A269="","",(IF((VLOOKUP($A269,DATA!$A$1:$M$38,12,FALSE))="X","X",(IF(L268="X",1,L268+1)))))</f>
        <v/>
      </c>
      <c r="M269" s="50" t="str">
        <f>IF($A269="","",(IF((VLOOKUP($A269,DATA!$A$1:$M$38,13,FALSE))="X","X",(IF(M268="X",1,M268+1)))))</f>
        <v/>
      </c>
      <c r="N269" s="53" t="str">
        <f t="shared" si="8"/>
        <v/>
      </c>
      <c r="O269" s="51" t="str">
        <f t="shared" si="9"/>
        <v/>
      </c>
      <c r="P269" s="50" t="str">
        <f>IF($A269="","",(IF((VLOOKUP($A269,DATA!$S$1:$AC$38,2,FALSE))="X","X",(IF(P268="X",1,P268+1)))))</f>
        <v/>
      </c>
      <c r="Q269" s="50" t="str">
        <f>IF($A269="","",(IF((VLOOKUP($A269,DATA!$S$1:$AC$38,3,FALSE))="X","X",(IF(Q268="X",1,Q268+1)))))</f>
        <v/>
      </c>
      <c r="R269" s="50" t="str">
        <f>IF($A269="","",(IF((VLOOKUP($A269,DATA!$S$1:$AC$38,4,FALSE))="X","X",(IF(R268="X",1,R268+1)))))</f>
        <v/>
      </c>
      <c r="S269" s="50" t="str">
        <f>IF($A269="","",(IF((VLOOKUP($A269,DATA!$S$1:$AC$38,5,FALSE))="X","X",(IF(S268="X",1,S268+1)))))</f>
        <v/>
      </c>
      <c r="T269" s="50" t="str">
        <f>IF($A269="","",(IF((VLOOKUP($A269,DATA!$S$1:$AC$38,6,FALSE))="X","X",(IF(T268="X",1,T268+1)))))</f>
        <v/>
      </c>
      <c r="U269" s="50" t="str">
        <f>IF($A269="","",(IF((VLOOKUP($A269,DATA!$S$1:$AC$38,7,FALSE))="X","X",(IF(U268="X",1,U268+1)))))</f>
        <v/>
      </c>
      <c r="V269" s="51" t="str">
        <f>IF($A269="","",(IF((VLOOKUP($A269,DATA!$S$1:$AC$38,8,FALSE))="X","X",(IF(V268="X",1,V268+1)))))</f>
        <v/>
      </c>
      <c r="W269" s="50" t="str">
        <f>IF($A269="","",(IF((VLOOKUP($A269,DATA!$S$1:$AC$38,9,FALSE))="X","X",(IF(W268="X",1,W268+1)))))</f>
        <v/>
      </c>
      <c r="X269" s="50" t="str">
        <f>IF($A269="","",(IF((VLOOKUP($A269,DATA!$S$1:$AC$38,10,FALSE))="X","X",(IF(X268="X",1,X268+1)))))</f>
        <v/>
      </c>
      <c r="Y269" s="51" t="str">
        <f>IF($A269="","",(IF((VLOOKUP($A269,DATA!$S$1:$AC$38,11,FALSE))="X","X",(IF(Y268="X",1,Y268+1)))))</f>
        <v/>
      </c>
      <c r="Z269" s="52"/>
      <c r="AA269" s="52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39"/>
      <c r="BN269" s="39"/>
      <c r="BO269" s="39"/>
      <c r="BP269" s="39"/>
      <c r="BQ269" s="39"/>
      <c r="BR269" s="39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39"/>
      <c r="CF269" s="39"/>
      <c r="CG269" s="39"/>
      <c r="CH269" s="39"/>
      <c r="DC269" s="4"/>
      <c r="DD269" s="4"/>
      <c r="DE269" s="49"/>
      <c r="DF269" s="49"/>
      <c r="DG269" s="49"/>
      <c r="DH269" s="49"/>
      <c r="DI269" s="49"/>
      <c r="DJ269" s="49"/>
      <c r="DK269" s="49"/>
      <c r="DL269" s="49"/>
      <c r="DM269" s="49"/>
      <c r="DN269" s="49"/>
      <c r="DO269" s="49"/>
      <c r="DP269" s="49"/>
      <c r="DQ269" s="49"/>
      <c r="DR269" s="49"/>
      <c r="DS269" s="49"/>
      <c r="DT269" s="49"/>
      <c r="DU269" s="49"/>
      <c r="DV269" s="49"/>
      <c r="DW269" s="49"/>
      <c r="DX269" s="49"/>
      <c r="DY269" s="49"/>
      <c r="DZ269" s="49"/>
      <c r="EA269" s="49"/>
      <c r="EB269" s="49"/>
      <c r="EC269" s="49"/>
      <c r="ED269" s="49"/>
      <c r="EE269" s="49"/>
      <c r="EF269" s="49"/>
      <c r="EG269" s="49"/>
      <c r="EH269" s="49"/>
      <c r="EI269" s="49"/>
      <c r="EJ269" s="49"/>
      <c r="EK269" s="49"/>
      <c r="EL269" s="49"/>
      <c r="EM269" s="49"/>
      <c r="EN269" s="49"/>
      <c r="EO269" s="49"/>
      <c r="EP269" s="49"/>
      <c r="EQ269" s="49"/>
      <c r="ER269" s="49"/>
      <c r="ES269" s="49"/>
      <c r="ET269" s="49"/>
      <c r="EU269" s="49"/>
      <c r="EV269" s="49"/>
      <c r="EW269" s="49"/>
      <c r="EX269" s="49"/>
      <c r="EY269" s="49"/>
      <c r="EZ269" s="49"/>
      <c r="FA269" s="49"/>
      <c r="FB269" s="49"/>
      <c r="FC269" s="49"/>
      <c r="FD269" s="49"/>
      <c r="FE269" s="49"/>
      <c r="FF269" s="49"/>
      <c r="FG269" s="49"/>
      <c r="FH269" s="49"/>
      <c r="FI269" s="49"/>
      <c r="FJ269" s="49"/>
      <c r="FK269" s="49"/>
      <c r="FL269" s="49"/>
      <c r="FM269" s="49"/>
      <c r="FN269" s="49"/>
      <c r="FO269" s="49"/>
      <c r="FP269" s="49"/>
      <c r="FQ269" s="49"/>
      <c r="FR269" s="49"/>
      <c r="FS269" s="49"/>
      <c r="FT269" s="49"/>
      <c r="FU269" s="49"/>
      <c r="FV269" s="49"/>
      <c r="FW269" s="49"/>
      <c r="FX269" s="49"/>
      <c r="FY269" s="49"/>
      <c r="FZ269" s="49"/>
      <c r="GA269" s="49"/>
      <c r="GB269" s="49"/>
      <c r="GC269" s="49"/>
      <c r="GD269" s="49"/>
      <c r="GE269" s="49"/>
      <c r="GF269" s="49"/>
      <c r="GG269" s="49"/>
      <c r="GH269" s="49"/>
      <c r="GI269" s="49"/>
      <c r="GJ269" s="49"/>
      <c r="GK269" s="49"/>
      <c r="GL269" s="49"/>
      <c r="GM269" s="49"/>
      <c r="GN269" s="49"/>
      <c r="GO269" s="49"/>
      <c r="GP269" s="49"/>
      <c r="GQ269" s="49"/>
      <c r="GR269" s="49"/>
      <c r="GS269" s="49"/>
      <c r="GT269" s="49"/>
      <c r="GU269" s="49"/>
      <c r="GV269" s="49"/>
      <c r="GW269" s="49"/>
      <c r="GX269" s="49"/>
      <c r="GY269" s="49"/>
      <c r="GZ269" s="49"/>
    </row>
    <row r="270" spans="1:208" s="5" customFormat="1" ht="18.600000000000001" customHeight="1" x14ac:dyDescent="0.25">
      <c r="A270" s="58"/>
      <c r="B270" s="50" t="str">
        <f>IF($A270="","",(IF((VLOOKUP($A270,DATA!$A$1:$M$38,2,FALSE))="X","X",(IF(B269="X",1,B269+1)))))</f>
        <v/>
      </c>
      <c r="C270" s="51" t="str">
        <f>IF($A270="","",(IF((VLOOKUP($A270,DATA!$A$1:$M$38,3,FALSE))="X","X",(IF(C269="X",1,C269+1)))))</f>
        <v/>
      </c>
      <c r="D270" s="50" t="str">
        <f>IF($A270="","",(IF((VLOOKUP($A270,DATA!$A$1:$M$38,4,FALSE))="X","X",(IF(D269="X",1,D269+1)))))</f>
        <v/>
      </c>
      <c r="E270" s="51" t="str">
        <f>IF($A270="","",(IF((VLOOKUP($A270,DATA!$A$1:$M$38,5,FALSE))="X","X",(IF(E269="X",1,E269+1)))))</f>
        <v/>
      </c>
      <c r="F270" s="50" t="str">
        <f>IF($A270="","",(IF((VLOOKUP($A270,DATA!$A$1:$M$38,6,FALSE))="X","X",(IF(F269="X",1,F269+1)))))</f>
        <v/>
      </c>
      <c r="G270" s="51" t="str">
        <f>IF($A270="","",(IF((VLOOKUP($A270,DATA!$A$1:$M$38,7,FALSE))="X","X",(IF(G269="X",1,G269+1)))))</f>
        <v/>
      </c>
      <c r="H270" s="50" t="str">
        <f>IF($A270="","",(IF((VLOOKUP($A270,DATA!$A$1:$M$38,8,FALSE))="X","X",(IF(H269="X",1,H269+1)))))</f>
        <v/>
      </c>
      <c r="I270" s="50" t="str">
        <f>IF($A270="","",(IF((VLOOKUP($A270,DATA!$A$1:$M$38,9,FALSE))="X","X",(IF(I269="X",1,I269+1)))))</f>
        <v/>
      </c>
      <c r="J270" s="51" t="str">
        <f>IF($A270="","",(IF((VLOOKUP($A270,DATA!$A$1:$M$38,10,FALSE))="X","X",(IF(J269="X",1,J269+1)))))</f>
        <v/>
      </c>
      <c r="K270" s="50" t="str">
        <f>IF($A270="","",(IF((VLOOKUP($A270,DATA!$A$1:$M$38,11,FALSE))="X","X",(IF(K269="X",1,K269+1)))))</f>
        <v/>
      </c>
      <c r="L270" s="50" t="str">
        <f>IF($A270="","",(IF((VLOOKUP($A270,DATA!$A$1:$M$38,12,FALSE))="X","X",(IF(L269="X",1,L269+1)))))</f>
        <v/>
      </c>
      <c r="M270" s="50" t="str">
        <f>IF($A270="","",(IF((VLOOKUP($A270,DATA!$A$1:$M$38,13,FALSE))="X","X",(IF(M269="X",1,M269+1)))))</f>
        <v/>
      </c>
      <c r="N270" s="53" t="str">
        <f t="shared" si="8"/>
        <v/>
      </c>
      <c r="O270" s="51" t="str">
        <f t="shared" si="9"/>
        <v/>
      </c>
      <c r="P270" s="50" t="str">
        <f>IF($A270="","",(IF((VLOOKUP($A270,DATA!$S$1:$AC$38,2,FALSE))="X","X",(IF(P269="X",1,P269+1)))))</f>
        <v/>
      </c>
      <c r="Q270" s="50" t="str">
        <f>IF($A270="","",(IF((VLOOKUP($A270,DATA!$S$1:$AC$38,3,FALSE))="X","X",(IF(Q269="X",1,Q269+1)))))</f>
        <v/>
      </c>
      <c r="R270" s="50" t="str">
        <f>IF($A270="","",(IF((VLOOKUP($A270,DATA!$S$1:$AC$38,4,FALSE))="X","X",(IF(R269="X",1,R269+1)))))</f>
        <v/>
      </c>
      <c r="S270" s="50" t="str">
        <f>IF($A270="","",(IF((VLOOKUP($A270,DATA!$S$1:$AC$38,5,FALSE))="X","X",(IF(S269="X",1,S269+1)))))</f>
        <v/>
      </c>
      <c r="T270" s="50" t="str">
        <f>IF($A270="","",(IF((VLOOKUP($A270,DATA!$S$1:$AC$38,6,FALSE))="X","X",(IF(T269="X",1,T269+1)))))</f>
        <v/>
      </c>
      <c r="U270" s="50" t="str">
        <f>IF($A270="","",(IF((VLOOKUP($A270,DATA!$S$1:$AC$38,7,FALSE))="X","X",(IF(U269="X",1,U269+1)))))</f>
        <v/>
      </c>
      <c r="V270" s="51" t="str">
        <f>IF($A270="","",(IF((VLOOKUP($A270,DATA!$S$1:$AC$38,8,FALSE))="X","X",(IF(V269="X",1,V269+1)))))</f>
        <v/>
      </c>
      <c r="W270" s="50" t="str">
        <f>IF($A270="","",(IF((VLOOKUP($A270,DATA!$S$1:$AC$38,9,FALSE))="X","X",(IF(W269="X",1,W269+1)))))</f>
        <v/>
      </c>
      <c r="X270" s="50" t="str">
        <f>IF($A270="","",(IF((VLOOKUP($A270,DATA!$S$1:$AC$38,10,FALSE))="X","X",(IF(X269="X",1,X269+1)))))</f>
        <v/>
      </c>
      <c r="Y270" s="51" t="str">
        <f>IF($A270="","",(IF((VLOOKUP($A270,DATA!$S$1:$AC$38,11,FALSE))="X","X",(IF(Y269="X",1,Y269+1)))))</f>
        <v/>
      </c>
      <c r="Z270" s="52"/>
      <c r="AA270" s="52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39"/>
      <c r="BN270" s="39"/>
      <c r="BO270" s="39"/>
      <c r="BP270" s="39"/>
      <c r="BQ270" s="39"/>
      <c r="BR270" s="39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39"/>
      <c r="CF270" s="39"/>
      <c r="CG270" s="39"/>
      <c r="CH270" s="39"/>
      <c r="DC270" s="4"/>
      <c r="DD270" s="4"/>
      <c r="DE270" s="49"/>
      <c r="DF270" s="49"/>
      <c r="DG270" s="49"/>
      <c r="DH270" s="49"/>
      <c r="DI270" s="49"/>
      <c r="DJ270" s="49"/>
      <c r="DK270" s="49"/>
      <c r="DL270" s="49"/>
      <c r="DM270" s="49"/>
      <c r="DN270" s="49"/>
      <c r="DO270" s="49"/>
      <c r="DP270" s="49"/>
      <c r="DQ270" s="49"/>
      <c r="DR270" s="49"/>
      <c r="DS270" s="49"/>
      <c r="DT270" s="49"/>
      <c r="DU270" s="49"/>
      <c r="DV270" s="49"/>
      <c r="DW270" s="49"/>
      <c r="DX270" s="49"/>
      <c r="DY270" s="49"/>
      <c r="DZ270" s="49"/>
      <c r="EA270" s="49"/>
      <c r="EB270" s="49"/>
      <c r="EC270" s="49"/>
      <c r="ED270" s="49"/>
      <c r="EE270" s="49"/>
      <c r="EF270" s="49"/>
      <c r="EG270" s="49"/>
      <c r="EH270" s="49"/>
      <c r="EI270" s="49"/>
      <c r="EJ270" s="49"/>
      <c r="EK270" s="49"/>
      <c r="EL270" s="49"/>
      <c r="EM270" s="49"/>
      <c r="EN270" s="49"/>
      <c r="EO270" s="49"/>
      <c r="EP270" s="49"/>
      <c r="EQ270" s="49"/>
      <c r="ER270" s="49"/>
      <c r="ES270" s="49"/>
      <c r="ET270" s="49"/>
      <c r="EU270" s="49"/>
      <c r="EV270" s="49"/>
      <c r="EW270" s="49"/>
      <c r="EX270" s="49"/>
      <c r="EY270" s="49"/>
      <c r="EZ270" s="49"/>
      <c r="FA270" s="49"/>
      <c r="FB270" s="49"/>
      <c r="FC270" s="49"/>
      <c r="FD270" s="49"/>
      <c r="FE270" s="49"/>
      <c r="FF270" s="49"/>
      <c r="FG270" s="49"/>
      <c r="FH270" s="49"/>
      <c r="FI270" s="49"/>
      <c r="FJ270" s="49"/>
      <c r="FK270" s="49"/>
      <c r="FL270" s="49"/>
      <c r="FM270" s="49"/>
      <c r="FN270" s="49"/>
      <c r="FO270" s="49"/>
      <c r="FP270" s="49"/>
      <c r="FQ270" s="49"/>
      <c r="FR270" s="49"/>
      <c r="FS270" s="49"/>
      <c r="FT270" s="49"/>
      <c r="FU270" s="49"/>
      <c r="FV270" s="49"/>
      <c r="FW270" s="49"/>
      <c r="FX270" s="49"/>
      <c r="FY270" s="49"/>
      <c r="FZ270" s="49"/>
      <c r="GA270" s="49"/>
      <c r="GB270" s="49"/>
      <c r="GC270" s="49"/>
      <c r="GD270" s="49"/>
      <c r="GE270" s="49"/>
      <c r="GF270" s="49"/>
      <c r="GG270" s="49"/>
      <c r="GH270" s="49"/>
      <c r="GI270" s="49"/>
      <c r="GJ270" s="49"/>
      <c r="GK270" s="49"/>
      <c r="GL270" s="49"/>
      <c r="GM270" s="49"/>
      <c r="GN270" s="49"/>
      <c r="GO270" s="49"/>
      <c r="GP270" s="49"/>
      <c r="GQ270" s="49"/>
      <c r="GR270" s="49"/>
      <c r="GS270" s="49"/>
      <c r="GT270" s="49"/>
      <c r="GU270" s="49"/>
      <c r="GV270" s="49"/>
      <c r="GW270" s="49"/>
      <c r="GX270" s="49"/>
      <c r="GY270" s="49"/>
      <c r="GZ270" s="49"/>
    </row>
    <row r="271" spans="1:208" s="5" customFormat="1" ht="18.600000000000001" customHeight="1" x14ac:dyDescent="0.25">
      <c r="A271" s="58"/>
      <c r="B271" s="50" t="str">
        <f>IF($A271="","",(IF((VLOOKUP($A271,DATA!$A$1:$M$38,2,FALSE))="X","X",(IF(B270="X",1,B270+1)))))</f>
        <v/>
      </c>
      <c r="C271" s="51" t="str">
        <f>IF($A271="","",(IF((VLOOKUP($A271,DATA!$A$1:$M$38,3,FALSE))="X","X",(IF(C270="X",1,C270+1)))))</f>
        <v/>
      </c>
      <c r="D271" s="50" t="str">
        <f>IF($A271="","",(IF((VLOOKUP($A271,DATA!$A$1:$M$38,4,FALSE))="X","X",(IF(D270="X",1,D270+1)))))</f>
        <v/>
      </c>
      <c r="E271" s="51" t="str">
        <f>IF($A271="","",(IF((VLOOKUP($A271,DATA!$A$1:$M$38,5,FALSE))="X","X",(IF(E270="X",1,E270+1)))))</f>
        <v/>
      </c>
      <c r="F271" s="50" t="str">
        <f>IF($A271="","",(IF((VLOOKUP($A271,DATA!$A$1:$M$38,6,FALSE))="X","X",(IF(F270="X",1,F270+1)))))</f>
        <v/>
      </c>
      <c r="G271" s="51" t="str">
        <f>IF($A271="","",(IF((VLOOKUP($A271,DATA!$A$1:$M$38,7,FALSE))="X","X",(IF(G270="X",1,G270+1)))))</f>
        <v/>
      </c>
      <c r="H271" s="50" t="str">
        <f>IF($A271="","",(IF((VLOOKUP($A271,DATA!$A$1:$M$38,8,FALSE))="X","X",(IF(H270="X",1,H270+1)))))</f>
        <v/>
      </c>
      <c r="I271" s="50" t="str">
        <f>IF($A271="","",(IF((VLOOKUP($A271,DATA!$A$1:$M$38,9,FALSE))="X","X",(IF(I270="X",1,I270+1)))))</f>
        <v/>
      </c>
      <c r="J271" s="51" t="str">
        <f>IF($A271="","",(IF((VLOOKUP($A271,DATA!$A$1:$M$38,10,FALSE))="X","X",(IF(J270="X",1,J270+1)))))</f>
        <v/>
      </c>
      <c r="K271" s="50" t="str">
        <f>IF($A271="","",(IF((VLOOKUP($A271,DATA!$A$1:$M$38,11,FALSE))="X","X",(IF(K270="X",1,K270+1)))))</f>
        <v/>
      </c>
      <c r="L271" s="50" t="str">
        <f>IF($A271="","",(IF((VLOOKUP($A271,DATA!$A$1:$M$38,12,FALSE))="X","X",(IF(L270="X",1,L270+1)))))</f>
        <v/>
      </c>
      <c r="M271" s="50" t="str">
        <f>IF($A271="","",(IF((VLOOKUP($A271,DATA!$A$1:$M$38,13,FALSE))="X","X",(IF(M270="X",1,M270+1)))))</f>
        <v/>
      </c>
      <c r="N271" s="53" t="str">
        <f t="shared" si="8"/>
        <v/>
      </c>
      <c r="O271" s="51" t="str">
        <f t="shared" si="9"/>
        <v/>
      </c>
      <c r="P271" s="50" t="str">
        <f>IF($A271="","",(IF((VLOOKUP($A271,DATA!$S$1:$AC$38,2,FALSE))="X","X",(IF(P270="X",1,P270+1)))))</f>
        <v/>
      </c>
      <c r="Q271" s="50" t="str">
        <f>IF($A271="","",(IF((VLOOKUP($A271,DATA!$S$1:$AC$38,3,FALSE))="X","X",(IF(Q270="X",1,Q270+1)))))</f>
        <v/>
      </c>
      <c r="R271" s="50" t="str">
        <f>IF($A271="","",(IF((VLOOKUP($A271,DATA!$S$1:$AC$38,4,FALSE))="X","X",(IF(R270="X",1,R270+1)))))</f>
        <v/>
      </c>
      <c r="S271" s="50" t="str">
        <f>IF($A271="","",(IF((VLOOKUP($A271,DATA!$S$1:$AC$38,5,FALSE))="X","X",(IF(S270="X",1,S270+1)))))</f>
        <v/>
      </c>
      <c r="T271" s="50" t="str">
        <f>IF($A271="","",(IF((VLOOKUP($A271,DATA!$S$1:$AC$38,6,FALSE))="X","X",(IF(T270="X",1,T270+1)))))</f>
        <v/>
      </c>
      <c r="U271" s="50" t="str">
        <f>IF($A271="","",(IF((VLOOKUP($A271,DATA!$S$1:$AC$38,7,FALSE))="X","X",(IF(U270="X",1,U270+1)))))</f>
        <v/>
      </c>
      <c r="V271" s="51" t="str">
        <f>IF($A271="","",(IF((VLOOKUP($A271,DATA!$S$1:$AC$38,8,FALSE))="X","X",(IF(V270="X",1,V270+1)))))</f>
        <v/>
      </c>
      <c r="W271" s="50" t="str">
        <f>IF($A271="","",(IF((VLOOKUP($A271,DATA!$S$1:$AC$38,9,FALSE))="X","X",(IF(W270="X",1,W270+1)))))</f>
        <v/>
      </c>
      <c r="X271" s="50" t="str">
        <f>IF($A271="","",(IF((VLOOKUP($A271,DATA!$S$1:$AC$38,10,FALSE))="X","X",(IF(X270="X",1,X270+1)))))</f>
        <v/>
      </c>
      <c r="Y271" s="51" t="str">
        <f>IF($A271="","",(IF((VLOOKUP($A271,DATA!$S$1:$AC$38,11,FALSE))="X","X",(IF(Y270="X",1,Y270+1)))))</f>
        <v/>
      </c>
      <c r="Z271" s="52"/>
      <c r="AA271" s="52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39"/>
      <c r="BN271" s="39"/>
      <c r="BO271" s="39"/>
      <c r="BP271" s="39"/>
      <c r="BQ271" s="39"/>
      <c r="BR271" s="39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39"/>
      <c r="CF271" s="39"/>
      <c r="CG271" s="39"/>
      <c r="CH271" s="39"/>
      <c r="DC271" s="4"/>
      <c r="DD271" s="4"/>
      <c r="DE271" s="49"/>
      <c r="DF271" s="49"/>
      <c r="DG271" s="49"/>
      <c r="DH271" s="49"/>
      <c r="DI271" s="49"/>
      <c r="DJ271" s="49"/>
      <c r="DK271" s="49"/>
      <c r="DL271" s="49"/>
      <c r="DM271" s="49"/>
      <c r="DN271" s="49"/>
      <c r="DO271" s="49"/>
      <c r="DP271" s="49"/>
      <c r="DQ271" s="49"/>
      <c r="DR271" s="49"/>
      <c r="DS271" s="49"/>
      <c r="DT271" s="49"/>
      <c r="DU271" s="49"/>
      <c r="DV271" s="49"/>
      <c r="DW271" s="49"/>
      <c r="DX271" s="49"/>
      <c r="DY271" s="49"/>
      <c r="DZ271" s="49"/>
      <c r="EA271" s="49"/>
      <c r="EB271" s="49"/>
      <c r="EC271" s="49"/>
      <c r="ED271" s="49"/>
      <c r="EE271" s="49"/>
      <c r="EF271" s="49"/>
      <c r="EG271" s="49"/>
      <c r="EH271" s="49"/>
      <c r="EI271" s="49"/>
      <c r="EJ271" s="49"/>
      <c r="EK271" s="49"/>
      <c r="EL271" s="49"/>
      <c r="EM271" s="49"/>
      <c r="EN271" s="49"/>
      <c r="EO271" s="49"/>
      <c r="EP271" s="49"/>
      <c r="EQ271" s="49"/>
      <c r="ER271" s="49"/>
      <c r="ES271" s="49"/>
      <c r="ET271" s="49"/>
      <c r="EU271" s="49"/>
      <c r="EV271" s="49"/>
      <c r="EW271" s="49"/>
      <c r="EX271" s="49"/>
      <c r="EY271" s="49"/>
      <c r="EZ271" s="49"/>
      <c r="FA271" s="49"/>
      <c r="FB271" s="49"/>
      <c r="FC271" s="49"/>
      <c r="FD271" s="49"/>
      <c r="FE271" s="49"/>
      <c r="FF271" s="49"/>
      <c r="FG271" s="49"/>
      <c r="FH271" s="49"/>
      <c r="FI271" s="49"/>
      <c r="FJ271" s="49"/>
      <c r="FK271" s="49"/>
      <c r="FL271" s="49"/>
      <c r="FM271" s="49"/>
      <c r="FN271" s="49"/>
      <c r="FO271" s="49"/>
      <c r="FP271" s="49"/>
      <c r="FQ271" s="49"/>
      <c r="FR271" s="49"/>
      <c r="FS271" s="49"/>
      <c r="FT271" s="49"/>
      <c r="FU271" s="49"/>
      <c r="FV271" s="49"/>
      <c r="FW271" s="49"/>
      <c r="FX271" s="49"/>
      <c r="FY271" s="49"/>
      <c r="FZ271" s="49"/>
      <c r="GA271" s="49"/>
      <c r="GB271" s="49"/>
      <c r="GC271" s="49"/>
      <c r="GD271" s="49"/>
      <c r="GE271" s="49"/>
      <c r="GF271" s="49"/>
      <c r="GG271" s="49"/>
      <c r="GH271" s="49"/>
      <c r="GI271" s="49"/>
      <c r="GJ271" s="49"/>
      <c r="GK271" s="49"/>
      <c r="GL271" s="49"/>
      <c r="GM271" s="49"/>
      <c r="GN271" s="49"/>
      <c r="GO271" s="49"/>
      <c r="GP271" s="49"/>
      <c r="GQ271" s="49"/>
      <c r="GR271" s="49"/>
      <c r="GS271" s="49"/>
      <c r="GT271" s="49"/>
      <c r="GU271" s="49"/>
      <c r="GV271" s="49"/>
      <c r="GW271" s="49"/>
      <c r="GX271" s="49"/>
      <c r="GY271" s="49"/>
      <c r="GZ271" s="49"/>
    </row>
    <row r="272" spans="1:208" s="5" customFormat="1" ht="18.600000000000001" customHeight="1" x14ac:dyDescent="0.25">
      <c r="A272" s="58"/>
      <c r="B272" s="50" t="str">
        <f>IF($A272="","",(IF((VLOOKUP($A272,DATA!$A$1:$M$38,2,FALSE))="X","X",(IF(B271="X",1,B271+1)))))</f>
        <v/>
      </c>
      <c r="C272" s="51" t="str">
        <f>IF($A272="","",(IF((VLOOKUP($A272,DATA!$A$1:$M$38,3,FALSE))="X","X",(IF(C271="X",1,C271+1)))))</f>
        <v/>
      </c>
      <c r="D272" s="50" t="str">
        <f>IF($A272="","",(IF((VLOOKUP($A272,DATA!$A$1:$M$38,4,FALSE))="X","X",(IF(D271="X",1,D271+1)))))</f>
        <v/>
      </c>
      <c r="E272" s="51" t="str">
        <f>IF($A272="","",(IF((VLOOKUP($A272,DATA!$A$1:$M$38,5,FALSE))="X","X",(IF(E271="X",1,E271+1)))))</f>
        <v/>
      </c>
      <c r="F272" s="50" t="str">
        <f>IF($A272="","",(IF((VLOOKUP($A272,DATA!$A$1:$M$38,6,FALSE))="X","X",(IF(F271="X",1,F271+1)))))</f>
        <v/>
      </c>
      <c r="G272" s="51" t="str">
        <f>IF($A272="","",(IF((VLOOKUP($A272,DATA!$A$1:$M$38,7,FALSE))="X","X",(IF(G271="X",1,G271+1)))))</f>
        <v/>
      </c>
      <c r="H272" s="50" t="str">
        <f>IF($A272="","",(IF((VLOOKUP($A272,DATA!$A$1:$M$38,8,FALSE))="X","X",(IF(H271="X",1,H271+1)))))</f>
        <v/>
      </c>
      <c r="I272" s="50" t="str">
        <f>IF($A272="","",(IF((VLOOKUP($A272,DATA!$A$1:$M$38,9,FALSE))="X","X",(IF(I271="X",1,I271+1)))))</f>
        <v/>
      </c>
      <c r="J272" s="51" t="str">
        <f>IF($A272="","",(IF((VLOOKUP($A272,DATA!$A$1:$M$38,10,FALSE))="X","X",(IF(J271="X",1,J271+1)))))</f>
        <v/>
      </c>
      <c r="K272" s="50" t="str">
        <f>IF($A272="","",(IF((VLOOKUP($A272,DATA!$A$1:$M$38,11,FALSE))="X","X",(IF(K271="X",1,K271+1)))))</f>
        <v/>
      </c>
      <c r="L272" s="50" t="str">
        <f>IF($A272="","",(IF((VLOOKUP($A272,DATA!$A$1:$M$38,12,FALSE))="X","X",(IF(L271="X",1,L271+1)))))</f>
        <v/>
      </c>
      <c r="M272" s="50" t="str">
        <f>IF($A272="","",(IF((VLOOKUP($A272,DATA!$A$1:$M$38,13,FALSE))="X","X",(IF(M271="X",1,M271+1)))))</f>
        <v/>
      </c>
      <c r="N272" s="53" t="str">
        <f t="shared" si="8"/>
        <v/>
      </c>
      <c r="O272" s="51" t="str">
        <f t="shared" si="9"/>
        <v/>
      </c>
      <c r="P272" s="50" t="str">
        <f>IF($A272="","",(IF((VLOOKUP($A272,DATA!$S$1:$AC$38,2,FALSE))="X","X",(IF(P271="X",1,P271+1)))))</f>
        <v/>
      </c>
      <c r="Q272" s="50" t="str">
        <f>IF($A272="","",(IF((VLOOKUP($A272,DATA!$S$1:$AC$38,3,FALSE))="X","X",(IF(Q271="X",1,Q271+1)))))</f>
        <v/>
      </c>
      <c r="R272" s="50" t="str">
        <f>IF($A272="","",(IF((VLOOKUP($A272,DATA!$S$1:$AC$38,4,FALSE))="X","X",(IF(R271="X",1,R271+1)))))</f>
        <v/>
      </c>
      <c r="S272" s="50" t="str">
        <f>IF($A272="","",(IF((VLOOKUP($A272,DATA!$S$1:$AC$38,5,FALSE))="X","X",(IF(S271="X",1,S271+1)))))</f>
        <v/>
      </c>
      <c r="T272" s="50" t="str">
        <f>IF($A272="","",(IF((VLOOKUP($A272,DATA!$S$1:$AC$38,6,FALSE))="X","X",(IF(T271="X",1,T271+1)))))</f>
        <v/>
      </c>
      <c r="U272" s="50" t="str">
        <f>IF($A272="","",(IF((VLOOKUP($A272,DATA!$S$1:$AC$38,7,FALSE))="X","X",(IF(U271="X",1,U271+1)))))</f>
        <v/>
      </c>
      <c r="V272" s="51" t="str">
        <f>IF($A272="","",(IF((VLOOKUP($A272,DATA!$S$1:$AC$38,8,FALSE))="X","X",(IF(V271="X",1,V271+1)))))</f>
        <v/>
      </c>
      <c r="W272" s="50" t="str">
        <f>IF($A272="","",(IF((VLOOKUP($A272,DATA!$S$1:$AC$38,9,FALSE))="X","X",(IF(W271="X",1,W271+1)))))</f>
        <v/>
      </c>
      <c r="X272" s="50" t="str">
        <f>IF($A272="","",(IF((VLOOKUP($A272,DATA!$S$1:$AC$38,10,FALSE))="X","X",(IF(X271="X",1,X271+1)))))</f>
        <v/>
      </c>
      <c r="Y272" s="51" t="str">
        <f>IF($A272="","",(IF((VLOOKUP($A272,DATA!$S$1:$AC$38,11,FALSE))="X","X",(IF(Y271="X",1,Y271+1)))))</f>
        <v/>
      </c>
      <c r="Z272" s="52"/>
      <c r="AA272" s="52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39"/>
      <c r="BN272" s="39"/>
      <c r="BO272" s="39"/>
      <c r="BP272" s="39"/>
      <c r="BQ272" s="39"/>
      <c r="BR272" s="39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39"/>
      <c r="CF272" s="39"/>
      <c r="CG272" s="39"/>
      <c r="CH272" s="39"/>
      <c r="DC272" s="4"/>
      <c r="DD272" s="4"/>
      <c r="DE272" s="49"/>
      <c r="DF272" s="49"/>
      <c r="DG272" s="49"/>
      <c r="DH272" s="49"/>
      <c r="DI272" s="49"/>
      <c r="DJ272" s="49"/>
      <c r="DK272" s="49"/>
      <c r="DL272" s="49"/>
      <c r="DM272" s="49"/>
      <c r="DN272" s="49"/>
      <c r="DO272" s="49"/>
      <c r="DP272" s="49"/>
      <c r="DQ272" s="49"/>
      <c r="DR272" s="49"/>
      <c r="DS272" s="49"/>
      <c r="DT272" s="49"/>
      <c r="DU272" s="49"/>
      <c r="DV272" s="49"/>
      <c r="DW272" s="49"/>
      <c r="DX272" s="49"/>
      <c r="DY272" s="49"/>
      <c r="DZ272" s="49"/>
      <c r="EA272" s="49"/>
      <c r="EB272" s="49"/>
      <c r="EC272" s="49"/>
      <c r="ED272" s="49"/>
      <c r="EE272" s="49"/>
      <c r="EF272" s="49"/>
      <c r="EG272" s="49"/>
      <c r="EH272" s="49"/>
      <c r="EI272" s="49"/>
      <c r="EJ272" s="49"/>
      <c r="EK272" s="49"/>
      <c r="EL272" s="49"/>
      <c r="EM272" s="49"/>
      <c r="EN272" s="49"/>
      <c r="EO272" s="49"/>
      <c r="EP272" s="49"/>
      <c r="EQ272" s="49"/>
      <c r="ER272" s="49"/>
      <c r="ES272" s="49"/>
      <c r="ET272" s="49"/>
      <c r="EU272" s="49"/>
      <c r="EV272" s="49"/>
      <c r="EW272" s="49"/>
      <c r="EX272" s="49"/>
      <c r="EY272" s="49"/>
      <c r="EZ272" s="49"/>
      <c r="FA272" s="49"/>
      <c r="FB272" s="49"/>
      <c r="FC272" s="49"/>
      <c r="FD272" s="49"/>
      <c r="FE272" s="49"/>
      <c r="FF272" s="49"/>
      <c r="FG272" s="49"/>
      <c r="FH272" s="49"/>
      <c r="FI272" s="49"/>
      <c r="FJ272" s="49"/>
      <c r="FK272" s="49"/>
      <c r="FL272" s="49"/>
      <c r="FM272" s="49"/>
      <c r="FN272" s="49"/>
      <c r="FO272" s="49"/>
      <c r="FP272" s="49"/>
      <c r="FQ272" s="49"/>
      <c r="FR272" s="49"/>
      <c r="FS272" s="49"/>
      <c r="FT272" s="49"/>
      <c r="FU272" s="49"/>
      <c r="FV272" s="49"/>
      <c r="FW272" s="49"/>
      <c r="FX272" s="49"/>
      <c r="FY272" s="49"/>
      <c r="FZ272" s="49"/>
      <c r="GA272" s="49"/>
      <c r="GB272" s="49"/>
      <c r="GC272" s="49"/>
      <c r="GD272" s="49"/>
      <c r="GE272" s="49"/>
      <c r="GF272" s="49"/>
      <c r="GG272" s="49"/>
      <c r="GH272" s="49"/>
      <c r="GI272" s="49"/>
      <c r="GJ272" s="49"/>
      <c r="GK272" s="49"/>
      <c r="GL272" s="49"/>
      <c r="GM272" s="49"/>
      <c r="GN272" s="49"/>
      <c r="GO272" s="49"/>
      <c r="GP272" s="49"/>
      <c r="GQ272" s="49"/>
      <c r="GR272" s="49"/>
      <c r="GS272" s="49"/>
      <c r="GT272" s="49"/>
      <c r="GU272" s="49"/>
      <c r="GV272" s="49"/>
      <c r="GW272" s="49"/>
      <c r="GX272" s="49"/>
      <c r="GY272" s="49"/>
      <c r="GZ272" s="49"/>
    </row>
    <row r="273" spans="1:208" s="5" customFormat="1" ht="18.600000000000001" customHeight="1" x14ac:dyDescent="0.25">
      <c r="A273" s="58"/>
      <c r="B273" s="50" t="str">
        <f>IF($A273="","",(IF((VLOOKUP($A273,DATA!$A$1:$M$38,2,FALSE))="X","X",(IF(B272="X",1,B272+1)))))</f>
        <v/>
      </c>
      <c r="C273" s="51" t="str">
        <f>IF($A273="","",(IF((VLOOKUP($A273,DATA!$A$1:$M$38,3,FALSE))="X","X",(IF(C272="X",1,C272+1)))))</f>
        <v/>
      </c>
      <c r="D273" s="50" t="str">
        <f>IF($A273="","",(IF((VLOOKUP($A273,DATA!$A$1:$M$38,4,FALSE))="X","X",(IF(D272="X",1,D272+1)))))</f>
        <v/>
      </c>
      <c r="E273" s="51" t="str">
        <f>IF($A273="","",(IF((VLOOKUP($A273,DATA!$A$1:$M$38,5,FALSE))="X","X",(IF(E272="X",1,E272+1)))))</f>
        <v/>
      </c>
      <c r="F273" s="50" t="str">
        <f>IF($A273="","",(IF((VLOOKUP($A273,DATA!$A$1:$M$38,6,FALSE))="X","X",(IF(F272="X",1,F272+1)))))</f>
        <v/>
      </c>
      <c r="G273" s="51" t="str">
        <f>IF($A273="","",(IF((VLOOKUP($A273,DATA!$A$1:$M$38,7,FALSE))="X","X",(IF(G272="X",1,G272+1)))))</f>
        <v/>
      </c>
      <c r="H273" s="50" t="str">
        <f>IF($A273="","",(IF((VLOOKUP($A273,DATA!$A$1:$M$38,8,FALSE))="X","X",(IF(H272="X",1,H272+1)))))</f>
        <v/>
      </c>
      <c r="I273" s="50" t="str">
        <f>IF($A273="","",(IF((VLOOKUP($A273,DATA!$A$1:$M$38,9,FALSE))="X","X",(IF(I272="X",1,I272+1)))))</f>
        <v/>
      </c>
      <c r="J273" s="51" t="str">
        <f>IF($A273="","",(IF((VLOOKUP($A273,DATA!$A$1:$M$38,10,FALSE))="X","X",(IF(J272="X",1,J272+1)))))</f>
        <v/>
      </c>
      <c r="K273" s="50" t="str">
        <f>IF($A273="","",(IF((VLOOKUP($A273,DATA!$A$1:$M$38,11,FALSE))="X","X",(IF(K272="X",1,K272+1)))))</f>
        <v/>
      </c>
      <c r="L273" s="50" t="str">
        <f>IF($A273="","",(IF((VLOOKUP($A273,DATA!$A$1:$M$38,12,FALSE))="X","X",(IF(L272="X",1,L272+1)))))</f>
        <v/>
      </c>
      <c r="M273" s="50" t="str">
        <f>IF($A273="","",(IF((VLOOKUP($A273,DATA!$A$1:$M$38,13,FALSE))="X","X",(IF(M272="X",1,M272+1)))))</f>
        <v/>
      </c>
      <c r="N273" s="53" t="str">
        <f t="shared" si="8"/>
        <v/>
      </c>
      <c r="O273" s="51" t="str">
        <f t="shared" si="9"/>
        <v/>
      </c>
      <c r="P273" s="50" t="str">
        <f>IF($A273="","",(IF((VLOOKUP($A273,DATA!$S$1:$AC$38,2,FALSE))="X","X",(IF(P272="X",1,P272+1)))))</f>
        <v/>
      </c>
      <c r="Q273" s="50" t="str">
        <f>IF($A273="","",(IF((VLOOKUP($A273,DATA!$S$1:$AC$38,3,FALSE))="X","X",(IF(Q272="X",1,Q272+1)))))</f>
        <v/>
      </c>
      <c r="R273" s="50" t="str">
        <f>IF($A273="","",(IF((VLOOKUP($A273,DATA!$S$1:$AC$38,4,FALSE))="X","X",(IF(R272="X",1,R272+1)))))</f>
        <v/>
      </c>
      <c r="S273" s="50" t="str">
        <f>IF($A273="","",(IF((VLOOKUP($A273,DATA!$S$1:$AC$38,5,FALSE))="X","X",(IF(S272="X",1,S272+1)))))</f>
        <v/>
      </c>
      <c r="T273" s="50" t="str">
        <f>IF($A273="","",(IF((VLOOKUP($A273,DATA!$S$1:$AC$38,6,FALSE))="X","X",(IF(T272="X",1,T272+1)))))</f>
        <v/>
      </c>
      <c r="U273" s="50" t="str">
        <f>IF($A273="","",(IF((VLOOKUP($A273,DATA!$S$1:$AC$38,7,FALSE))="X","X",(IF(U272="X",1,U272+1)))))</f>
        <v/>
      </c>
      <c r="V273" s="51" t="str">
        <f>IF($A273="","",(IF((VLOOKUP($A273,DATA!$S$1:$AC$38,8,FALSE))="X","X",(IF(V272="X",1,V272+1)))))</f>
        <v/>
      </c>
      <c r="W273" s="50" t="str">
        <f>IF($A273="","",(IF((VLOOKUP($A273,DATA!$S$1:$AC$38,9,FALSE))="X","X",(IF(W272="X",1,W272+1)))))</f>
        <v/>
      </c>
      <c r="X273" s="50" t="str">
        <f>IF($A273="","",(IF((VLOOKUP($A273,DATA!$S$1:$AC$38,10,FALSE))="X","X",(IF(X272="X",1,X272+1)))))</f>
        <v/>
      </c>
      <c r="Y273" s="51" t="str">
        <f>IF($A273="","",(IF((VLOOKUP($A273,DATA!$S$1:$AC$38,11,FALSE))="X","X",(IF(Y272="X",1,Y272+1)))))</f>
        <v/>
      </c>
      <c r="Z273" s="52"/>
      <c r="AA273" s="52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39"/>
      <c r="BN273" s="39"/>
      <c r="BO273" s="39"/>
      <c r="BP273" s="39"/>
      <c r="BQ273" s="39"/>
      <c r="BR273" s="39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39"/>
      <c r="CF273" s="39"/>
      <c r="CG273" s="39"/>
      <c r="CH273" s="39"/>
      <c r="DC273" s="4"/>
      <c r="DD273" s="4"/>
      <c r="DE273" s="49"/>
      <c r="DF273" s="49"/>
      <c r="DG273" s="49"/>
      <c r="DH273" s="49"/>
      <c r="DI273" s="49"/>
      <c r="DJ273" s="49"/>
      <c r="DK273" s="49"/>
      <c r="DL273" s="49"/>
      <c r="DM273" s="49"/>
      <c r="DN273" s="49"/>
      <c r="DO273" s="49"/>
      <c r="DP273" s="49"/>
      <c r="DQ273" s="49"/>
      <c r="DR273" s="49"/>
      <c r="DS273" s="49"/>
      <c r="DT273" s="49"/>
      <c r="DU273" s="49"/>
      <c r="DV273" s="49"/>
      <c r="DW273" s="49"/>
      <c r="DX273" s="49"/>
      <c r="DY273" s="49"/>
      <c r="DZ273" s="49"/>
      <c r="EA273" s="49"/>
      <c r="EB273" s="49"/>
      <c r="EC273" s="49"/>
      <c r="ED273" s="49"/>
      <c r="EE273" s="49"/>
      <c r="EF273" s="49"/>
      <c r="EG273" s="49"/>
      <c r="EH273" s="49"/>
      <c r="EI273" s="49"/>
      <c r="EJ273" s="49"/>
      <c r="EK273" s="49"/>
      <c r="EL273" s="49"/>
      <c r="EM273" s="49"/>
      <c r="EN273" s="49"/>
      <c r="EO273" s="49"/>
      <c r="EP273" s="49"/>
      <c r="EQ273" s="49"/>
      <c r="ER273" s="49"/>
      <c r="ES273" s="49"/>
      <c r="ET273" s="49"/>
      <c r="EU273" s="49"/>
      <c r="EV273" s="49"/>
      <c r="EW273" s="49"/>
      <c r="EX273" s="49"/>
      <c r="EY273" s="49"/>
      <c r="EZ273" s="49"/>
      <c r="FA273" s="49"/>
      <c r="FB273" s="49"/>
      <c r="FC273" s="49"/>
      <c r="FD273" s="49"/>
      <c r="FE273" s="49"/>
      <c r="FF273" s="49"/>
      <c r="FG273" s="49"/>
      <c r="FH273" s="49"/>
      <c r="FI273" s="49"/>
      <c r="FJ273" s="49"/>
      <c r="FK273" s="49"/>
      <c r="FL273" s="49"/>
      <c r="FM273" s="49"/>
      <c r="FN273" s="49"/>
      <c r="FO273" s="49"/>
      <c r="FP273" s="49"/>
      <c r="FQ273" s="49"/>
      <c r="FR273" s="49"/>
      <c r="FS273" s="49"/>
      <c r="FT273" s="49"/>
      <c r="FU273" s="49"/>
      <c r="FV273" s="49"/>
      <c r="FW273" s="49"/>
      <c r="FX273" s="49"/>
      <c r="FY273" s="49"/>
      <c r="FZ273" s="49"/>
      <c r="GA273" s="49"/>
      <c r="GB273" s="49"/>
      <c r="GC273" s="49"/>
      <c r="GD273" s="49"/>
      <c r="GE273" s="49"/>
      <c r="GF273" s="49"/>
      <c r="GG273" s="49"/>
      <c r="GH273" s="49"/>
      <c r="GI273" s="49"/>
      <c r="GJ273" s="49"/>
      <c r="GK273" s="49"/>
      <c r="GL273" s="49"/>
      <c r="GM273" s="49"/>
      <c r="GN273" s="49"/>
      <c r="GO273" s="49"/>
      <c r="GP273" s="49"/>
      <c r="GQ273" s="49"/>
      <c r="GR273" s="49"/>
      <c r="GS273" s="49"/>
      <c r="GT273" s="49"/>
      <c r="GU273" s="49"/>
      <c r="GV273" s="49"/>
      <c r="GW273" s="49"/>
      <c r="GX273" s="49"/>
      <c r="GY273" s="49"/>
      <c r="GZ273" s="49"/>
    </row>
    <row r="274" spans="1:208" s="5" customFormat="1" ht="18.600000000000001" customHeight="1" x14ac:dyDescent="0.25">
      <c r="A274" s="58"/>
      <c r="B274" s="50" t="str">
        <f>IF($A274="","",(IF((VLOOKUP($A274,DATA!$A$1:$M$38,2,FALSE))="X","X",(IF(B273="X",1,B273+1)))))</f>
        <v/>
      </c>
      <c r="C274" s="51" t="str">
        <f>IF($A274="","",(IF((VLOOKUP($A274,DATA!$A$1:$M$38,3,FALSE))="X","X",(IF(C273="X",1,C273+1)))))</f>
        <v/>
      </c>
      <c r="D274" s="50" t="str">
        <f>IF($A274="","",(IF((VLOOKUP($A274,DATA!$A$1:$M$38,4,FALSE))="X","X",(IF(D273="X",1,D273+1)))))</f>
        <v/>
      </c>
      <c r="E274" s="51" t="str">
        <f>IF($A274="","",(IF((VLOOKUP($A274,DATA!$A$1:$M$38,5,FALSE))="X","X",(IF(E273="X",1,E273+1)))))</f>
        <v/>
      </c>
      <c r="F274" s="50" t="str">
        <f>IF($A274="","",(IF((VLOOKUP($A274,DATA!$A$1:$M$38,6,FALSE))="X","X",(IF(F273="X",1,F273+1)))))</f>
        <v/>
      </c>
      <c r="G274" s="51" t="str">
        <f>IF($A274="","",(IF((VLOOKUP($A274,DATA!$A$1:$M$38,7,FALSE))="X","X",(IF(G273="X",1,G273+1)))))</f>
        <v/>
      </c>
      <c r="H274" s="50" t="str">
        <f>IF($A274="","",(IF((VLOOKUP($A274,DATA!$A$1:$M$38,8,FALSE))="X","X",(IF(H273="X",1,H273+1)))))</f>
        <v/>
      </c>
      <c r="I274" s="50" t="str">
        <f>IF($A274="","",(IF((VLOOKUP($A274,DATA!$A$1:$M$38,9,FALSE))="X","X",(IF(I273="X",1,I273+1)))))</f>
        <v/>
      </c>
      <c r="J274" s="51" t="str">
        <f>IF($A274="","",(IF((VLOOKUP($A274,DATA!$A$1:$M$38,10,FALSE))="X","X",(IF(J273="X",1,J273+1)))))</f>
        <v/>
      </c>
      <c r="K274" s="50" t="str">
        <f>IF($A274="","",(IF((VLOOKUP($A274,DATA!$A$1:$M$38,11,FALSE))="X","X",(IF(K273="X",1,K273+1)))))</f>
        <v/>
      </c>
      <c r="L274" s="50" t="str">
        <f>IF($A274="","",(IF((VLOOKUP($A274,DATA!$A$1:$M$38,12,FALSE))="X","X",(IF(L273="X",1,L273+1)))))</f>
        <v/>
      </c>
      <c r="M274" s="50" t="str">
        <f>IF($A274="","",(IF((VLOOKUP($A274,DATA!$A$1:$M$38,13,FALSE))="X","X",(IF(M273="X",1,M273+1)))))</f>
        <v/>
      </c>
      <c r="N274" s="53" t="str">
        <f t="shared" si="8"/>
        <v/>
      </c>
      <c r="O274" s="51" t="str">
        <f t="shared" si="9"/>
        <v/>
      </c>
      <c r="P274" s="50" t="str">
        <f>IF($A274="","",(IF((VLOOKUP($A274,DATA!$S$1:$AC$38,2,FALSE))="X","X",(IF(P273="X",1,P273+1)))))</f>
        <v/>
      </c>
      <c r="Q274" s="50" t="str">
        <f>IF($A274="","",(IF((VLOOKUP($A274,DATA!$S$1:$AC$38,3,FALSE))="X","X",(IF(Q273="X",1,Q273+1)))))</f>
        <v/>
      </c>
      <c r="R274" s="50" t="str">
        <f>IF($A274="","",(IF((VLOOKUP($A274,DATA!$S$1:$AC$38,4,FALSE))="X","X",(IF(R273="X",1,R273+1)))))</f>
        <v/>
      </c>
      <c r="S274" s="50" t="str">
        <f>IF($A274="","",(IF((VLOOKUP($A274,DATA!$S$1:$AC$38,5,FALSE))="X","X",(IF(S273="X",1,S273+1)))))</f>
        <v/>
      </c>
      <c r="T274" s="50" t="str">
        <f>IF($A274="","",(IF((VLOOKUP($A274,DATA!$S$1:$AC$38,6,FALSE))="X","X",(IF(T273="X",1,T273+1)))))</f>
        <v/>
      </c>
      <c r="U274" s="50" t="str">
        <f>IF($A274="","",(IF((VLOOKUP($A274,DATA!$S$1:$AC$38,7,FALSE))="X","X",(IF(U273="X",1,U273+1)))))</f>
        <v/>
      </c>
      <c r="V274" s="51" t="str">
        <f>IF($A274="","",(IF((VLOOKUP($A274,DATA!$S$1:$AC$38,8,FALSE))="X","X",(IF(V273="X",1,V273+1)))))</f>
        <v/>
      </c>
      <c r="W274" s="50" t="str">
        <f>IF($A274="","",(IF((VLOOKUP($A274,DATA!$S$1:$AC$38,9,FALSE))="X","X",(IF(W273="X",1,W273+1)))))</f>
        <v/>
      </c>
      <c r="X274" s="50" t="str">
        <f>IF($A274="","",(IF((VLOOKUP($A274,DATA!$S$1:$AC$38,10,FALSE))="X","X",(IF(X273="X",1,X273+1)))))</f>
        <v/>
      </c>
      <c r="Y274" s="51" t="str">
        <f>IF($A274="","",(IF((VLOOKUP($A274,DATA!$S$1:$AC$38,11,FALSE))="X","X",(IF(Y273="X",1,Y273+1)))))</f>
        <v/>
      </c>
      <c r="Z274" s="52"/>
      <c r="AA274" s="52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39"/>
      <c r="BN274" s="39"/>
      <c r="BO274" s="39"/>
      <c r="BP274" s="39"/>
      <c r="BQ274" s="39"/>
      <c r="BR274" s="39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39"/>
      <c r="CF274" s="39"/>
      <c r="CG274" s="39"/>
      <c r="CH274" s="39"/>
      <c r="DC274" s="4"/>
      <c r="DD274" s="4"/>
      <c r="DE274" s="49"/>
      <c r="DF274" s="49"/>
      <c r="DG274" s="49"/>
      <c r="DH274" s="49"/>
      <c r="DI274" s="49"/>
      <c r="DJ274" s="49"/>
      <c r="DK274" s="49"/>
      <c r="DL274" s="49"/>
      <c r="DM274" s="49"/>
      <c r="DN274" s="49"/>
      <c r="DO274" s="49"/>
      <c r="DP274" s="49"/>
      <c r="DQ274" s="49"/>
      <c r="DR274" s="49"/>
      <c r="DS274" s="49"/>
      <c r="DT274" s="49"/>
      <c r="DU274" s="49"/>
      <c r="DV274" s="49"/>
      <c r="DW274" s="49"/>
      <c r="DX274" s="49"/>
      <c r="DY274" s="49"/>
      <c r="DZ274" s="49"/>
      <c r="EA274" s="49"/>
      <c r="EB274" s="49"/>
      <c r="EC274" s="49"/>
      <c r="ED274" s="49"/>
      <c r="EE274" s="49"/>
      <c r="EF274" s="49"/>
      <c r="EG274" s="49"/>
      <c r="EH274" s="49"/>
      <c r="EI274" s="49"/>
      <c r="EJ274" s="49"/>
      <c r="EK274" s="49"/>
      <c r="EL274" s="49"/>
      <c r="EM274" s="49"/>
      <c r="EN274" s="49"/>
      <c r="EO274" s="49"/>
      <c r="EP274" s="49"/>
      <c r="EQ274" s="49"/>
      <c r="ER274" s="49"/>
      <c r="ES274" s="49"/>
      <c r="ET274" s="49"/>
      <c r="EU274" s="49"/>
      <c r="EV274" s="49"/>
      <c r="EW274" s="49"/>
      <c r="EX274" s="49"/>
      <c r="EY274" s="49"/>
      <c r="EZ274" s="49"/>
      <c r="FA274" s="49"/>
      <c r="FB274" s="49"/>
      <c r="FC274" s="49"/>
      <c r="FD274" s="49"/>
      <c r="FE274" s="49"/>
      <c r="FF274" s="49"/>
      <c r="FG274" s="49"/>
      <c r="FH274" s="49"/>
      <c r="FI274" s="49"/>
      <c r="FJ274" s="49"/>
      <c r="FK274" s="49"/>
      <c r="FL274" s="49"/>
      <c r="FM274" s="49"/>
      <c r="FN274" s="49"/>
      <c r="FO274" s="49"/>
      <c r="FP274" s="49"/>
      <c r="FQ274" s="49"/>
      <c r="FR274" s="49"/>
      <c r="FS274" s="49"/>
      <c r="FT274" s="49"/>
      <c r="FU274" s="49"/>
      <c r="FV274" s="49"/>
      <c r="FW274" s="49"/>
      <c r="FX274" s="49"/>
      <c r="FY274" s="49"/>
      <c r="FZ274" s="49"/>
      <c r="GA274" s="49"/>
      <c r="GB274" s="49"/>
      <c r="GC274" s="49"/>
      <c r="GD274" s="49"/>
      <c r="GE274" s="49"/>
      <c r="GF274" s="49"/>
      <c r="GG274" s="49"/>
      <c r="GH274" s="49"/>
      <c r="GI274" s="49"/>
      <c r="GJ274" s="49"/>
      <c r="GK274" s="49"/>
      <c r="GL274" s="49"/>
      <c r="GM274" s="49"/>
      <c r="GN274" s="49"/>
      <c r="GO274" s="49"/>
      <c r="GP274" s="49"/>
      <c r="GQ274" s="49"/>
      <c r="GR274" s="49"/>
      <c r="GS274" s="49"/>
      <c r="GT274" s="49"/>
      <c r="GU274" s="49"/>
      <c r="GV274" s="49"/>
      <c r="GW274" s="49"/>
      <c r="GX274" s="49"/>
      <c r="GY274" s="49"/>
      <c r="GZ274" s="49"/>
    </row>
    <row r="275" spans="1:208" s="5" customFormat="1" ht="18.600000000000001" customHeight="1" x14ac:dyDescent="0.25">
      <c r="A275" s="58"/>
      <c r="B275" s="50" t="str">
        <f>IF($A275="","",(IF((VLOOKUP($A275,DATA!$A$1:$M$38,2,FALSE))="X","X",(IF(B274="X",1,B274+1)))))</f>
        <v/>
      </c>
      <c r="C275" s="51" t="str">
        <f>IF($A275="","",(IF((VLOOKUP($A275,DATA!$A$1:$M$38,3,FALSE))="X","X",(IF(C274="X",1,C274+1)))))</f>
        <v/>
      </c>
      <c r="D275" s="50" t="str">
        <f>IF($A275="","",(IF((VLOOKUP($A275,DATA!$A$1:$M$38,4,FALSE))="X","X",(IF(D274="X",1,D274+1)))))</f>
        <v/>
      </c>
      <c r="E275" s="51" t="str">
        <f>IF($A275="","",(IF((VLOOKUP($A275,DATA!$A$1:$M$38,5,FALSE))="X","X",(IF(E274="X",1,E274+1)))))</f>
        <v/>
      </c>
      <c r="F275" s="50" t="str">
        <f>IF($A275="","",(IF((VLOOKUP($A275,DATA!$A$1:$M$38,6,FALSE))="X","X",(IF(F274="X",1,F274+1)))))</f>
        <v/>
      </c>
      <c r="G275" s="51" t="str">
        <f>IF($A275="","",(IF((VLOOKUP($A275,DATA!$A$1:$M$38,7,FALSE))="X","X",(IF(G274="X",1,G274+1)))))</f>
        <v/>
      </c>
      <c r="H275" s="50" t="str">
        <f>IF($A275="","",(IF((VLOOKUP($A275,DATA!$A$1:$M$38,8,FALSE))="X","X",(IF(H274="X",1,H274+1)))))</f>
        <v/>
      </c>
      <c r="I275" s="50" t="str">
        <f>IF($A275="","",(IF((VLOOKUP($A275,DATA!$A$1:$M$38,9,FALSE))="X","X",(IF(I274="X",1,I274+1)))))</f>
        <v/>
      </c>
      <c r="J275" s="51" t="str">
        <f>IF($A275="","",(IF((VLOOKUP($A275,DATA!$A$1:$M$38,10,FALSE))="X","X",(IF(J274="X",1,J274+1)))))</f>
        <v/>
      </c>
      <c r="K275" s="50" t="str">
        <f>IF($A275="","",(IF((VLOOKUP($A275,DATA!$A$1:$M$38,11,FALSE))="X","X",(IF(K274="X",1,K274+1)))))</f>
        <v/>
      </c>
      <c r="L275" s="50" t="str">
        <f>IF($A275="","",(IF((VLOOKUP($A275,DATA!$A$1:$M$38,12,FALSE))="X","X",(IF(L274="X",1,L274+1)))))</f>
        <v/>
      </c>
      <c r="M275" s="50" t="str">
        <f>IF($A275="","",(IF((VLOOKUP($A275,DATA!$A$1:$M$38,13,FALSE))="X","X",(IF(M274="X",1,M274+1)))))</f>
        <v/>
      </c>
      <c r="N275" s="53" t="str">
        <f t="shared" si="8"/>
        <v/>
      </c>
      <c r="O275" s="51" t="str">
        <f t="shared" si="9"/>
        <v/>
      </c>
      <c r="P275" s="50" t="str">
        <f>IF($A275="","",(IF((VLOOKUP($A275,DATA!$S$1:$AC$38,2,FALSE))="X","X",(IF(P274="X",1,P274+1)))))</f>
        <v/>
      </c>
      <c r="Q275" s="50" t="str">
        <f>IF($A275="","",(IF((VLOOKUP($A275,DATA!$S$1:$AC$38,3,FALSE))="X","X",(IF(Q274="X",1,Q274+1)))))</f>
        <v/>
      </c>
      <c r="R275" s="50" t="str">
        <f>IF($A275="","",(IF((VLOOKUP($A275,DATA!$S$1:$AC$38,4,FALSE))="X","X",(IF(R274="X",1,R274+1)))))</f>
        <v/>
      </c>
      <c r="S275" s="50" t="str">
        <f>IF($A275="","",(IF((VLOOKUP($A275,DATA!$S$1:$AC$38,5,FALSE))="X","X",(IF(S274="X",1,S274+1)))))</f>
        <v/>
      </c>
      <c r="T275" s="50" t="str">
        <f>IF($A275="","",(IF((VLOOKUP($A275,DATA!$S$1:$AC$38,6,FALSE))="X","X",(IF(T274="X",1,T274+1)))))</f>
        <v/>
      </c>
      <c r="U275" s="50" t="str">
        <f>IF($A275="","",(IF((VLOOKUP($A275,DATA!$S$1:$AC$38,7,FALSE))="X","X",(IF(U274="X",1,U274+1)))))</f>
        <v/>
      </c>
      <c r="V275" s="51" t="str">
        <f>IF($A275="","",(IF((VLOOKUP($A275,DATA!$S$1:$AC$38,8,FALSE))="X","X",(IF(V274="X",1,V274+1)))))</f>
        <v/>
      </c>
      <c r="W275" s="50" t="str">
        <f>IF($A275="","",(IF((VLOOKUP($A275,DATA!$S$1:$AC$38,9,FALSE))="X","X",(IF(W274="X",1,W274+1)))))</f>
        <v/>
      </c>
      <c r="X275" s="50" t="str">
        <f>IF($A275="","",(IF((VLOOKUP($A275,DATA!$S$1:$AC$38,10,FALSE))="X","X",(IF(X274="X",1,X274+1)))))</f>
        <v/>
      </c>
      <c r="Y275" s="51" t="str">
        <f>IF($A275="","",(IF((VLOOKUP($A275,DATA!$S$1:$AC$38,11,FALSE))="X","X",(IF(Y274="X",1,Y274+1)))))</f>
        <v/>
      </c>
      <c r="Z275" s="52"/>
      <c r="AA275" s="52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39"/>
      <c r="BN275" s="39"/>
      <c r="BO275" s="39"/>
      <c r="BP275" s="39"/>
      <c r="BQ275" s="39"/>
      <c r="BR275" s="39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39"/>
      <c r="CF275" s="39"/>
      <c r="CG275" s="39"/>
      <c r="CH275" s="39"/>
      <c r="DC275" s="4"/>
      <c r="DD275" s="4"/>
      <c r="DE275" s="49"/>
      <c r="DF275" s="49"/>
      <c r="DG275" s="49"/>
      <c r="DH275" s="49"/>
      <c r="DI275" s="49"/>
      <c r="DJ275" s="49"/>
      <c r="DK275" s="49"/>
      <c r="DL275" s="49"/>
      <c r="DM275" s="49"/>
      <c r="DN275" s="49"/>
      <c r="DO275" s="49"/>
      <c r="DP275" s="49"/>
      <c r="DQ275" s="49"/>
      <c r="DR275" s="49"/>
      <c r="DS275" s="49"/>
      <c r="DT275" s="49"/>
      <c r="DU275" s="49"/>
      <c r="DV275" s="49"/>
      <c r="DW275" s="49"/>
      <c r="DX275" s="49"/>
      <c r="DY275" s="49"/>
      <c r="DZ275" s="49"/>
      <c r="EA275" s="49"/>
      <c r="EB275" s="49"/>
      <c r="EC275" s="49"/>
      <c r="ED275" s="49"/>
      <c r="EE275" s="49"/>
      <c r="EF275" s="49"/>
      <c r="EG275" s="49"/>
      <c r="EH275" s="49"/>
      <c r="EI275" s="49"/>
      <c r="EJ275" s="49"/>
      <c r="EK275" s="49"/>
      <c r="EL275" s="49"/>
      <c r="EM275" s="49"/>
      <c r="EN275" s="49"/>
      <c r="EO275" s="49"/>
      <c r="EP275" s="49"/>
      <c r="EQ275" s="49"/>
      <c r="ER275" s="49"/>
      <c r="ES275" s="49"/>
      <c r="ET275" s="49"/>
      <c r="EU275" s="49"/>
      <c r="EV275" s="49"/>
      <c r="EW275" s="49"/>
      <c r="EX275" s="49"/>
      <c r="EY275" s="49"/>
      <c r="EZ275" s="49"/>
      <c r="FA275" s="49"/>
      <c r="FB275" s="49"/>
      <c r="FC275" s="49"/>
      <c r="FD275" s="49"/>
      <c r="FE275" s="49"/>
      <c r="FF275" s="49"/>
      <c r="FG275" s="49"/>
      <c r="FH275" s="49"/>
      <c r="FI275" s="49"/>
      <c r="FJ275" s="49"/>
      <c r="FK275" s="49"/>
      <c r="FL275" s="49"/>
      <c r="FM275" s="49"/>
      <c r="FN275" s="49"/>
      <c r="FO275" s="49"/>
      <c r="FP275" s="49"/>
      <c r="FQ275" s="49"/>
      <c r="FR275" s="49"/>
      <c r="FS275" s="49"/>
      <c r="FT275" s="49"/>
      <c r="FU275" s="49"/>
      <c r="FV275" s="49"/>
      <c r="FW275" s="49"/>
      <c r="FX275" s="49"/>
      <c r="FY275" s="49"/>
      <c r="FZ275" s="49"/>
      <c r="GA275" s="49"/>
      <c r="GB275" s="49"/>
      <c r="GC275" s="49"/>
      <c r="GD275" s="49"/>
      <c r="GE275" s="49"/>
      <c r="GF275" s="49"/>
      <c r="GG275" s="49"/>
      <c r="GH275" s="49"/>
      <c r="GI275" s="49"/>
      <c r="GJ275" s="49"/>
      <c r="GK275" s="49"/>
      <c r="GL275" s="49"/>
      <c r="GM275" s="49"/>
      <c r="GN275" s="49"/>
      <c r="GO275" s="49"/>
      <c r="GP275" s="49"/>
      <c r="GQ275" s="49"/>
      <c r="GR275" s="49"/>
      <c r="GS275" s="49"/>
      <c r="GT275" s="49"/>
      <c r="GU275" s="49"/>
      <c r="GV275" s="49"/>
      <c r="GW275" s="49"/>
      <c r="GX275" s="49"/>
      <c r="GY275" s="49"/>
      <c r="GZ275" s="49"/>
    </row>
    <row r="276" spans="1:208" s="5" customFormat="1" ht="18.600000000000001" customHeight="1" x14ac:dyDescent="0.25">
      <c r="A276" s="58"/>
      <c r="B276" s="50" t="str">
        <f>IF($A276="","",(IF((VLOOKUP($A276,DATA!$A$1:$M$38,2,FALSE))="X","X",(IF(B275="X",1,B275+1)))))</f>
        <v/>
      </c>
      <c r="C276" s="51" t="str">
        <f>IF($A276="","",(IF((VLOOKUP($A276,DATA!$A$1:$M$38,3,FALSE))="X","X",(IF(C275="X",1,C275+1)))))</f>
        <v/>
      </c>
      <c r="D276" s="50" t="str">
        <f>IF($A276="","",(IF((VLOOKUP($A276,DATA!$A$1:$M$38,4,FALSE))="X","X",(IF(D275="X",1,D275+1)))))</f>
        <v/>
      </c>
      <c r="E276" s="51" t="str">
        <f>IF($A276="","",(IF((VLOOKUP($A276,DATA!$A$1:$M$38,5,FALSE))="X","X",(IF(E275="X",1,E275+1)))))</f>
        <v/>
      </c>
      <c r="F276" s="50" t="str">
        <f>IF($A276="","",(IF((VLOOKUP($A276,DATA!$A$1:$M$38,6,FALSE))="X","X",(IF(F275="X",1,F275+1)))))</f>
        <v/>
      </c>
      <c r="G276" s="51" t="str">
        <f>IF($A276="","",(IF((VLOOKUP($A276,DATA!$A$1:$M$38,7,FALSE))="X","X",(IF(G275="X",1,G275+1)))))</f>
        <v/>
      </c>
      <c r="H276" s="50" t="str">
        <f>IF($A276="","",(IF((VLOOKUP($A276,DATA!$A$1:$M$38,8,FALSE))="X","X",(IF(H275="X",1,H275+1)))))</f>
        <v/>
      </c>
      <c r="I276" s="50" t="str">
        <f>IF($A276="","",(IF((VLOOKUP($A276,DATA!$A$1:$M$38,9,FALSE))="X","X",(IF(I275="X",1,I275+1)))))</f>
        <v/>
      </c>
      <c r="J276" s="51" t="str">
        <f>IF($A276="","",(IF((VLOOKUP($A276,DATA!$A$1:$M$38,10,FALSE))="X","X",(IF(J275="X",1,J275+1)))))</f>
        <v/>
      </c>
      <c r="K276" s="50" t="str">
        <f>IF($A276="","",(IF((VLOOKUP($A276,DATA!$A$1:$M$38,11,FALSE))="X","X",(IF(K275="X",1,K275+1)))))</f>
        <v/>
      </c>
      <c r="L276" s="50" t="str">
        <f>IF($A276="","",(IF((VLOOKUP($A276,DATA!$A$1:$M$38,12,FALSE))="X","X",(IF(L275="X",1,L275+1)))))</f>
        <v/>
      </c>
      <c r="M276" s="50" t="str">
        <f>IF($A276="","",(IF((VLOOKUP($A276,DATA!$A$1:$M$38,13,FALSE))="X","X",(IF(M275="X",1,M275+1)))))</f>
        <v/>
      </c>
      <c r="N276" s="53" t="str">
        <f t="shared" si="8"/>
        <v/>
      </c>
      <c r="O276" s="51" t="str">
        <f t="shared" si="9"/>
        <v/>
      </c>
      <c r="P276" s="50" t="str">
        <f>IF($A276="","",(IF((VLOOKUP($A276,DATA!$S$1:$AC$38,2,FALSE))="X","X",(IF(P275="X",1,P275+1)))))</f>
        <v/>
      </c>
      <c r="Q276" s="50" t="str">
        <f>IF($A276="","",(IF((VLOOKUP($A276,DATA!$S$1:$AC$38,3,FALSE))="X","X",(IF(Q275="X",1,Q275+1)))))</f>
        <v/>
      </c>
      <c r="R276" s="50" t="str">
        <f>IF($A276="","",(IF((VLOOKUP($A276,DATA!$S$1:$AC$38,4,FALSE))="X","X",(IF(R275="X",1,R275+1)))))</f>
        <v/>
      </c>
      <c r="S276" s="50" t="str">
        <f>IF($A276="","",(IF((VLOOKUP($A276,DATA!$S$1:$AC$38,5,FALSE))="X","X",(IF(S275="X",1,S275+1)))))</f>
        <v/>
      </c>
      <c r="T276" s="50" t="str">
        <f>IF($A276="","",(IF((VLOOKUP($A276,DATA!$S$1:$AC$38,6,FALSE))="X","X",(IF(T275="X",1,T275+1)))))</f>
        <v/>
      </c>
      <c r="U276" s="50" t="str">
        <f>IF($A276="","",(IF((VLOOKUP($A276,DATA!$S$1:$AC$38,7,FALSE))="X","X",(IF(U275="X",1,U275+1)))))</f>
        <v/>
      </c>
      <c r="V276" s="51" t="str">
        <f>IF($A276="","",(IF((VLOOKUP($A276,DATA!$S$1:$AC$38,8,FALSE))="X","X",(IF(V275="X",1,V275+1)))))</f>
        <v/>
      </c>
      <c r="W276" s="50" t="str">
        <f>IF($A276="","",(IF((VLOOKUP($A276,DATA!$S$1:$AC$38,9,FALSE))="X","X",(IF(W275="X",1,W275+1)))))</f>
        <v/>
      </c>
      <c r="X276" s="50" t="str">
        <f>IF($A276="","",(IF((VLOOKUP($A276,DATA!$S$1:$AC$38,10,FALSE))="X","X",(IF(X275="X",1,X275+1)))))</f>
        <v/>
      </c>
      <c r="Y276" s="51" t="str">
        <f>IF($A276="","",(IF((VLOOKUP($A276,DATA!$S$1:$AC$38,11,FALSE))="X","X",(IF(Y275="X",1,Y275+1)))))</f>
        <v/>
      </c>
      <c r="Z276" s="52"/>
      <c r="AA276" s="52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39"/>
      <c r="BN276" s="39"/>
      <c r="BO276" s="39"/>
      <c r="BP276" s="39"/>
      <c r="BQ276" s="39"/>
      <c r="BR276" s="39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39"/>
      <c r="CF276" s="39"/>
      <c r="CG276" s="39"/>
      <c r="CH276" s="39"/>
      <c r="DC276" s="4"/>
      <c r="DD276" s="4"/>
      <c r="DE276" s="49"/>
      <c r="DF276" s="49"/>
      <c r="DG276" s="49"/>
      <c r="DH276" s="49"/>
      <c r="DI276" s="49"/>
      <c r="DJ276" s="49"/>
      <c r="DK276" s="49"/>
      <c r="DL276" s="49"/>
      <c r="DM276" s="49"/>
      <c r="DN276" s="49"/>
      <c r="DO276" s="49"/>
      <c r="DP276" s="49"/>
      <c r="DQ276" s="49"/>
      <c r="DR276" s="49"/>
      <c r="DS276" s="49"/>
      <c r="DT276" s="49"/>
      <c r="DU276" s="49"/>
      <c r="DV276" s="49"/>
      <c r="DW276" s="49"/>
      <c r="DX276" s="49"/>
      <c r="DY276" s="49"/>
      <c r="DZ276" s="49"/>
      <c r="EA276" s="49"/>
      <c r="EB276" s="49"/>
      <c r="EC276" s="49"/>
      <c r="ED276" s="49"/>
      <c r="EE276" s="49"/>
      <c r="EF276" s="49"/>
      <c r="EG276" s="49"/>
      <c r="EH276" s="49"/>
      <c r="EI276" s="49"/>
      <c r="EJ276" s="49"/>
      <c r="EK276" s="49"/>
      <c r="EL276" s="49"/>
      <c r="EM276" s="49"/>
      <c r="EN276" s="49"/>
      <c r="EO276" s="49"/>
      <c r="EP276" s="49"/>
      <c r="EQ276" s="49"/>
      <c r="ER276" s="49"/>
      <c r="ES276" s="49"/>
      <c r="ET276" s="49"/>
      <c r="EU276" s="49"/>
      <c r="EV276" s="49"/>
      <c r="EW276" s="49"/>
      <c r="EX276" s="49"/>
      <c r="EY276" s="49"/>
      <c r="EZ276" s="49"/>
      <c r="FA276" s="49"/>
      <c r="FB276" s="49"/>
      <c r="FC276" s="49"/>
      <c r="FD276" s="49"/>
      <c r="FE276" s="49"/>
      <c r="FF276" s="49"/>
      <c r="FG276" s="49"/>
      <c r="FH276" s="49"/>
      <c r="FI276" s="49"/>
      <c r="FJ276" s="49"/>
      <c r="FK276" s="49"/>
      <c r="FL276" s="49"/>
      <c r="FM276" s="49"/>
      <c r="FN276" s="49"/>
      <c r="FO276" s="49"/>
      <c r="FP276" s="49"/>
      <c r="FQ276" s="49"/>
      <c r="FR276" s="49"/>
      <c r="FS276" s="49"/>
      <c r="FT276" s="49"/>
      <c r="FU276" s="49"/>
      <c r="FV276" s="49"/>
      <c r="FW276" s="49"/>
      <c r="FX276" s="49"/>
      <c r="FY276" s="49"/>
      <c r="FZ276" s="49"/>
      <c r="GA276" s="49"/>
      <c r="GB276" s="49"/>
      <c r="GC276" s="49"/>
      <c r="GD276" s="49"/>
      <c r="GE276" s="49"/>
      <c r="GF276" s="49"/>
      <c r="GG276" s="49"/>
      <c r="GH276" s="49"/>
      <c r="GI276" s="49"/>
      <c r="GJ276" s="49"/>
      <c r="GK276" s="49"/>
      <c r="GL276" s="49"/>
      <c r="GM276" s="49"/>
      <c r="GN276" s="49"/>
      <c r="GO276" s="49"/>
      <c r="GP276" s="49"/>
      <c r="GQ276" s="49"/>
      <c r="GR276" s="49"/>
      <c r="GS276" s="49"/>
      <c r="GT276" s="49"/>
      <c r="GU276" s="49"/>
      <c r="GV276" s="49"/>
      <c r="GW276" s="49"/>
      <c r="GX276" s="49"/>
      <c r="GY276" s="49"/>
      <c r="GZ276" s="49"/>
    </row>
    <row r="277" spans="1:208" s="5" customFormat="1" ht="18.600000000000001" customHeight="1" x14ac:dyDescent="0.25">
      <c r="A277" s="58"/>
      <c r="B277" s="50" t="str">
        <f>IF($A277="","",(IF((VLOOKUP($A277,DATA!$A$1:$M$38,2,FALSE))="X","X",(IF(B276="X",1,B276+1)))))</f>
        <v/>
      </c>
      <c r="C277" s="51" t="str">
        <f>IF($A277="","",(IF((VLOOKUP($A277,DATA!$A$1:$M$38,3,FALSE))="X","X",(IF(C276="X",1,C276+1)))))</f>
        <v/>
      </c>
      <c r="D277" s="50" t="str">
        <f>IF($A277="","",(IF((VLOOKUP($A277,DATA!$A$1:$M$38,4,FALSE))="X","X",(IF(D276="X",1,D276+1)))))</f>
        <v/>
      </c>
      <c r="E277" s="51" t="str">
        <f>IF($A277="","",(IF((VLOOKUP($A277,DATA!$A$1:$M$38,5,FALSE))="X","X",(IF(E276="X",1,E276+1)))))</f>
        <v/>
      </c>
      <c r="F277" s="50" t="str">
        <f>IF($A277="","",(IF((VLOOKUP($A277,DATA!$A$1:$M$38,6,FALSE))="X","X",(IF(F276="X",1,F276+1)))))</f>
        <v/>
      </c>
      <c r="G277" s="51" t="str">
        <f>IF($A277="","",(IF((VLOOKUP($A277,DATA!$A$1:$M$38,7,FALSE))="X","X",(IF(G276="X",1,G276+1)))))</f>
        <v/>
      </c>
      <c r="H277" s="50" t="str">
        <f>IF($A277="","",(IF((VLOOKUP($A277,DATA!$A$1:$M$38,8,FALSE))="X","X",(IF(H276="X",1,H276+1)))))</f>
        <v/>
      </c>
      <c r="I277" s="50" t="str">
        <f>IF($A277="","",(IF((VLOOKUP($A277,DATA!$A$1:$M$38,9,FALSE))="X","X",(IF(I276="X",1,I276+1)))))</f>
        <v/>
      </c>
      <c r="J277" s="51" t="str">
        <f>IF($A277="","",(IF((VLOOKUP($A277,DATA!$A$1:$M$38,10,FALSE))="X","X",(IF(J276="X",1,J276+1)))))</f>
        <v/>
      </c>
      <c r="K277" s="50" t="str">
        <f>IF($A277="","",(IF((VLOOKUP($A277,DATA!$A$1:$M$38,11,FALSE))="X","X",(IF(K276="X",1,K276+1)))))</f>
        <v/>
      </c>
      <c r="L277" s="50" t="str">
        <f>IF($A277="","",(IF((VLOOKUP($A277,DATA!$A$1:$M$38,12,FALSE))="X","X",(IF(L276="X",1,L276+1)))))</f>
        <v/>
      </c>
      <c r="M277" s="50" t="str">
        <f>IF($A277="","",(IF((VLOOKUP($A277,DATA!$A$1:$M$38,13,FALSE))="X","X",(IF(M276="X",1,M276+1)))))</f>
        <v/>
      </c>
      <c r="N277" s="53" t="str">
        <f t="shared" si="8"/>
        <v/>
      </c>
      <c r="O277" s="51" t="str">
        <f t="shared" si="9"/>
        <v/>
      </c>
      <c r="P277" s="50" t="str">
        <f>IF($A277="","",(IF((VLOOKUP($A277,DATA!$S$1:$AC$38,2,FALSE))="X","X",(IF(P276="X",1,P276+1)))))</f>
        <v/>
      </c>
      <c r="Q277" s="50" t="str">
        <f>IF($A277="","",(IF((VLOOKUP($A277,DATA!$S$1:$AC$38,3,FALSE))="X","X",(IF(Q276="X",1,Q276+1)))))</f>
        <v/>
      </c>
      <c r="R277" s="50" t="str">
        <f>IF($A277="","",(IF((VLOOKUP($A277,DATA!$S$1:$AC$38,4,FALSE))="X","X",(IF(R276="X",1,R276+1)))))</f>
        <v/>
      </c>
      <c r="S277" s="50" t="str">
        <f>IF($A277="","",(IF((VLOOKUP($A277,DATA!$S$1:$AC$38,5,FALSE))="X","X",(IF(S276="X",1,S276+1)))))</f>
        <v/>
      </c>
      <c r="T277" s="50" t="str">
        <f>IF($A277="","",(IF((VLOOKUP($A277,DATA!$S$1:$AC$38,6,FALSE))="X","X",(IF(T276="X",1,T276+1)))))</f>
        <v/>
      </c>
      <c r="U277" s="50" t="str">
        <f>IF($A277="","",(IF((VLOOKUP($A277,DATA!$S$1:$AC$38,7,FALSE))="X","X",(IF(U276="X",1,U276+1)))))</f>
        <v/>
      </c>
      <c r="V277" s="51" t="str">
        <f>IF($A277="","",(IF((VLOOKUP($A277,DATA!$S$1:$AC$38,8,FALSE))="X","X",(IF(V276="X",1,V276+1)))))</f>
        <v/>
      </c>
      <c r="W277" s="50" t="str">
        <f>IF($A277="","",(IF((VLOOKUP($A277,DATA!$S$1:$AC$38,9,FALSE))="X","X",(IF(W276="X",1,W276+1)))))</f>
        <v/>
      </c>
      <c r="X277" s="50" t="str">
        <f>IF($A277="","",(IF((VLOOKUP($A277,DATA!$S$1:$AC$38,10,FALSE))="X","X",(IF(X276="X",1,X276+1)))))</f>
        <v/>
      </c>
      <c r="Y277" s="51" t="str">
        <f>IF($A277="","",(IF((VLOOKUP($A277,DATA!$S$1:$AC$38,11,FALSE))="X","X",(IF(Y276="X",1,Y276+1)))))</f>
        <v/>
      </c>
      <c r="Z277" s="52"/>
      <c r="AA277" s="52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39"/>
      <c r="BN277" s="39"/>
      <c r="BO277" s="39"/>
      <c r="BP277" s="39"/>
      <c r="BQ277" s="39"/>
      <c r="BR277" s="39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39"/>
      <c r="CF277" s="39"/>
      <c r="CG277" s="39"/>
      <c r="CH277" s="39"/>
      <c r="DC277" s="4"/>
      <c r="DD277" s="4"/>
      <c r="DE277" s="49"/>
      <c r="DF277" s="49"/>
      <c r="DG277" s="49"/>
      <c r="DH277" s="49"/>
      <c r="DI277" s="49"/>
      <c r="DJ277" s="49"/>
      <c r="DK277" s="49"/>
      <c r="DL277" s="49"/>
      <c r="DM277" s="49"/>
      <c r="DN277" s="49"/>
      <c r="DO277" s="49"/>
      <c r="DP277" s="49"/>
      <c r="DQ277" s="49"/>
      <c r="DR277" s="49"/>
      <c r="DS277" s="49"/>
      <c r="DT277" s="49"/>
      <c r="DU277" s="49"/>
      <c r="DV277" s="49"/>
      <c r="DW277" s="49"/>
      <c r="DX277" s="49"/>
      <c r="DY277" s="49"/>
      <c r="DZ277" s="49"/>
      <c r="EA277" s="49"/>
      <c r="EB277" s="49"/>
      <c r="EC277" s="49"/>
      <c r="ED277" s="49"/>
      <c r="EE277" s="49"/>
      <c r="EF277" s="49"/>
      <c r="EG277" s="49"/>
      <c r="EH277" s="49"/>
      <c r="EI277" s="49"/>
      <c r="EJ277" s="49"/>
      <c r="EK277" s="49"/>
      <c r="EL277" s="49"/>
      <c r="EM277" s="49"/>
      <c r="EN277" s="49"/>
      <c r="EO277" s="49"/>
      <c r="EP277" s="49"/>
      <c r="EQ277" s="49"/>
      <c r="ER277" s="49"/>
      <c r="ES277" s="49"/>
      <c r="ET277" s="49"/>
      <c r="EU277" s="49"/>
      <c r="EV277" s="49"/>
      <c r="EW277" s="49"/>
      <c r="EX277" s="49"/>
      <c r="EY277" s="49"/>
      <c r="EZ277" s="49"/>
      <c r="FA277" s="49"/>
      <c r="FB277" s="49"/>
      <c r="FC277" s="49"/>
      <c r="FD277" s="49"/>
      <c r="FE277" s="49"/>
      <c r="FF277" s="49"/>
      <c r="FG277" s="49"/>
      <c r="FH277" s="49"/>
      <c r="FI277" s="49"/>
      <c r="FJ277" s="49"/>
      <c r="FK277" s="49"/>
      <c r="FL277" s="49"/>
      <c r="FM277" s="49"/>
      <c r="FN277" s="49"/>
      <c r="FO277" s="49"/>
      <c r="FP277" s="49"/>
      <c r="FQ277" s="49"/>
      <c r="FR277" s="49"/>
      <c r="FS277" s="49"/>
      <c r="FT277" s="49"/>
      <c r="FU277" s="49"/>
      <c r="FV277" s="49"/>
      <c r="FW277" s="49"/>
      <c r="FX277" s="49"/>
      <c r="FY277" s="49"/>
      <c r="FZ277" s="49"/>
      <c r="GA277" s="49"/>
      <c r="GB277" s="49"/>
      <c r="GC277" s="49"/>
      <c r="GD277" s="49"/>
      <c r="GE277" s="49"/>
      <c r="GF277" s="49"/>
      <c r="GG277" s="49"/>
      <c r="GH277" s="49"/>
      <c r="GI277" s="49"/>
      <c r="GJ277" s="49"/>
      <c r="GK277" s="49"/>
      <c r="GL277" s="49"/>
      <c r="GM277" s="49"/>
      <c r="GN277" s="49"/>
      <c r="GO277" s="49"/>
      <c r="GP277" s="49"/>
      <c r="GQ277" s="49"/>
      <c r="GR277" s="49"/>
      <c r="GS277" s="49"/>
      <c r="GT277" s="49"/>
      <c r="GU277" s="49"/>
      <c r="GV277" s="49"/>
      <c r="GW277" s="49"/>
      <c r="GX277" s="49"/>
      <c r="GY277" s="49"/>
      <c r="GZ277" s="49"/>
    </row>
    <row r="278" spans="1:208" s="5" customFormat="1" ht="18.600000000000001" customHeight="1" x14ac:dyDescent="0.25">
      <c r="A278" s="58"/>
      <c r="B278" s="50" t="str">
        <f>IF($A278="","",(IF((VLOOKUP($A278,DATA!$A$1:$M$38,2,FALSE))="X","X",(IF(B277="X",1,B277+1)))))</f>
        <v/>
      </c>
      <c r="C278" s="51" t="str">
        <f>IF($A278="","",(IF((VLOOKUP($A278,DATA!$A$1:$M$38,3,FALSE))="X","X",(IF(C277="X",1,C277+1)))))</f>
        <v/>
      </c>
      <c r="D278" s="50" t="str">
        <f>IF($A278="","",(IF((VLOOKUP($A278,DATA!$A$1:$M$38,4,FALSE))="X","X",(IF(D277="X",1,D277+1)))))</f>
        <v/>
      </c>
      <c r="E278" s="51" t="str">
        <f>IF($A278="","",(IF((VLOOKUP($A278,DATA!$A$1:$M$38,5,FALSE))="X","X",(IF(E277="X",1,E277+1)))))</f>
        <v/>
      </c>
      <c r="F278" s="50" t="str">
        <f>IF($A278="","",(IF((VLOOKUP($A278,DATA!$A$1:$M$38,6,FALSE))="X","X",(IF(F277="X",1,F277+1)))))</f>
        <v/>
      </c>
      <c r="G278" s="51" t="str">
        <f>IF($A278="","",(IF((VLOOKUP($A278,DATA!$A$1:$M$38,7,FALSE))="X","X",(IF(G277="X",1,G277+1)))))</f>
        <v/>
      </c>
      <c r="H278" s="50" t="str">
        <f>IF($A278="","",(IF((VLOOKUP($A278,DATA!$A$1:$M$38,8,FALSE))="X","X",(IF(H277="X",1,H277+1)))))</f>
        <v/>
      </c>
      <c r="I278" s="50" t="str">
        <f>IF($A278="","",(IF((VLOOKUP($A278,DATA!$A$1:$M$38,9,FALSE))="X","X",(IF(I277="X",1,I277+1)))))</f>
        <v/>
      </c>
      <c r="J278" s="51" t="str">
        <f>IF($A278="","",(IF((VLOOKUP($A278,DATA!$A$1:$M$38,10,FALSE))="X","X",(IF(J277="X",1,J277+1)))))</f>
        <v/>
      </c>
      <c r="K278" s="50" t="str">
        <f>IF($A278="","",(IF((VLOOKUP($A278,DATA!$A$1:$M$38,11,FALSE))="X","X",(IF(K277="X",1,K277+1)))))</f>
        <v/>
      </c>
      <c r="L278" s="50" t="str">
        <f>IF($A278="","",(IF((VLOOKUP($A278,DATA!$A$1:$M$38,12,FALSE))="X","X",(IF(L277="X",1,L277+1)))))</f>
        <v/>
      </c>
      <c r="M278" s="50" t="str">
        <f>IF($A278="","",(IF((VLOOKUP($A278,DATA!$A$1:$M$38,13,FALSE))="X","X",(IF(M277="X",1,M277+1)))))</f>
        <v/>
      </c>
      <c r="N278" s="53" t="str">
        <f t="shared" si="8"/>
        <v/>
      </c>
      <c r="O278" s="51" t="str">
        <f t="shared" si="9"/>
        <v/>
      </c>
      <c r="P278" s="50" t="str">
        <f>IF($A278="","",(IF((VLOOKUP($A278,DATA!$S$1:$AC$38,2,FALSE))="X","X",(IF(P277="X",1,P277+1)))))</f>
        <v/>
      </c>
      <c r="Q278" s="50" t="str">
        <f>IF($A278="","",(IF((VLOOKUP($A278,DATA!$S$1:$AC$38,3,FALSE))="X","X",(IF(Q277="X",1,Q277+1)))))</f>
        <v/>
      </c>
      <c r="R278" s="50" t="str">
        <f>IF($A278="","",(IF((VLOOKUP($A278,DATA!$S$1:$AC$38,4,FALSE))="X","X",(IF(R277="X",1,R277+1)))))</f>
        <v/>
      </c>
      <c r="S278" s="50" t="str">
        <f>IF($A278="","",(IF((VLOOKUP($A278,DATA!$S$1:$AC$38,5,FALSE))="X","X",(IF(S277="X",1,S277+1)))))</f>
        <v/>
      </c>
      <c r="T278" s="50" t="str">
        <f>IF($A278="","",(IF((VLOOKUP($A278,DATA!$S$1:$AC$38,6,FALSE))="X","X",(IF(T277="X",1,T277+1)))))</f>
        <v/>
      </c>
      <c r="U278" s="50" t="str">
        <f>IF($A278="","",(IF((VLOOKUP($A278,DATA!$S$1:$AC$38,7,FALSE))="X","X",(IF(U277="X",1,U277+1)))))</f>
        <v/>
      </c>
      <c r="V278" s="51" t="str">
        <f>IF($A278="","",(IF((VLOOKUP($A278,DATA!$S$1:$AC$38,8,FALSE))="X","X",(IF(V277="X",1,V277+1)))))</f>
        <v/>
      </c>
      <c r="W278" s="50" t="str">
        <f>IF($A278="","",(IF((VLOOKUP($A278,DATA!$S$1:$AC$38,9,FALSE))="X","X",(IF(W277="X",1,W277+1)))))</f>
        <v/>
      </c>
      <c r="X278" s="50" t="str">
        <f>IF($A278="","",(IF((VLOOKUP($A278,DATA!$S$1:$AC$38,10,FALSE))="X","X",(IF(X277="X",1,X277+1)))))</f>
        <v/>
      </c>
      <c r="Y278" s="51" t="str">
        <f>IF($A278="","",(IF((VLOOKUP($A278,DATA!$S$1:$AC$38,11,FALSE))="X","X",(IF(Y277="X",1,Y277+1)))))</f>
        <v/>
      </c>
      <c r="Z278" s="52"/>
      <c r="AA278" s="52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39"/>
      <c r="BN278" s="39"/>
      <c r="BO278" s="39"/>
      <c r="BP278" s="39"/>
      <c r="BQ278" s="39"/>
      <c r="BR278" s="39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39"/>
      <c r="CF278" s="39"/>
      <c r="CG278" s="39"/>
      <c r="CH278" s="39"/>
      <c r="DC278" s="4"/>
      <c r="DD278" s="4"/>
      <c r="DE278" s="49"/>
      <c r="DF278" s="49"/>
      <c r="DG278" s="49"/>
      <c r="DH278" s="49"/>
      <c r="DI278" s="49"/>
      <c r="DJ278" s="49"/>
      <c r="DK278" s="49"/>
      <c r="DL278" s="49"/>
      <c r="DM278" s="49"/>
      <c r="DN278" s="49"/>
      <c r="DO278" s="49"/>
      <c r="DP278" s="49"/>
      <c r="DQ278" s="49"/>
      <c r="DR278" s="49"/>
      <c r="DS278" s="49"/>
      <c r="DT278" s="49"/>
      <c r="DU278" s="49"/>
      <c r="DV278" s="49"/>
      <c r="DW278" s="49"/>
      <c r="DX278" s="49"/>
      <c r="DY278" s="49"/>
      <c r="DZ278" s="49"/>
      <c r="EA278" s="49"/>
      <c r="EB278" s="49"/>
      <c r="EC278" s="49"/>
      <c r="ED278" s="49"/>
      <c r="EE278" s="49"/>
      <c r="EF278" s="49"/>
      <c r="EG278" s="49"/>
      <c r="EH278" s="49"/>
      <c r="EI278" s="49"/>
      <c r="EJ278" s="49"/>
      <c r="EK278" s="49"/>
      <c r="EL278" s="49"/>
      <c r="EM278" s="49"/>
      <c r="EN278" s="49"/>
      <c r="EO278" s="49"/>
      <c r="EP278" s="49"/>
      <c r="EQ278" s="49"/>
      <c r="ER278" s="49"/>
      <c r="ES278" s="49"/>
      <c r="ET278" s="49"/>
      <c r="EU278" s="49"/>
      <c r="EV278" s="49"/>
      <c r="EW278" s="49"/>
      <c r="EX278" s="49"/>
      <c r="EY278" s="49"/>
      <c r="EZ278" s="49"/>
      <c r="FA278" s="49"/>
      <c r="FB278" s="49"/>
      <c r="FC278" s="49"/>
      <c r="FD278" s="49"/>
      <c r="FE278" s="49"/>
      <c r="FF278" s="49"/>
      <c r="FG278" s="49"/>
      <c r="FH278" s="49"/>
      <c r="FI278" s="49"/>
      <c r="FJ278" s="49"/>
      <c r="FK278" s="49"/>
      <c r="FL278" s="49"/>
      <c r="FM278" s="49"/>
      <c r="FN278" s="49"/>
      <c r="FO278" s="49"/>
      <c r="FP278" s="49"/>
      <c r="FQ278" s="49"/>
      <c r="FR278" s="49"/>
      <c r="FS278" s="49"/>
      <c r="FT278" s="49"/>
      <c r="FU278" s="49"/>
      <c r="FV278" s="49"/>
      <c r="FW278" s="49"/>
      <c r="FX278" s="49"/>
      <c r="FY278" s="49"/>
      <c r="FZ278" s="49"/>
      <c r="GA278" s="49"/>
      <c r="GB278" s="49"/>
      <c r="GC278" s="49"/>
      <c r="GD278" s="49"/>
      <c r="GE278" s="49"/>
      <c r="GF278" s="49"/>
      <c r="GG278" s="49"/>
      <c r="GH278" s="49"/>
      <c r="GI278" s="49"/>
      <c r="GJ278" s="49"/>
      <c r="GK278" s="49"/>
      <c r="GL278" s="49"/>
      <c r="GM278" s="49"/>
      <c r="GN278" s="49"/>
      <c r="GO278" s="49"/>
      <c r="GP278" s="49"/>
      <c r="GQ278" s="49"/>
      <c r="GR278" s="49"/>
      <c r="GS278" s="49"/>
      <c r="GT278" s="49"/>
      <c r="GU278" s="49"/>
      <c r="GV278" s="49"/>
      <c r="GW278" s="49"/>
      <c r="GX278" s="49"/>
      <c r="GY278" s="49"/>
      <c r="GZ278" s="49"/>
    </row>
    <row r="279" spans="1:208" s="5" customFormat="1" ht="18.600000000000001" customHeight="1" x14ac:dyDescent="0.25">
      <c r="A279" s="58"/>
      <c r="B279" s="50" t="str">
        <f>IF($A279="","",(IF((VLOOKUP($A279,DATA!$A$1:$M$38,2,FALSE))="X","X",(IF(B278="X",1,B278+1)))))</f>
        <v/>
      </c>
      <c r="C279" s="51" t="str">
        <f>IF($A279="","",(IF((VLOOKUP($A279,DATA!$A$1:$M$38,3,FALSE))="X","X",(IF(C278="X",1,C278+1)))))</f>
        <v/>
      </c>
      <c r="D279" s="50" t="str">
        <f>IF($A279="","",(IF((VLOOKUP($A279,DATA!$A$1:$M$38,4,FALSE))="X","X",(IF(D278="X",1,D278+1)))))</f>
        <v/>
      </c>
      <c r="E279" s="51" t="str">
        <f>IF($A279="","",(IF((VLOOKUP($A279,DATA!$A$1:$M$38,5,FALSE))="X","X",(IF(E278="X",1,E278+1)))))</f>
        <v/>
      </c>
      <c r="F279" s="50" t="str">
        <f>IF($A279="","",(IF((VLOOKUP($A279,DATA!$A$1:$M$38,6,FALSE))="X","X",(IF(F278="X",1,F278+1)))))</f>
        <v/>
      </c>
      <c r="G279" s="51" t="str">
        <f>IF($A279="","",(IF((VLOOKUP($A279,DATA!$A$1:$M$38,7,FALSE))="X","X",(IF(G278="X",1,G278+1)))))</f>
        <v/>
      </c>
      <c r="H279" s="50" t="str">
        <f>IF($A279="","",(IF((VLOOKUP($A279,DATA!$A$1:$M$38,8,FALSE))="X","X",(IF(H278="X",1,H278+1)))))</f>
        <v/>
      </c>
      <c r="I279" s="50" t="str">
        <f>IF($A279="","",(IF((VLOOKUP($A279,DATA!$A$1:$M$38,9,FALSE))="X","X",(IF(I278="X",1,I278+1)))))</f>
        <v/>
      </c>
      <c r="J279" s="51" t="str">
        <f>IF($A279="","",(IF((VLOOKUP($A279,DATA!$A$1:$M$38,10,FALSE))="X","X",(IF(J278="X",1,J278+1)))))</f>
        <v/>
      </c>
      <c r="K279" s="50" t="str">
        <f>IF($A279="","",(IF((VLOOKUP($A279,DATA!$A$1:$M$38,11,FALSE))="X","X",(IF(K278="X",1,K278+1)))))</f>
        <v/>
      </c>
      <c r="L279" s="50" t="str">
        <f>IF($A279="","",(IF((VLOOKUP($A279,DATA!$A$1:$M$38,12,FALSE))="X","X",(IF(L278="X",1,L278+1)))))</f>
        <v/>
      </c>
      <c r="M279" s="50" t="str">
        <f>IF($A279="","",(IF((VLOOKUP($A279,DATA!$A$1:$M$38,13,FALSE))="X","X",(IF(M278="X",1,M278+1)))))</f>
        <v/>
      </c>
      <c r="N279" s="53" t="str">
        <f t="shared" si="8"/>
        <v/>
      </c>
      <c r="O279" s="51" t="str">
        <f t="shared" si="9"/>
        <v/>
      </c>
      <c r="P279" s="50" t="str">
        <f>IF($A279="","",(IF((VLOOKUP($A279,DATA!$S$1:$AC$38,2,FALSE))="X","X",(IF(P278="X",1,P278+1)))))</f>
        <v/>
      </c>
      <c r="Q279" s="50" t="str">
        <f>IF($A279="","",(IF((VLOOKUP($A279,DATA!$S$1:$AC$38,3,FALSE))="X","X",(IF(Q278="X",1,Q278+1)))))</f>
        <v/>
      </c>
      <c r="R279" s="50" t="str">
        <f>IF($A279="","",(IF((VLOOKUP($A279,DATA!$S$1:$AC$38,4,FALSE))="X","X",(IF(R278="X",1,R278+1)))))</f>
        <v/>
      </c>
      <c r="S279" s="50" t="str">
        <f>IF($A279="","",(IF((VLOOKUP($A279,DATA!$S$1:$AC$38,5,FALSE))="X","X",(IF(S278="X",1,S278+1)))))</f>
        <v/>
      </c>
      <c r="T279" s="50" t="str">
        <f>IF($A279="","",(IF((VLOOKUP($A279,DATA!$S$1:$AC$38,6,FALSE))="X","X",(IF(T278="X",1,T278+1)))))</f>
        <v/>
      </c>
      <c r="U279" s="50" t="str">
        <f>IF($A279="","",(IF((VLOOKUP($A279,DATA!$S$1:$AC$38,7,FALSE))="X","X",(IF(U278="X",1,U278+1)))))</f>
        <v/>
      </c>
      <c r="V279" s="51" t="str">
        <f>IF($A279="","",(IF((VLOOKUP($A279,DATA!$S$1:$AC$38,8,FALSE))="X","X",(IF(V278="X",1,V278+1)))))</f>
        <v/>
      </c>
      <c r="W279" s="50" t="str">
        <f>IF($A279="","",(IF((VLOOKUP($A279,DATA!$S$1:$AC$38,9,FALSE))="X","X",(IF(W278="X",1,W278+1)))))</f>
        <v/>
      </c>
      <c r="X279" s="50" t="str">
        <f>IF($A279="","",(IF((VLOOKUP($A279,DATA!$S$1:$AC$38,10,FALSE))="X","X",(IF(X278="X",1,X278+1)))))</f>
        <v/>
      </c>
      <c r="Y279" s="51" t="str">
        <f>IF($A279="","",(IF((VLOOKUP($A279,DATA!$S$1:$AC$38,11,FALSE))="X","X",(IF(Y278="X",1,Y278+1)))))</f>
        <v/>
      </c>
      <c r="Z279" s="52"/>
      <c r="AA279" s="52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39"/>
      <c r="BN279" s="39"/>
      <c r="BO279" s="39"/>
      <c r="BP279" s="39"/>
      <c r="BQ279" s="39"/>
      <c r="BR279" s="39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39"/>
      <c r="CF279" s="39"/>
      <c r="CG279" s="39"/>
      <c r="CH279" s="39"/>
      <c r="DC279" s="4"/>
      <c r="DD279" s="4"/>
      <c r="DE279" s="49"/>
      <c r="DF279" s="49"/>
      <c r="DG279" s="49"/>
      <c r="DH279" s="49"/>
      <c r="DI279" s="49"/>
      <c r="DJ279" s="49"/>
      <c r="DK279" s="49"/>
      <c r="DL279" s="49"/>
      <c r="DM279" s="49"/>
      <c r="DN279" s="49"/>
      <c r="DO279" s="49"/>
      <c r="DP279" s="49"/>
      <c r="DQ279" s="49"/>
      <c r="DR279" s="49"/>
      <c r="DS279" s="49"/>
      <c r="DT279" s="49"/>
      <c r="DU279" s="49"/>
      <c r="DV279" s="49"/>
      <c r="DW279" s="49"/>
      <c r="DX279" s="49"/>
      <c r="DY279" s="49"/>
      <c r="DZ279" s="49"/>
      <c r="EA279" s="49"/>
      <c r="EB279" s="49"/>
      <c r="EC279" s="49"/>
      <c r="ED279" s="49"/>
      <c r="EE279" s="49"/>
      <c r="EF279" s="49"/>
      <c r="EG279" s="49"/>
      <c r="EH279" s="49"/>
      <c r="EI279" s="49"/>
      <c r="EJ279" s="49"/>
      <c r="EK279" s="49"/>
      <c r="EL279" s="49"/>
      <c r="EM279" s="49"/>
      <c r="EN279" s="49"/>
      <c r="EO279" s="49"/>
      <c r="EP279" s="49"/>
      <c r="EQ279" s="49"/>
      <c r="ER279" s="49"/>
      <c r="ES279" s="49"/>
      <c r="ET279" s="49"/>
      <c r="EU279" s="49"/>
      <c r="EV279" s="49"/>
      <c r="EW279" s="49"/>
      <c r="EX279" s="49"/>
      <c r="EY279" s="49"/>
      <c r="EZ279" s="49"/>
      <c r="FA279" s="49"/>
      <c r="FB279" s="49"/>
      <c r="FC279" s="49"/>
      <c r="FD279" s="49"/>
      <c r="FE279" s="49"/>
      <c r="FF279" s="49"/>
      <c r="FG279" s="49"/>
      <c r="FH279" s="49"/>
      <c r="FI279" s="49"/>
      <c r="FJ279" s="49"/>
      <c r="FK279" s="49"/>
      <c r="FL279" s="49"/>
      <c r="FM279" s="49"/>
      <c r="FN279" s="49"/>
      <c r="FO279" s="49"/>
      <c r="FP279" s="49"/>
      <c r="FQ279" s="49"/>
      <c r="FR279" s="49"/>
      <c r="FS279" s="49"/>
      <c r="FT279" s="49"/>
      <c r="FU279" s="49"/>
      <c r="FV279" s="49"/>
      <c r="FW279" s="49"/>
      <c r="FX279" s="49"/>
      <c r="FY279" s="49"/>
      <c r="FZ279" s="49"/>
      <c r="GA279" s="49"/>
      <c r="GB279" s="49"/>
      <c r="GC279" s="49"/>
      <c r="GD279" s="49"/>
      <c r="GE279" s="49"/>
      <c r="GF279" s="49"/>
      <c r="GG279" s="49"/>
      <c r="GH279" s="49"/>
      <c r="GI279" s="49"/>
      <c r="GJ279" s="49"/>
      <c r="GK279" s="49"/>
      <c r="GL279" s="49"/>
      <c r="GM279" s="49"/>
      <c r="GN279" s="49"/>
      <c r="GO279" s="49"/>
      <c r="GP279" s="49"/>
      <c r="GQ279" s="49"/>
      <c r="GR279" s="49"/>
      <c r="GS279" s="49"/>
      <c r="GT279" s="49"/>
      <c r="GU279" s="49"/>
      <c r="GV279" s="49"/>
      <c r="GW279" s="49"/>
      <c r="GX279" s="49"/>
      <c r="GY279" s="49"/>
      <c r="GZ279" s="49"/>
    </row>
    <row r="280" spans="1:208" s="5" customFormat="1" ht="18.600000000000001" customHeight="1" x14ac:dyDescent="0.25">
      <c r="A280" s="58"/>
      <c r="B280" s="50" t="str">
        <f>IF($A280="","",(IF((VLOOKUP($A280,DATA!$A$1:$M$38,2,FALSE))="X","X",(IF(B279="X",1,B279+1)))))</f>
        <v/>
      </c>
      <c r="C280" s="51" t="str">
        <f>IF($A280="","",(IF((VLOOKUP($A280,DATA!$A$1:$M$38,3,FALSE))="X","X",(IF(C279="X",1,C279+1)))))</f>
        <v/>
      </c>
      <c r="D280" s="50" t="str">
        <f>IF($A280="","",(IF((VLOOKUP($A280,DATA!$A$1:$M$38,4,FALSE))="X","X",(IF(D279="X",1,D279+1)))))</f>
        <v/>
      </c>
      <c r="E280" s="51" t="str">
        <f>IF($A280="","",(IF((VLOOKUP($A280,DATA!$A$1:$M$38,5,FALSE))="X","X",(IF(E279="X",1,E279+1)))))</f>
        <v/>
      </c>
      <c r="F280" s="50" t="str">
        <f>IF($A280="","",(IF((VLOOKUP($A280,DATA!$A$1:$M$38,6,FALSE))="X","X",(IF(F279="X",1,F279+1)))))</f>
        <v/>
      </c>
      <c r="G280" s="51" t="str">
        <f>IF($A280="","",(IF((VLOOKUP($A280,DATA!$A$1:$M$38,7,FALSE))="X","X",(IF(G279="X",1,G279+1)))))</f>
        <v/>
      </c>
      <c r="H280" s="50" t="str">
        <f>IF($A280="","",(IF((VLOOKUP($A280,DATA!$A$1:$M$38,8,FALSE))="X","X",(IF(H279="X",1,H279+1)))))</f>
        <v/>
      </c>
      <c r="I280" s="50" t="str">
        <f>IF($A280="","",(IF((VLOOKUP($A280,DATA!$A$1:$M$38,9,FALSE))="X","X",(IF(I279="X",1,I279+1)))))</f>
        <v/>
      </c>
      <c r="J280" s="51" t="str">
        <f>IF($A280="","",(IF((VLOOKUP($A280,DATA!$A$1:$M$38,10,FALSE))="X","X",(IF(J279="X",1,J279+1)))))</f>
        <v/>
      </c>
      <c r="K280" s="50" t="str">
        <f>IF($A280="","",(IF((VLOOKUP($A280,DATA!$A$1:$M$38,11,FALSE))="X","X",(IF(K279="X",1,K279+1)))))</f>
        <v/>
      </c>
      <c r="L280" s="50" t="str">
        <f>IF($A280="","",(IF((VLOOKUP($A280,DATA!$A$1:$M$38,12,FALSE))="X","X",(IF(L279="X",1,L279+1)))))</f>
        <v/>
      </c>
      <c r="M280" s="50" t="str">
        <f>IF($A280="","",(IF((VLOOKUP($A280,DATA!$A$1:$M$38,13,FALSE))="X","X",(IF(M279="X",1,M279+1)))))</f>
        <v/>
      </c>
      <c r="N280" s="53" t="str">
        <f t="shared" si="8"/>
        <v/>
      </c>
      <c r="O280" s="51" t="str">
        <f t="shared" si="9"/>
        <v/>
      </c>
      <c r="P280" s="50" t="str">
        <f>IF($A280="","",(IF((VLOOKUP($A280,DATA!$S$1:$AC$38,2,FALSE))="X","X",(IF(P279="X",1,P279+1)))))</f>
        <v/>
      </c>
      <c r="Q280" s="50" t="str">
        <f>IF($A280="","",(IF((VLOOKUP($A280,DATA!$S$1:$AC$38,3,FALSE))="X","X",(IF(Q279="X",1,Q279+1)))))</f>
        <v/>
      </c>
      <c r="R280" s="50" t="str">
        <f>IF($A280="","",(IF((VLOOKUP($A280,DATA!$S$1:$AC$38,4,FALSE))="X","X",(IF(R279="X",1,R279+1)))))</f>
        <v/>
      </c>
      <c r="S280" s="50" t="str">
        <f>IF($A280="","",(IF((VLOOKUP($A280,DATA!$S$1:$AC$38,5,FALSE))="X","X",(IF(S279="X",1,S279+1)))))</f>
        <v/>
      </c>
      <c r="T280" s="50" t="str">
        <f>IF($A280="","",(IF((VLOOKUP($A280,DATA!$S$1:$AC$38,6,FALSE))="X","X",(IF(T279="X",1,T279+1)))))</f>
        <v/>
      </c>
      <c r="U280" s="50" t="str">
        <f>IF($A280="","",(IF((VLOOKUP($A280,DATA!$S$1:$AC$38,7,FALSE))="X","X",(IF(U279="X",1,U279+1)))))</f>
        <v/>
      </c>
      <c r="V280" s="51" t="str">
        <f>IF($A280="","",(IF((VLOOKUP($A280,DATA!$S$1:$AC$38,8,FALSE))="X","X",(IF(V279="X",1,V279+1)))))</f>
        <v/>
      </c>
      <c r="W280" s="50" t="str">
        <f>IF($A280="","",(IF((VLOOKUP($A280,DATA!$S$1:$AC$38,9,FALSE))="X","X",(IF(W279="X",1,W279+1)))))</f>
        <v/>
      </c>
      <c r="X280" s="50" t="str">
        <f>IF($A280="","",(IF((VLOOKUP($A280,DATA!$S$1:$AC$38,10,FALSE))="X","X",(IF(X279="X",1,X279+1)))))</f>
        <v/>
      </c>
      <c r="Y280" s="51" t="str">
        <f>IF($A280="","",(IF((VLOOKUP($A280,DATA!$S$1:$AC$38,11,FALSE))="X","X",(IF(Y279="X",1,Y279+1)))))</f>
        <v/>
      </c>
      <c r="Z280" s="52"/>
      <c r="AA280" s="52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39"/>
      <c r="BN280" s="39"/>
      <c r="BO280" s="39"/>
      <c r="BP280" s="39"/>
      <c r="BQ280" s="39"/>
      <c r="BR280" s="39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39"/>
      <c r="CF280" s="39"/>
      <c r="CG280" s="39"/>
      <c r="CH280" s="39"/>
      <c r="DC280" s="4"/>
      <c r="DD280" s="4"/>
      <c r="DE280" s="49"/>
      <c r="DF280" s="49"/>
      <c r="DG280" s="49"/>
      <c r="DH280" s="49"/>
      <c r="DI280" s="49"/>
      <c r="DJ280" s="49"/>
      <c r="DK280" s="49"/>
      <c r="DL280" s="49"/>
      <c r="DM280" s="49"/>
      <c r="DN280" s="49"/>
      <c r="DO280" s="49"/>
      <c r="DP280" s="49"/>
      <c r="DQ280" s="49"/>
      <c r="DR280" s="49"/>
      <c r="DS280" s="49"/>
      <c r="DT280" s="49"/>
      <c r="DU280" s="49"/>
      <c r="DV280" s="49"/>
      <c r="DW280" s="49"/>
      <c r="DX280" s="49"/>
      <c r="DY280" s="49"/>
      <c r="DZ280" s="49"/>
      <c r="EA280" s="49"/>
      <c r="EB280" s="49"/>
      <c r="EC280" s="49"/>
      <c r="ED280" s="49"/>
      <c r="EE280" s="49"/>
      <c r="EF280" s="49"/>
      <c r="EG280" s="49"/>
      <c r="EH280" s="49"/>
      <c r="EI280" s="49"/>
      <c r="EJ280" s="49"/>
      <c r="EK280" s="49"/>
      <c r="EL280" s="49"/>
      <c r="EM280" s="49"/>
      <c r="EN280" s="49"/>
      <c r="EO280" s="49"/>
      <c r="EP280" s="49"/>
      <c r="EQ280" s="49"/>
      <c r="ER280" s="49"/>
      <c r="ES280" s="49"/>
      <c r="ET280" s="49"/>
      <c r="EU280" s="49"/>
      <c r="EV280" s="49"/>
      <c r="EW280" s="49"/>
      <c r="EX280" s="49"/>
      <c r="EY280" s="49"/>
      <c r="EZ280" s="49"/>
      <c r="FA280" s="49"/>
      <c r="FB280" s="49"/>
      <c r="FC280" s="49"/>
      <c r="FD280" s="49"/>
      <c r="FE280" s="49"/>
      <c r="FF280" s="49"/>
      <c r="FG280" s="49"/>
      <c r="FH280" s="49"/>
      <c r="FI280" s="49"/>
      <c r="FJ280" s="49"/>
      <c r="FK280" s="49"/>
      <c r="FL280" s="49"/>
      <c r="FM280" s="49"/>
      <c r="FN280" s="49"/>
      <c r="FO280" s="49"/>
      <c r="FP280" s="49"/>
      <c r="FQ280" s="49"/>
      <c r="FR280" s="49"/>
      <c r="FS280" s="49"/>
      <c r="FT280" s="49"/>
      <c r="FU280" s="49"/>
      <c r="FV280" s="49"/>
      <c r="FW280" s="49"/>
      <c r="FX280" s="49"/>
      <c r="FY280" s="49"/>
      <c r="FZ280" s="49"/>
      <c r="GA280" s="49"/>
      <c r="GB280" s="49"/>
      <c r="GC280" s="49"/>
      <c r="GD280" s="49"/>
      <c r="GE280" s="49"/>
      <c r="GF280" s="49"/>
      <c r="GG280" s="49"/>
      <c r="GH280" s="49"/>
      <c r="GI280" s="49"/>
      <c r="GJ280" s="49"/>
      <c r="GK280" s="49"/>
      <c r="GL280" s="49"/>
      <c r="GM280" s="49"/>
      <c r="GN280" s="49"/>
      <c r="GO280" s="49"/>
      <c r="GP280" s="49"/>
      <c r="GQ280" s="49"/>
      <c r="GR280" s="49"/>
      <c r="GS280" s="49"/>
      <c r="GT280" s="49"/>
      <c r="GU280" s="49"/>
      <c r="GV280" s="49"/>
      <c r="GW280" s="49"/>
      <c r="GX280" s="49"/>
      <c r="GY280" s="49"/>
      <c r="GZ280" s="49"/>
    </row>
    <row r="281" spans="1:208" s="5" customFormat="1" ht="18.600000000000001" customHeight="1" x14ac:dyDescent="0.25">
      <c r="A281" s="58"/>
      <c r="B281" s="50" t="str">
        <f>IF($A281="","",(IF((VLOOKUP($A281,DATA!$A$1:$M$38,2,FALSE))="X","X",(IF(B280="X",1,B280+1)))))</f>
        <v/>
      </c>
      <c r="C281" s="51" t="str">
        <f>IF($A281="","",(IF((VLOOKUP($A281,DATA!$A$1:$M$38,3,FALSE))="X","X",(IF(C280="X",1,C280+1)))))</f>
        <v/>
      </c>
      <c r="D281" s="50" t="str">
        <f>IF($A281="","",(IF((VLOOKUP($A281,DATA!$A$1:$M$38,4,FALSE))="X","X",(IF(D280="X",1,D280+1)))))</f>
        <v/>
      </c>
      <c r="E281" s="51" t="str">
        <f>IF($A281="","",(IF((VLOOKUP($A281,DATA!$A$1:$M$38,5,FALSE))="X","X",(IF(E280="X",1,E280+1)))))</f>
        <v/>
      </c>
      <c r="F281" s="50" t="str">
        <f>IF($A281="","",(IF((VLOOKUP($A281,DATA!$A$1:$M$38,6,FALSE))="X","X",(IF(F280="X",1,F280+1)))))</f>
        <v/>
      </c>
      <c r="G281" s="51" t="str">
        <f>IF($A281="","",(IF((VLOOKUP($A281,DATA!$A$1:$M$38,7,FALSE))="X","X",(IF(G280="X",1,G280+1)))))</f>
        <v/>
      </c>
      <c r="H281" s="50" t="str">
        <f>IF($A281="","",(IF((VLOOKUP($A281,DATA!$A$1:$M$38,8,FALSE))="X","X",(IF(H280="X",1,H280+1)))))</f>
        <v/>
      </c>
      <c r="I281" s="50" t="str">
        <f>IF($A281="","",(IF((VLOOKUP($A281,DATA!$A$1:$M$38,9,FALSE))="X","X",(IF(I280="X",1,I280+1)))))</f>
        <v/>
      </c>
      <c r="J281" s="51" t="str">
        <f>IF($A281="","",(IF((VLOOKUP($A281,DATA!$A$1:$M$38,10,FALSE))="X","X",(IF(J280="X",1,J280+1)))))</f>
        <v/>
      </c>
      <c r="K281" s="50" t="str">
        <f>IF($A281="","",(IF((VLOOKUP($A281,DATA!$A$1:$M$38,11,FALSE))="X","X",(IF(K280="X",1,K280+1)))))</f>
        <v/>
      </c>
      <c r="L281" s="50" t="str">
        <f>IF($A281="","",(IF((VLOOKUP($A281,DATA!$A$1:$M$38,12,FALSE))="X","X",(IF(L280="X",1,L280+1)))))</f>
        <v/>
      </c>
      <c r="M281" s="50" t="str">
        <f>IF($A281="","",(IF((VLOOKUP($A281,DATA!$A$1:$M$38,13,FALSE))="X","X",(IF(M280="X",1,M280+1)))))</f>
        <v/>
      </c>
      <c r="N281" s="53" t="str">
        <f t="shared" si="8"/>
        <v/>
      </c>
      <c r="O281" s="51" t="str">
        <f t="shared" si="9"/>
        <v/>
      </c>
      <c r="P281" s="50" t="str">
        <f>IF($A281="","",(IF((VLOOKUP($A281,DATA!$S$1:$AC$38,2,FALSE))="X","X",(IF(P280="X",1,P280+1)))))</f>
        <v/>
      </c>
      <c r="Q281" s="50" t="str">
        <f>IF($A281="","",(IF((VLOOKUP($A281,DATA!$S$1:$AC$38,3,FALSE))="X","X",(IF(Q280="X",1,Q280+1)))))</f>
        <v/>
      </c>
      <c r="R281" s="50" t="str">
        <f>IF($A281="","",(IF((VLOOKUP($A281,DATA!$S$1:$AC$38,4,FALSE))="X","X",(IF(R280="X",1,R280+1)))))</f>
        <v/>
      </c>
      <c r="S281" s="50" t="str">
        <f>IF($A281="","",(IF((VLOOKUP($A281,DATA!$S$1:$AC$38,5,FALSE))="X","X",(IF(S280="X",1,S280+1)))))</f>
        <v/>
      </c>
      <c r="T281" s="50" t="str">
        <f>IF($A281="","",(IF((VLOOKUP($A281,DATA!$S$1:$AC$38,6,FALSE))="X","X",(IF(T280="X",1,T280+1)))))</f>
        <v/>
      </c>
      <c r="U281" s="50" t="str">
        <f>IF($A281="","",(IF((VLOOKUP($A281,DATA!$S$1:$AC$38,7,FALSE))="X","X",(IF(U280="X",1,U280+1)))))</f>
        <v/>
      </c>
      <c r="V281" s="51" t="str">
        <f>IF($A281="","",(IF((VLOOKUP($A281,DATA!$S$1:$AC$38,8,FALSE))="X","X",(IF(V280="X",1,V280+1)))))</f>
        <v/>
      </c>
      <c r="W281" s="50" t="str">
        <f>IF($A281="","",(IF((VLOOKUP($A281,DATA!$S$1:$AC$38,9,FALSE))="X","X",(IF(W280="X",1,W280+1)))))</f>
        <v/>
      </c>
      <c r="X281" s="50" t="str">
        <f>IF($A281="","",(IF((VLOOKUP($A281,DATA!$S$1:$AC$38,10,FALSE))="X","X",(IF(X280="X",1,X280+1)))))</f>
        <v/>
      </c>
      <c r="Y281" s="51" t="str">
        <f>IF($A281="","",(IF((VLOOKUP($A281,DATA!$S$1:$AC$38,11,FALSE))="X","X",(IF(Y280="X",1,Y280+1)))))</f>
        <v/>
      </c>
      <c r="Z281" s="52"/>
      <c r="AA281" s="52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4"/>
      <c r="BM281" s="39"/>
      <c r="BN281" s="39"/>
      <c r="BO281" s="39"/>
      <c r="BP281" s="39"/>
      <c r="BQ281" s="39"/>
      <c r="BR281" s="39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  <c r="CD281" s="44"/>
      <c r="CE281" s="39"/>
      <c r="CF281" s="39"/>
      <c r="CG281" s="39"/>
      <c r="CH281" s="39"/>
      <c r="DC281" s="4"/>
      <c r="DD281" s="4"/>
      <c r="DE281" s="49"/>
      <c r="DF281" s="49"/>
      <c r="DG281" s="49"/>
      <c r="DH281" s="49"/>
      <c r="DI281" s="49"/>
      <c r="DJ281" s="49"/>
      <c r="DK281" s="49"/>
      <c r="DL281" s="49"/>
      <c r="DM281" s="49"/>
      <c r="DN281" s="49"/>
      <c r="DO281" s="49"/>
      <c r="DP281" s="49"/>
      <c r="DQ281" s="49"/>
      <c r="DR281" s="49"/>
      <c r="DS281" s="49"/>
      <c r="DT281" s="49"/>
      <c r="DU281" s="49"/>
      <c r="DV281" s="49"/>
      <c r="DW281" s="49"/>
      <c r="DX281" s="49"/>
      <c r="DY281" s="49"/>
      <c r="DZ281" s="49"/>
      <c r="EA281" s="49"/>
      <c r="EB281" s="49"/>
      <c r="EC281" s="49"/>
      <c r="ED281" s="49"/>
      <c r="EE281" s="49"/>
      <c r="EF281" s="49"/>
      <c r="EG281" s="49"/>
      <c r="EH281" s="49"/>
      <c r="EI281" s="49"/>
      <c r="EJ281" s="49"/>
      <c r="EK281" s="49"/>
      <c r="EL281" s="49"/>
      <c r="EM281" s="49"/>
      <c r="EN281" s="49"/>
      <c r="EO281" s="49"/>
      <c r="EP281" s="49"/>
      <c r="EQ281" s="49"/>
      <c r="ER281" s="49"/>
      <c r="ES281" s="49"/>
      <c r="ET281" s="49"/>
      <c r="EU281" s="49"/>
      <c r="EV281" s="49"/>
      <c r="EW281" s="49"/>
      <c r="EX281" s="49"/>
      <c r="EY281" s="49"/>
      <c r="EZ281" s="49"/>
      <c r="FA281" s="49"/>
      <c r="FB281" s="49"/>
      <c r="FC281" s="49"/>
      <c r="FD281" s="49"/>
      <c r="FE281" s="49"/>
      <c r="FF281" s="49"/>
      <c r="FG281" s="49"/>
      <c r="FH281" s="49"/>
      <c r="FI281" s="49"/>
      <c r="FJ281" s="49"/>
      <c r="FK281" s="49"/>
      <c r="FL281" s="49"/>
      <c r="FM281" s="49"/>
      <c r="FN281" s="49"/>
      <c r="FO281" s="49"/>
      <c r="FP281" s="49"/>
      <c r="FQ281" s="49"/>
      <c r="FR281" s="49"/>
      <c r="FS281" s="49"/>
      <c r="FT281" s="49"/>
      <c r="FU281" s="49"/>
      <c r="FV281" s="49"/>
      <c r="FW281" s="49"/>
      <c r="FX281" s="49"/>
      <c r="FY281" s="49"/>
      <c r="FZ281" s="49"/>
      <c r="GA281" s="49"/>
      <c r="GB281" s="49"/>
      <c r="GC281" s="49"/>
      <c r="GD281" s="49"/>
      <c r="GE281" s="49"/>
      <c r="GF281" s="49"/>
      <c r="GG281" s="49"/>
      <c r="GH281" s="49"/>
      <c r="GI281" s="49"/>
      <c r="GJ281" s="49"/>
      <c r="GK281" s="49"/>
      <c r="GL281" s="49"/>
      <c r="GM281" s="49"/>
      <c r="GN281" s="49"/>
      <c r="GO281" s="49"/>
      <c r="GP281" s="49"/>
      <c r="GQ281" s="49"/>
      <c r="GR281" s="49"/>
      <c r="GS281" s="49"/>
      <c r="GT281" s="49"/>
      <c r="GU281" s="49"/>
      <c r="GV281" s="49"/>
      <c r="GW281" s="49"/>
      <c r="GX281" s="49"/>
      <c r="GY281" s="49"/>
      <c r="GZ281" s="49"/>
    </row>
    <row r="282" spans="1:208" s="5" customFormat="1" ht="18.600000000000001" customHeight="1" x14ac:dyDescent="0.25">
      <c r="A282" s="58"/>
      <c r="B282" s="50" t="str">
        <f>IF($A282="","",(IF((VLOOKUP($A282,DATA!$A$1:$M$38,2,FALSE))="X","X",(IF(B281="X",1,B281+1)))))</f>
        <v/>
      </c>
      <c r="C282" s="51" t="str">
        <f>IF($A282="","",(IF((VLOOKUP($A282,DATA!$A$1:$M$38,3,FALSE))="X","X",(IF(C281="X",1,C281+1)))))</f>
        <v/>
      </c>
      <c r="D282" s="50" t="str">
        <f>IF($A282="","",(IF((VLOOKUP($A282,DATA!$A$1:$M$38,4,FALSE))="X","X",(IF(D281="X",1,D281+1)))))</f>
        <v/>
      </c>
      <c r="E282" s="51" t="str">
        <f>IF($A282="","",(IF((VLOOKUP($A282,DATA!$A$1:$M$38,5,FALSE))="X","X",(IF(E281="X",1,E281+1)))))</f>
        <v/>
      </c>
      <c r="F282" s="50" t="str">
        <f>IF($A282="","",(IF((VLOOKUP($A282,DATA!$A$1:$M$38,6,FALSE))="X","X",(IF(F281="X",1,F281+1)))))</f>
        <v/>
      </c>
      <c r="G282" s="51" t="str">
        <f>IF($A282="","",(IF((VLOOKUP($A282,DATA!$A$1:$M$38,7,FALSE))="X","X",(IF(G281="X",1,G281+1)))))</f>
        <v/>
      </c>
      <c r="H282" s="50" t="str">
        <f>IF($A282="","",(IF((VLOOKUP($A282,DATA!$A$1:$M$38,8,FALSE))="X","X",(IF(H281="X",1,H281+1)))))</f>
        <v/>
      </c>
      <c r="I282" s="50" t="str">
        <f>IF($A282="","",(IF((VLOOKUP($A282,DATA!$A$1:$M$38,9,FALSE))="X","X",(IF(I281="X",1,I281+1)))))</f>
        <v/>
      </c>
      <c r="J282" s="51" t="str">
        <f>IF($A282="","",(IF((VLOOKUP($A282,DATA!$A$1:$M$38,10,FALSE))="X","X",(IF(J281="X",1,J281+1)))))</f>
        <v/>
      </c>
      <c r="K282" s="50" t="str">
        <f>IF($A282="","",(IF((VLOOKUP($A282,DATA!$A$1:$M$38,11,FALSE))="X","X",(IF(K281="X",1,K281+1)))))</f>
        <v/>
      </c>
      <c r="L282" s="50" t="str">
        <f>IF($A282="","",(IF((VLOOKUP($A282,DATA!$A$1:$M$38,12,FALSE))="X","X",(IF(L281="X",1,L281+1)))))</f>
        <v/>
      </c>
      <c r="M282" s="50" t="str">
        <f>IF($A282="","",(IF((VLOOKUP($A282,DATA!$A$1:$M$38,13,FALSE))="X","X",(IF(M281="X",1,M281+1)))))</f>
        <v/>
      </c>
      <c r="N282" s="53" t="str">
        <f t="shared" si="8"/>
        <v/>
      </c>
      <c r="O282" s="51" t="str">
        <f t="shared" si="9"/>
        <v/>
      </c>
      <c r="P282" s="50" t="str">
        <f>IF($A282="","",(IF((VLOOKUP($A282,DATA!$S$1:$AC$38,2,FALSE))="X","X",(IF(P281="X",1,P281+1)))))</f>
        <v/>
      </c>
      <c r="Q282" s="50" t="str">
        <f>IF($A282="","",(IF((VLOOKUP($A282,DATA!$S$1:$AC$38,3,FALSE))="X","X",(IF(Q281="X",1,Q281+1)))))</f>
        <v/>
      </c>
      <c r="R282" s="50" t="str">
        <f>IF($A282="","",(IF((VLOOKUP($A282,DATA!$S$1:$AC$38,4,FALSE))="X","X",(IF(R281="X",1,R281+1)))))</f>
        <v/>
      </c>
      <c r="S282" s="50" t="str">
        <f>IF($A282="","",(IF((VLOOKUP($A282,DATA!$S$1:$AC$38,5,FALSE))="X","X",(IF(S281="X",1,S281+1)))))</f>
        <v/>
      </c>
      <c r="T282" s="50" t="str">
        <f>IF($A282="","",(IF((VLOOKUP($A282,DATA!$S$1:$AC$38,6,FALSE))="X","X",(IF(T281="X",1,T281+1)))))</f>
        <v/>
      </c>
      <c r="U282" s="50" t="str">
        <f>IF($A282="","",(IF((VLOOKUP($A282,DATA!$S$1:$AC$38,7,FALSE))="X","X",(IF(U281="X",1,U281+1)))))</f>
        <v/>
      </c>
      <c r="V282" s="51" t="str">
        <f>IF($A282="","",(IF((VLOOKUP($A282,DATA!$S$1:$AC$38,8,FALSE))="X","X",(IF(V281="X",1,V281+1)))))</f>
        <v/>
      </c>
      <c r="W282" s="50" t="str">
        <f>IF($A282="","",(IF((VLOOKUP($A282,DATA!$S$1:$AC$38,9,FALSE))="X","X",(IF(W281="X",1,W281+1)))))</f>
        <v/>
      </c>
      <c r="X282" s="50" t="str">
        <f>IF($A282="","",(IF((VLOOKUP($A282,DATA!$S$1:$AC$38,10,FALSE))="X","X",(IF(X281="X",1,X281+1)))))</f>
        <v/>
      </c>
      <c r="Y282" s="51" t="str">
        <f>IF($A282="","",(IF((VLOOKUP($A282,DATA!$S$1:$AC$38,11,FALSE))="X","X",(IF(Y281="X",1,Y281+1)))))</f>
        <v/>
      </c>
      <c r="Z282" s="52"/>
      <c r="AA282" s="52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4"/>
      <c r="BM282" s="39"/>
      <c r="BN282" s="39"/>
      <c r="BO282" s="39"/>
      <c r="BP282" s="39"/>
      <c r="BQ282" s="39"/>
      <c r="BR282" s="39"/>
      <c r="BS282" s="44"/>
      <c r="BT282" s="44"/>
      <c r="BU282" s="44"/>
      <c r="BV282" s="44"/>
      <c r="BW282" s="44"/>
      <c r="BX282" s="44"/>
      <c r="BY282" s="44"/>
      <c r="BZ282" s="44"/>
      <c r="CA282" s="44"/>
      <c r="CB282" s="44"/>
      <c r="CC282" s="44"/>
      <c r="CD282" s="44"/>
      <c r="CE282" s="39"/>
      <c r="CF282" s="39"/>
      <c r="CG282" s="39"/>
      <c r="CH282" s="39"/>
      <c r="DC282" s="4"/>
      <c r="DD282" s="4"/>
      <c r="DE282" s="49"/>
      <c r="DF282" s="49"/>
      <c r="DG282" s="49"/>
      <c r="DH282" s="49"/>
      <c r="DI282" s="49"/>
      <c r="DJ282" s="49"/>
      <c r="DK282" s="49"/>
      <c r="DL282" s="49"/>
      <c r="DM282" s="49"/>
      <c r="DN282" s="49"/>
      <c r="DO282" s="49"/>
      <c r="DP282" s="49"/>
      <c r="DQ282" s="49"/>
      <c r="DR282" s="49"/>
      <c r="DS282" s="49"/>
      <c r="DT282" s="49"/>
      <c r="DU282" s="49"/>
      <c r="DV282" s="49"/>
      <c r="DW282" s="49"/>
      <c r="DX282" s="49"/>
      <c r="DY282" s="49"/>
      <c r="DZ282" s="49"/>
      <c r="EA282" s="49"/>
      <c r="EB282" s="49"/>
      <c r="EC282" s="49"/>
      <c r="ED282" s="49"/>
      <c r="EE282" s="49"/>
      <c r="EF282" s="49"/>
      <c r="EG282" s="49"/>
      <c r="EH282" s="49"/>
      <c r="EI282" s="49"/>
      <c r="EJ282" s="49"/>
      <c r="EK282" s="49"/>
      <c r="EL282" s="49"/>
      <c r="EM282" s="49"/>
      <c r="EN282" s="49"/>
      <c r="EO282" s="49"/>
      <c r="EP282" s="49"/>
      <c r="EQ282" s="49"/>
      <c r="ER282" s="49"/>
      <c r="ES282" s="49"/>
      <c r="ET282" s="49"/>
      <c r="EU282" s="49"/>
      <c r="EV282" s="49"/>
      <c r="EW282" s="49"/>
      <c r="EX282" s="49"/>
      <c r="EY282" s="49"/>
      <c r="EZ282" s="49"/>
      <c r="FA282" s="49"/>
      <c r="FB282" s="49"/>
      <c r="FC282" s="49"/>
      <c r="FD282" s="49"/>
      <c r="FE282" s="49"/>
      <c r="FF282" s="49"/>
      <c r="FG282" s="49"/>
      <c r="FH282" s="49"/>
      <c r="FI282" s="49"/>
      <c r="FJ282" s="49"/>
      <c r="FK282" s="49"/>
      <c r="FL282" s="49"/>
      <c r="FM282" s="49"/>
      <c r="FN282" s="49"/>
      <c r="FO282" s="49"/>
      <c r="FP282" s="49"/>
      <c r="FQ282" s="49"/>
      <c r="FR282" s="49"/>
      <c r="FS282" s="49"/>
      <c r="FT282" s="49"/>
      <c r="FU282" s="49"/>
      <c r="FV282" s="49"/>
      <c r="FW282" s="49"/>
      <c r="FX282" s="49"/>
      <c r="FY282" s="49"/>
      <c r="FZ282" s="49"/>
      <c r="GA282" s="49"/>
      <c r="GB282" s="49"/>
      <c r="GC282" s="49"/>
      <c r="GD282" s="49"/>
      <c r="GE282" s="49"/>
      <c r="GF282" s="49"/>
      <c r="GG282" s="49"/>
      <c r="GH282" s="49"/>
      <c r="GI282" s="49"/>
      <c r="GJ282" s="49"/>
      <c r="GK282" s="49"/>
      <c r="GL282" s="49"/>
      <c r="GM282" s="49"/>
      <c r="GN282" s="49"/>
      <c r="GO282" s="49"/>
      <c r="GP282" s="49"/>
      <c r="GQ282" s="49"/>
      <c r="GR282" s="49"/>
      <c r="GS282" s="49"/>
      <c r="GT282" s="49"/>
      <c r="GU282" s="49"/>
      <c r="GV282" s="49"/>
      <c r="GW282" s="49"/>
      <c r="GX282" s="49"/>
      <c r="GY282" s="49"/>
      <c r="GZ282" s="49"/>
    </row>
    <row r="283" spans="1:208" s="5" customFormat="1" ht="18.600000000000001" customHeight="1" x14ac:dyDescent="0.25">
      <c r="A283" s="58"/>
      <c r="B283" s="50" t="str">
        <f>IF($A283="","",(IF((VLOOKUP($A283,DATA!$A$1:$M$38,2,FALSE))="X","X",(IF(B282="X",1,B282+1)))))</f>
        <v/>
      </c>
      <c r="C283" s="51" t="str">
        <f>IF($A283="","",(IF((VLOOKUP($A283,DATA!$A$1:$M$38,3,FALSE))="X","X",(IF(C282="X",1,C282+1)))))</f>
        <v/>
      </c>
      <c r="D283" s="50" t="str">
        <f>IF($A283="","",(IF((VLOOKUP($A283,DATA!$A$1:$M$38,4,FALSE))="X","X",(IF(D282="X",1,D282+1)))))</f>
        <v/>
      </c>
      <c r="E283" s="51" t="str">
        <f>IF($A283="","",(IF((VLOOKUP($A283,DATA!$A$1:$M$38,5,FALSE))="X","X",(IF(E282="X",1,E282+1)))))</f>
        <v/>
      </c>
      <c r="F283" s="50" t="str">
        <f>IF($A283="","",(IF((VLOOKUP($A283,DATA!$A$1:$M$38,6,FALSE))="X","X",(IF(F282="X",1,F282+1)))))</f>
        <v/>
      </c>
      <c r="G283" s="51" t="str">
        <f>IF($A283="","",(IF((VLOOKUP($A283,DATA!$A$1:$M$38,7,FALSE))="X","X",(IF(G282="X",1,G282+1)))))</f>
        <v/>
      </c>
      <c r="H283" s="50" t="str">
        <f>IF($A283="","",(IF((VLOOKUP($A283,DATA!$A$1:$M$38,8,FALSE))="X","X",(IF(H282="X",1,H282+1)))))</f>
        <v/>
      </c>
      <c r="I283" s="50" t="str">
        <f>IF($A283="","",(IF((VLOOKUP($A283,DATA!$A$1:$M$38,9,FALSE))="X","X",(IF(I282="X",1,I282+1)))))</f>
        <v/>
      </c>
      <c r="J283" s="51" t="str">
        <f>IF($A283="","",(IF((VLOOKUP($A283,DATA!$A$1:$M$38,10,FALSE))="X","X",(IF(J282="X",1,J282+1)))))</f>
        <v/>
      </c>
      <c r="K283" s="50" t="str">
        <f>IF($A283="","",(IF((VLOOKUP($A283,DATA!$A$1:$M$38,11,FALSE))="X","X",(IF(K282="X",1,K282+1)))))</f>
        <v/>
      </c>
      <c r="L283" s="50" t="str">
        <f>IF($A283="","",(IF((VLOOKUP($A283,DATA!$A$1:$M$38,12,FALSE))="X","X",(IF(L282="X",1,L282+1)))))</f>
        <v/>
      </c>
      <c r="M283" s="50" t="str">
        <f>IF($A283="","",(IF((VLOOKUP($A283,DATA!$A$1:$M$38,13,FALSE))="X","X",(IF(M282="X",1,M282+1)))))</f>
        <v/>
      </c>
      <c r="N283" s="53" t="str">
        <f t="shared" si="8"/>
        <v/>
      </c>
      <c r="O283" s="51" t="str">
        <f t="shared" si="9"/>
        <v/>
      </c>
      <c r="P283" s="50" t="str">
        <f>IF($A283="","",(IF((VLOOKUP($A283,DATA!$S$1:$AC$38,2,FALSE))="X","X",(IF(P282="X",1,P282+1)))))</f>
        <v/>
      </c>
      <c r="Q283" s="50" t="str">
        <f>IF($A283="","",(IF((VLOOKUP($A283,DATA!$S$1:$AC$38,3,FALSE))="X","X",(IF(Q282="X",1,Q282+1)))))</f>
        <v/>
      </c>
      <c r="R283" s="50" t="str">
        <f>IF($A283="","",(IF((VLOOKUP($A283,DATA!$S$1:$AC$38,4,FALSE))="X","X",(IF(R282="X",1,R282+1)))))</f>
        <v/>
      </c>
      <c r="S283" s="50" t="str">
        <f>IF($A283="","",(IF((VLOOKUP($A283,DATA!$S$1:$AC$38,5,FALSE))="X","X",(IF(S282="X",1,S282+1)))))</f>
        <v/>
      </c>
      <c r="T283" s="50" t="str">
        <f>IF($A283="","",(IF((VLOOKUP($A283,DATA!$S$1:$AC$38,6,FALSE))="X","X",(IF(T282="X",1,T282+1)))))</f>
        <v/>
      </c>
      <c r="U283" s="50" t="str">
        <f>IF($A283="","",(IF((VLOOKUP($A283,DATA!$S$1:$AC$38,7,FALSE))="X","X",(IF(U282="X",1,U282+1)))))</f>
        <v/>
      </c>
      <c r="V283" s="51" t="str">
        <f>IF($A283="","",(IF((VLOOKUP($A283,DATA!$S$1:$AC$38,8,FALSE))="X","X",(IF(V282="X",1,V282+1)))))</f>
        <v/>
      </c>
      <c r="W283" s="50" t="str">
        <f>IF($A283="","",(IF((VLOOKUP($A283,DATA!$S$1:$AC$38,9,FALSE))="X","X",(IF(W282="X",1,W282+1)))))</f>
        <v/>
      </c>
      <c r="X283" s="50" t="str">
        <f>IF($A283="","",(IF((VLOOKUP($A283,DATA!$S$1:$AC$38,10,FALSE))="X","X",(IF(X282="X",1,X282+1)))))</f>
        <v/>
      </c>
      <c r="Y283" s="51" t="str">
        <f>IF($A283="","",(IF((VLOOKUP($A283,DATA!$S$1:$AC$38,11,FALSE))="X","X",(IF(Y282="X",1,Y282+1)))))</f>
        <v/>
      </c>
      <c r="Z283" s="52"/>
      <c r="AA283" s="52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39"/>
      <c r="BN283" s="39"/>
      <c r="BO283" s="39"/>
      <c r="BP283" s="39"/>
      <c r="BQ283" s="39"/>
      <c r="BR283" s="39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39"/>
      <c r="CF283" s="39"/>
      <c r="CG283" s="39"/>
      <c r="CH283" s="39"/>
      <c r="DC283" s="4"/>
      <c r="DD283" s="4"/>
      <c r="DE283" s="49"/>
      <c r="DF283" s="49"/>
      <c r="DG283" s="49"/>
      <c r="DH283" s="49"/>
      <c r="DI283" s="49"/>
      <c r="DJ283" s="49"/>
      <c r="DK283" s="49"/>
      <c r="DL283" s="49"/>
      <c r="DM283" s="49"/>
      <c r="DN283" s="49"/>
      <c r="DO283" s="49"/>
      <c r="DP283" s="49"/>
      <c r="DQ283" s="49"/>
      <c r="DR283" s="49"/>
      <c r="DS283" s="49"/>
      <c r="DT283" s="49"/>
      <c r="DU283" s="49"/>
      <c r="DV283" s="49"/>
      <c r="DW283" s="49"/>
      <c r="DX283" s="49"/>
      <c r="DY283" s="49"/>
      <c r="DZ283" s="49"/>
      <c r="EA283" s="49"/>
      <c r="EB283" s="49"/>
      <c r="EC283" s="49"/>
      <c r="ED283" s="49"/>
      <c r="EE283" s="49"/>
      <c r="EF283" s="49"/>
      <c r="EG283" s="49"/>
      <c r="EH283" s="49"/>
      <c r="EI283" s="49"/>
      <c r="EJ283" s="49"/>
      <c r="EK283" s="49"/>
      <c r="EL283" s="49"/>
      <c r="EM283" s="49"/>
      <c r="EN283" s="49"/>
      <c r="EO283" s="49"/>
      <c r="EP283" s="49"/>
      <c r="EQ283" s="49"/>
      <c r="ER283" s="49"/>
      <c r="ES283" s="49"/>
      <c r="ET283" s="49"/>
      <c r="EU283" s="49"/>
      <c r="EV283" s="49"/>
      <c r="EW283" s="49"/>
      <c r="EX283" s="49"/>
      <c r="EY283" s="49"/>
      <c r="EZ283" s="49"/>
      <c r="FA283" s="49"/>
      <c r="FB283" s="49"/>
      <c r="FC283" s="49"/>
      <c r="FD283" s="49"/>
      <c r="FE283" s="49"/>
      <c r="FF283" s="49"/>
      <c r="FG283" s="49"/>
      <c r="FH283" s="49"/>
      <c r="FI283" s="49"/>
      <c r="FJ283" s="49"/>
      <c r="FK283" s="49"/>
      <c r="FL283" s="49"/>
      <c r="FM283" s="49"/>
      <c r="FN283" s="49"/>
      <c r="FO283" s="49"/>
      <c r="FP283" s="49"/>
      <c r="FQ283" s="49"/>
      <c r="FR283" s="49"/>
      <c r="FS283" s="49"/>
      <c r="FT283" s="49"/>
      <c r="FU283" s="49"/>
      <c r="FV283" s="49"/>
      <c r="FW283" s="49"/>
      <c r="FX283" s="49"/>
      <c r="FY283" s="49"/>
      <c r="FZ283" s="49"/>
      <c r="GA283" s="49"/>
      <c r="GB283" s="49"/>
      <c r="GC283" s="49"/>
      <c r="GD283" s="49"/>
      <c r="GE283" s="49"/>
      <c r="GF283" s="49"/>
      <c r="GG283" s="49"/>
      <c r="GH283" s="49"/>
      <c r="GI283" s="49"/>
      <c r="GJ283" s="49"/>
      <c r="GK283" s="49"/>
      <c r="GL283" s="49"/>
      <c r="GM283" s="49"/>
      <c r="GN283" s="49"/>
      <c r="GO283" s="49"/>
      <c r="GP283" s="49"/>
      <c r="GQ283" s="49"/>
      <c r="GR283" s="49"/>
      <c r="GS283" s="49"/>
      <c r="GT283" s="49"/>
      <c r="GU283" s="49"/>
      <c r="GV283" s="49"/>
      <c r="GW283" s="49"/>
      <c r="GX283" s="49"/>
      <c r="GY283" s="49"/>
      <c r="GZ283" s="49"/>
    </row>
    <row r="284" spans="1:208" s="5" customFormat="1" ht="18.600000000000001" customHeight="1" x14ac:dyDescent="0.25">
      <c r="A284" s="58"/>
      <c r="B284" s="50" t="str">
        <f>IF($A284="","",(IF((VLOOKUP($A284,DATA!$A$1:$M$38,2,FALSE))="X","X",(IF(B283="X",1,B283+1)))))</f>
        <v/>
      </c>
      <c r="C284" s="51" t="str">
        <f>IF($A284="","",(IF((VLOOKUP($A284,DATA!$A$1:$M$38,3,FALSE))="X","X",(IF(C283="X",1,C283+1)))))</f>
        <v/>
      </c>
      <c r="D284" s="50" t="str">
        <f>IF($A284="","",(IF((VLOOKUP($A284,DATA!$A$1:$M$38,4,FALSE))="X","X",(IF(D283="X",1,D283+1)))))</f>
        <v/>
      </c>
      <c r="E284" s="51" t="str">
        <f>IF($A284="","",(IF((VLOOKUP($A284,DATA!$A$1:$M$38,5,FALSE))="X","X",(IF(E283="X",1,E283+1)))))</f>
        <v/>
      </c>
      <c r="F284" s="50" t="str">
        <f>IF($A284="","",(IF((VLOOKUP($A284,DATA!$A$1:$M$38,6,FALSE))="X","X",(IF(F283="X",1,F283+1)))))</f>
        <v/>
      </c>
      <c r="G284" s="51" t="str">
        <f>IF($A284="","",(IF((VLOOKUP($A284,DATA!$A$1:$M$38,7,FALSE))="X","X",(IF(G283="X",1,G283+1)))))</f>
        <v/>
      </c>
      <c r="H284" s="50" t="str">
        <f>IF($A284="","",(IF((VLOOKUP($A284,DATA!$A$1:$M$38,8,FALSE))="X","X",(IF(H283="X",1,H283+1)))))</f>
        <v/>
      </c>
      <c r="I284" s="50" t="str">
        <f>IF($A284="","",(IF((VLOOKUP($A284,DATA!$A$1:$M$38,9,FALSE))="X","X",(IF(I283="X",1,I283+1)))))</f>
        <v/>
      </c>
      <c r="J284" s="51" t="str">
        <f>IF($A284="","",(IF((VLOOKUP($A284,DATA!$A$1:$M$38,10,FALSE))="X","X",(IF(J283="X",1,J283+1)))))</f>
        <v/>
      </c>
      <c r="K284" s="50" t="str">
        <f>IF($A284="","",(IF((VLOOKUP($A284,DATA!$A$1:$M$38,11,FALSE))="X","X",(IF(K283="X",1,K283+1)))))</f>
        <v/>
      </c>
      <c r="L284" s="50" t="str">
        <f>IF($A284="","",(IF((VLOOKUP($A284,DATA!$A$1:$M$38,12,FALSE))="X","X",(IF(L283="X",1,L283+1)))))</f>
        <v/>
      </c>
      <c r="M284" s="50" t="str">
        <f>IF($A284="","",(IF((VLOOKUP($A284,DATA!$A$1:$M$38,13,FALSE))="X","X",(IF(M283="X",1,M283+1)))))</f>
        <v/>
      </c>
      <c r="N284" s="53" t="str">
        <f t="shared" si="8"/>
        <v/>
      </c>
      <c r="O284" s="51" t="str">
        <f t="shared" si="9"/>
        <v/>
      </c>
      <c r="P284" s="50" t="str">
        <f>IF($A284="","",(IF((VLOOKUP($A284,DATA!$S$1:$AC$38,2,FALSE))="X","X",(IF(P283="X",1,P283+1)))))</f>
        <v/>
      </c>
      <c r="Q284" s="50" t="str">
        <f>IF($A284="","",(IF((VLOOKUP($A284,DATA!$S$1:$AC$38,3,FALSE))="X","X",(IF(Q283="X",1,Q283+1)))))</f>
        <v/>
      </c>
      <c r="R284" s="50" t="str">
        <f>IF($A284="","",(IF((VLOOKUP($A284,DATA!$S$1:$AC$38,4,FALSE))="X","X",(IF(R283="X",1,R283+1)))))</f>
        <v/>
      </c>
      <c r="S284" s="50" t="str">
        <f>IF($A284="","",(IF((VLOOKUP($A284,DATA!$S$1:$AC$38,5,FALSE))="X","X",(IF(S283="X",1,S283+1)))))</f>
        <v/>
      </c>
      <c r="T284" s="50" t="str">
        <f>IF($A284="","",(IF((VLOOKUP($A284,DATA!$S$1:$AC$38,6,FALSE))="X","X",(IF(T283="X",1,T283+1)))))</f>
        <v/>
      </c>
      <c r="U284" s="50" t="str">
        <f>IF($A284="","",(IF((VLOOKUP($A284,DATA!$S$1:$AC$38,7,FALSE))="X","X",(IF(U283="X",1,U283+1)))))</f>
        <v/>
      </c>
      <c r="V284" s="51" t="str">
        <f>IF($A284="","",(IF((VLOOKUP($A284,DATA!$S$1:$AC$38,8,FALSE))="X","X",(IF(V283="X",1,V283+1)))))</f>
        <v/>
      </c>
      <c r="W284" s="50" t="str">
        <f>IF($A284="","",(IF((VLOOKUP($A284,DATA!$S$1:$AC$38,9,FALSE))="X","X",(IF(W283="X",1,W283+1)))))</f>
        <v/>
      </c>
      <c r="X284" s="50" t="str">
        <f>IF($A284="","",(IF((VLOOKUP($A284,DATA!$S$1:$AC$38,10,FALSE))="X","X",(IF(X283="X",1,X283+1)))))</f>
        <v/>
      </c>
      <c r="Y284" s="51" t="str">
        <f>IF($A284="","",(IF((VLOOKUP($A284,DATA!$S$1:$AC$38,11,FALSE))="X","X",(IF(Y283="X",1,Y283+1)))))</f>
        <v/>
      </c>
      <c r="Z284" s="52"/>
      <c r="AA284" s="52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4"/>
      <c r="BM284" s="39"/>
      <c r="BN284" s="39"/>
      <c r="BO284" s="39"/>
      <c r="BP284" s="39"/>
      <c r="BQ284" s="39"/>
      <c r="BR284" s="39"/>
      <c r="BS284" s="44"/>
      <c r="BT284" s="44"/>
      <c r="BU284" s="44"/>
      <c r="BV284" s="44"/>
      <c r="BW284" s="44"/>
      <c r="BX284" s="44"/>
      <c r="BY284" s="44"/>
      <c r="BZ284" s="44"/>
      <c r="CA284" s="44"/>
      <c r="CB284" s="44"/>
      <c r="CC284" s="44"/>
      <c r="CD284" s="44"/>
      <c r="CE284" s="39"/>
      <c r="CF284" s="39"/>
      <c r="CG284" s="39"/>
      <c r="CH284" s="39"/>
      <c r="DC284" s="4"/>
      <c r="DD284" s="4"/>
      <c r="DE284" s="49"/>
      <c r="DF284" s="49"/>
      <c r="DG284" s="49"/>
      <c r="DH284" s="49"/>
      <c r="DI284" s="49"/>
      <c r="DJ284" s="49"/>
      <c r="DK284" s="49"/>
      <c r="DL284" s="49"/>
      <c r="DM284" s="49"/>
      <c r="DN284" s="49"/>
      <c r="DO284" s="49"/>
      <c r="DP284" s="49"/>
      <c r="DQ284" s="49"/>
      <c r="DR284" s="49"/>
      <c r="DS284" s="49"/>
      <c r="DT284" s="49"/>
      <c r="DU284" s="49"/>
      <c r="DV284" s="49"/>
      <c r="DW284" s="49"/>
      <c r="DX284" s="49"/>
      <c r="DY284" s="49"/>
      <c r="DZ284" s="49"/>
      <c r="EA284" s="49"/>
      <c r="EB284" s="49"/>
      <c r="EC284" s="49"/>
      <c r="ED284" s="49"/>
      <c r="EE284" s="49"/>
      <c r="EF284" s="49"/>
      <c r="EG284" s="49"/>
      <c r="EH284" s="49"/>
      <c r="EI284" s="49"/>
      <c r="EJ284" s="49"/>
      <c r="EK284" s="49"/>
      <c r="EL284" s="49"/>
      <c r="EM284" s="49"/>
      <c r="EN284" s="49"/>
      <c r="EO284" s="49"/>
      <c r="EP284" s="49"/>
      <c r="EQ284" s="49"/>
      <c r="ER284" s="49"/>
      <c r="ES284" s="49"/>
      <c r="ET284" s="49"/>
      <c r="EU284" s="49"/>
      <c r="EV284" s="49"/>
      <c r="EW284" s="49"/>
      <c r="EX284" s="49"/>
      <c r="EY284" s="49"/>
      <c r="EZ284" s="49"/>
      <c r="FA284" s="49"/>
      <c r="FB284" s="49"/>
      <c r="FC284" s="49"/>
      <c r="FD284" s="49"/>
      <c r="FE284" s="49"/>
      <c r="FF284" s="49"/>
      <c r="FG284" s="49"/>
      <c r="FH284" s="49"/>
      <c r="FI284" s="49"/>
      <c r="FJ284" s="49"/>
      <c r="FK284" s="49"/>
      <c r="FL284" s="49"/>
      <c r="FM284" s="49"/>
      <c r="FN284" s="49"/>
      <c r="FO284" s="49"/>
      <c r="FP284" s="49"/>
      <c r="FQ284" s="49"/>
      <c r="FR284" s="49"/>
      <c r="FS284" s="49"/>
      <c r="FT284" s="49"/>
      <c r="FU284" s="49"/>
      <c r="FV284" s="49"/>
      <c r="FW284" s="49"/>
      <c r="FX284" s="49"/>
      <c r="FY284" s="49"/>
      <c r="FZ284" s="49"/>
      <c r="GA284" s="49"/>
      <c r="GB284" s="49"/>
      <c r="GC284" s="49"/>
      <c r="GD284" s="49"/>
      <c r="GE284" s="49"/>
      <c r="GF284" s="49"/>
      <c r="GG284" s="49"/>
      <c r="GH284" s="49"/>
      <c r="GI284" s="49"/>
      <c r="GJ284" s="49"/>
      <c r="GK284" s="49"/>
      <c r="GL284" s="49"/>
      <c r="GM284" s="49"/>
      <c r="GN284" s="49"/>
      <c r="GO284" s="49"/>
      <c r="GP284" s="49"/>
      <c r="GQ284" s="49"/>
      <c r="GR284" s="49"/>
      <c r="GS284" s="49"/>
      <c r="GT284" s="49"/>
      <c r="GU284" s="49"/>
      <c r="GV284" s="49"/>
      <c r="GW284" s="49"/>
      <c r="GX284" s="49"/>
      <c r="GY284" s="49"/>
      <c r="GZ284" s="49"/>
    </row>
    <row r="285" spans="1:208" s="5" customFormat="1" ht="18.600000000000001" customHeight="1" x14ac:dyDescent="0.25">
      <c r="A285" s="58"/>
      <c r="B285" s="50" t="str">
        <f>IF($A285="","",(IF((VLOOKUP($A285,DATA!$A$1:$M$38,2,FALSE))="X","X",(IF(B284="X",1,B284+1)))))</f>
        <v/>
      </c>
      <c r="C285" s="51" t="str">
        <f>IF($A285="","",(IF((VLOOKUP($A285,DATA!$A$1:$M$38,3,FALSE))="X","X",(IF(C284="X",1,C284+1)))))</f>
        <v/>
      </c>
      <c r="D285" s="50" t="str">
        <f>IF($A285="","",(IF((VLOOKUP($A285,DATA!$A$1:$M$38,4,FALSE))="X","X",(IF(D284="X",1,D284+1)))))</f>
        <v/>
      </c>
      <c r="E285" s="51" t="str">
        <f>IF($A285="","",(IF((VLOOKUP($A285,DATA!$A$1:$M$38,5,FALSE))="X","X",(IF(E284="X",1,E284+1)))))</f>
        <v/>
      </c>
      <c r="F285" s="50" t="str">
        <f>IF($A285="","",(IF((VLOOKUP($A285,DATA!$A$1:$M$38,6,FALSE))="X","X",(IF(F284="X",1,F284+1)))))</f>
        <v/>
      </c>
      <c r="G285" s="51" t="str">
        <f>IF($A285="","",(IF((VLOOKUP($A285,DATA!$A$1:$M$38,7,FALSE))="X","X",(IF(G284="X",1,G284+1)))))</f>
        <v/>
      </c>
      <c r="H285" s="50" t="str">
        <f>IF($A285="","",(IF((VLOOKUP($A285,DATA!$A$1:$M$38,8,FALSE))="X","X",(IF(H284="X",1,H284+1)))))</f>
        <v/>
      </c>
      <c r="I285" s="50" t="str">
        <f>IF($A285="","",(IF((VLOOKUP($A285,DATA!$A$1:$M$38,9,FALSE))="X","X",(IF(I284="X",1,I284+1)))))</f>
        <v/>
      </c>
      <c r="J285" s="51" t="str">
        <f>IF($A285="","",(IF((VLOOKUP($A285,DATA!$A$1:$M$38,10,FALSE))="X","X",(IF(J284="X",1,J284+1)))))</f>
        <v/>
      </c>
      <c r="K285" s="50" t="str">
        <f>IF($A285="","",(IF((VLOOKUP($A285,DATA!$A$1:$M$38,11,FALSE))="X","X",(IF(K284="X",1,K284+1)))))</f>
        <v/>
      </c>
      <c r="L285" s="50" t="str">
        <f>IF($A285="","",(IF((VLOOKUP($A285,DATA!$A$1:$M$38,12,FALSE))="X","X",(IF(L284="X",1,L284+1)))))</f>
        <v/>
      </c>
      <c r="M285" s="50" t="str">
        <f>IF($A285="","",(IF((VLOOKUP($A285,DATA!$A$1:$M$38,13,FALSE))="X","X",(IF(M284="X",1,M284+1)))))</f>
        <v/>
      </c>
      <c r="N285" s="53" t="str">
        <f t="shared" si="8"/>
        <v/>
      </c>
      <c r="O285" s="51" t="str">
        <f t="shared" si="9"/>
        <v/>
      </c>
      <c r="P285" s="50" t="str">
        <f>IF($A285="","",(IF((VLOOKUP($A285,DATA!$S$1:$AC$38,2,FALSE))="X","X",(IF(P284="X",1,P284+1)))))</f>
        <v/>
      </c>
      <c r="Q285" s="50" t="str">
        <f>IF($A285="","",(IF((VLOOKUP($A285,DATA!$S$1:$AC$38,3,FALSE))="X","X",(IF(Q284="X",1,Q284+1)))))</f>
        <v/>
      </c>
      <c r="R285" s="50" t="str">
        <f>IF($A285="","",(IF((VLOOKUP($A285,DATA!$S$1:$AC$38,4,FALSE))="X","X",(IF(R284="X",1,R284+1)))))</f>
        <v/>
      </c>
      <c r="S285" s="50" t="str">
        <f>IF($A285="","",(IF((VLOOKUP($A285,DATA!$S$1:$AC$38,5,FALSE))="X","X",(IF(S284="X",1,S284+1)))))</f>
        <v/>
      </c>
      <c r="T285" s="50" t="str">
        <f>IF($A285="","",(IF((VLOOKUP($A285,DATA!$S$1:$AC$38,6,FALSE))="X","X",(IF(T284="X",1,T284+1)))))</f>
        <v/>
      </c>
      <c r="U285" s="50" t="str">
        <f>IF($A285="","",(IF((VLOOKUP($A285,DATA!$S$1:$AC$38,7,FALSE))="X","X",(IF(U284="X",1,U284+1)))))</f>
        <v/>
      </c>
      <c r="V285" s="51" t="str">
        <f>IF($A285="","",(IF((VLOOKUP($A285,DATA!$S$1:$AC$38,8,FALSE))="X","X",(IF(V284="X",1,V284+1)))))</f>
        <v/>
      </c>
      <c r="W285" s="50" t="str">
        <f>IF($A285="","",(IF((VLOOKUP($A285,DATA!$S$1:$AC$38,9,FALSE))="X","X",(IF(W284="X",1,W284+1)))))</f>
        <v/>
      </c>
      <c r="X285" s="50" t="str">
        <f>IF($A285="","",(IF((VLOOKUP($A285,DATA!$S$1:$AC$38,10,FALSE))="X","X",(IF(X284="X",1,X284+1)))))</f>
        <v/>
      </c>
      <c r="Y285" s="51" t="str">
        <f>IF($A285="","",(IF((VLOOKUP($A285,DATA!$S$1:$AC$38,11,FALSE))="X","X",(IF(Y284="X",1,Y284+1)))))</f>
        <v/>
      </c>
      <c r="Z285" s="52"/>
      <c r="AA285" s="52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4"/>
      <c r="BM285" s="39"/>
      <c r="BN285" s="39"/>
      <c r="BO285" s="39"/>
      <c r="BP285" s="39"/>
      <c r="BQ285" s="39"/>
      <c r="BR285" s="39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  <c r="CC285" s="44"/>
      <c r="CD285" s="44"/>
      <c r="CE285" s="39"/>
      <c r="CF285" s="39"/>
      <c r="CG285" s="39"/>
      <c r="CH285" s="39"/>
      <c r="DC285" s="4"/>
      <c r="DD285" s="4"/>
      <c r="DE285" s="49"/>
      <c r="DF285" s="49"/>
      <c r="DG285" s="49"/>
      <c r="DH285" s="49"/>
      <c r="DI285" s="49"/>
      <c r="DJ285" s="49"/>
      <c r="DK285" s="49"/>
      <c r="DL285" s="49"/>
      <c r="DM285" s="49"/>
      <c r="DN285" s="49"/>
      <c r="DO285" s="49"/>
      <c r="DP285" s="49"/>
      <c r="DQ285" s="49"/>
      <c r="DR285" s="49"/>
      <c r="DS285" s="49"/>
      <c r="DT285" s="49"/>
      <c r="DU285" s="49"/>
      <c r="DV285" s="49"/>
      <c r="DW285" s="49"/>
      <c r="DX285" s="49"/>
      <c r="DY285" s="49"/>
      <c r="DZ285" s="49"/>
      <c r="EA285" s="49"/>
      <c r="EB285" s="49"/>
      <c r="EC285" s="49"/>
      <c r="ED285" s="49"/>
      <c r="EE285" s="49"/>
      <c r="EF285" s="49"/>
      <c r="EG285" s="49"/>
      <c r="EH285" s="49"/>
      <c r="EI285" s="49"/>
      <c r="EJ285" s="49"/>
      <c r="EK285" s="49"/>
      <c r="EL285" s="49"/>
      <c r="EM285" s="49"/>
      <c r="EN285" s="49"/>
      <c r="EO285" s="49"/>
      <c r="EP285" s="49"/>
      <c r="EQ285" s="49"/>
      <c r="ER285" s="49"/>
      <c r="ES285" s="49"/>
      <c r="ET285" s="49"/>
      <c r="EU285" s="49"/>
      <c r="EV285" s="49"/>
      <c r="EW285" s="49"/>
      <c r="EX285" s="49"/>
      <c r="EY285" s="49"/>
      <c r="EZ285" s="49"/>
      <c r="FA285" s="49"/>
      <c r="FB285" s="49"/>
      <c r="FC285" s="49"/>
      <c r="FD285" s="49"/>
      <c r="FE285" s="49"/>
      <c r="FF285" s="49"/>
      <c r="FG285" s="49"/>
      <c r="FH285" s="49"/>
      <c r="FI285" s="49"/>
      <c r="FJ285" s="49"/>
      <c r="FK285" s="49"/>
      <c r="FL285" s="49"/>
      <c r="FM285" s="49"/>
      <c r="FN285" s="49"/>
      <c r="FO285" s="49"/>
      <c r="FP285" s="49"/>
      <c r="FQ285" s="49"/>
      <c r="FR285" s="49"/>
      <c r="FS285" s="49"/>
      <c r="FT285" s="49"/>
      <c r="FU285" s="49"/>
      <c r="FV285" s="49"/>
      <c r="FW285" s="49"/>
      <c r="FX285" s="49"/>
      <c r="FY285" s="49"/>
      <c r="FZ285" s="49"/>
      <c r="GA285" s="49"/>
      <c r="GB285" s="49"/>
      <c r="GC285" s="49"/>
      <c r="GD285" s="49"/>
      <c r="GE285" s="49"/>
      <c r="GF285" s="49"/>
      <c r="GG285" s="49"/>
      <c r="GH285" s="49"/>
      <c r="GI285" s="49"/>
      <c r="GJ285" s="49"/>
      <c r="GK285" s="49"/>
      <c r="GL285" s="49"/>
      <c r="GM285" s="49"/>
      <c r="GN285" s="49"/>
      <c r="GO285" s="49"/>
      <c r="GP285" s="49"/>
      <c r="GQ285" s="49"/>
      <c r="GR285" s="49"/>
      <c r="GS285" s="49"/>
      <c r="GT285" s="49"/>
      <c r="GU285" s="49"/>
      <c r="GV285" s="49"/>
      <c r="GW285" s="49"/>
      <c r="GX285" s="49"/>
      <c r="GY285" s="49"/>
      <c r="GZ285" s="49"/>
    </row>
    <row r="286" spans="1:208" s="5" customFormat="1" ht="18.600000000000001" customHeight="1" x14ac:dyDescent="0.25">
      <c r="A286" s="58"/>
      <c r="B286" s="50" t="str">
        <f>IF($A286="","",(IF((VLOOKUP($A286,DATA!$A$1:$M$38,2,FALSE))="X","X",(IF(B285="X",1,B285+1)))))</f>
        <v/>
      </c>
      <c r="C286" s="51" t="str">
        <f>IF($A286="","",(IF((VLOOKUP($A286,DATA!$A$1:$M$38,3,FALSE))="X","X",(IF(C285="X",1,C285+1)))))</f>
        <v/>
      </c>
      <c r="D286" s="50" t="str">
        <f>IF($A286="","",(IF((VLOOKUP($A286,DATA!$A$1:$M$38,4,FALSE))="X","X",(IF(D285="X",1,D285+1)))))</f>
        <v/>
      </c>
      <c r="E286" s="51" t="str">
        <f>IF($A286="","",(IF((VLOOKUP($A286,DATA!$A$1:$M$38,5,FALSE))="X","X",(IF(E285="X",1,E285+1)))))</f>
        <v/>
      </c>
      <c r="F286" s="50" t="str">
        <f>IF($A286="","",(IF((VLOOKUP($A286,DATA!$A$1:$M$38,6,FALSE))="X","X",(IF(F285="X",1,F285+1)))))</f>
        <v/>
      </c>
      <c r="G286" s="51" t="str">
        <f>IF($A286="","",(IF((VLOOKUP($A286,DATA!$A$1:$M$38,7,FALSE))="X","X",(IF(G285="X",1,G285+1)))))</f>
        <v/>
      </c>
      <c r="H286" s="50" t="str">
        <f>IF($A286="","",(IF((VLOOKUP($A286,DATA!$A$1:$M$38,8,FALSE))="X","X",(IF(H285="X",1,H285+1)))))</f>
        <v/>
      </c>
      <c r="I286" s="50" t="str">
        <f>IF($A286="","",(IF((VLOOKUP($A286,DATA!$A$1:$M$38,9,FALSE))="X","X",(IF(I285="X",1,I285+1)))))</f>
        <v/>
      </c>
      <c r="J286" s="51" t="str">
        <f>IF($A286="","",(IF((VLOOKUP($A286,DATA!$A$1:$M$38,10,FALSE))="X","X",(IF(J285="X",1,J285+1)))))</f>
        <v/>
      </c>
      <c r="K286" s="50" t="str">
        <f>IF($A286="","",(IF((VLOOKUP($A286,DATA!$A$1:$M$38,11,FALSE))="X","X",(IF(K285="X",1,K285+1)))))</f>
        <v/>
      </c>
      <c r="L286" s="50" t="str">
        <f>IF($A286="","",(IF((VLOOKUP($A286,DATA!$A$1:$M$38,12,FALSE))="X","X",(IF(L285="X",1,L285+1)))))</f>
        <v/>
      </c>
      <c r="M286" s="50" t="str">
        <f>IF($A286="","",(IF((VLOOKUP($A286,DATA!$A$1:$M$38,13,FALSE))="X","X",(IF(M285="X",1,M285+1)))))</f>
        <v/>
      </c>
      <c r="N286" s="53" t="str">
        <f t="shared" si="8"/>
        <v/>
      </c>
      <c r="O286" s="51" t="str">
        <f t="shared" si="9"/>
        <v/>
      </c>
      <c r="P286" s="50" t="str">
        <f>IF($A286="","",(IF((VLOOKUP($A286,DATA!$S$1:$AC$38,2,FALSE))="X","X",(IF(P285="X",1,P285+1)))))</f>
        <v/>
      </c>
      <c r="Q286" s="50" t="str">
        <f>IF($A286="","",(IF((VLOOKUP($A286,DATA!$S$1:$AC$38,3,FALSE))="X","X",(IF(Q285="X",1,Q285+1)))))</f>
        <v/>
      </c>
      <c r="R286" s="50" t="str">
        <f>IF($A286="","",(IF((VLOOKUP($A286,DATA!$S$1:$AC$38,4,FALSE))="X","X",(IF(R285="X",1,R285+1)))))</f>
        <v/>
      </c>
      <c r="S286" s="50" t="str">
        <f>IF($A286="","",(IF((VLOOKUP($A286,DATA!$S$1:$AC$38,5,FALSE))="X","X",(IF(S285="X",1,S285+1)))))</f>
        <v/>
      </c>
      <c r="T286" s="50" t="str">
        <f>IF($A286="","",(IF((VLOOKUP($A286,DATA!$S$1:$AC$38,6,FALSE))="X","X",(IF(T285="X",1,T285+1)))))</f>
        <v/>
      </c>
      <c r="U286" s="50" t="str">
        <f>IF($A286="","",(IF((VLOOKUP($A286,DATA!$S$1:$AC$38,7,FALSE))="X","X",(IF(U285="X",1,U285+1)))))</f>
        <v/>
      </c>
      <c r="V286" s="51" t="str">
        <f>IF($A286="","",(IF((VLOOKUP($A286,DATA!$S$1:$AC$38,8,FALSE))="X","X",(IF(V285="X",1,V285+1)))))</f>
        <v/>
      </c>
      <c r="W286" s="50" t="str">
        <f>IF($A286="","",(IF((VLOOKUP($A286,DATA!$S$1:$AC$38,9,FALSE))="X","X",(IF(W285="X",1,W285+1)))))</f>
        <v/>
      </c>
      <c r="X286" s="50" t="str">
        <f>IF($A286="","",(IF((VLOOKUP($A286,DATA!$S$1:$AC$38,10,FALSE))="X","X",(IF(X285="X",1,X285+1)))))</f>
        <v/>
      </c>
      <c r="Y286" s="51" t="str">
        <f>IF($A286="","",(IF((VLOOKUP($A286,DATA!$S$1:$AC$38,11,FALSE))="X","X",(IF(Y285="X",1,Y285+1)))))</f>
        <v/>
      </c>
      <c r="Z286" s="52"/>
      <c r="AA286" s="52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4"/>
      <c r="BM286" s="39"/>
      <c r="BN286" s="39"/>
      <c r="BO286" s="39"/>
      <c r="BP286" s="39"/>
      <c r="BQ286" s="39"/>
      <c r="BR286" s="39"/>
      <c r="BS286" s="44"/>
      <c r="BT286" s="44"/>
      <c r="BU286" s="44"/>
      <c r="BV286" s="44"/>
      <c r="BW286" s="44"/>
      <c r="BX286" s="44"/>
      <c r="BY286" s="44"/>
      <c r="BZ286" s="44"/>
      <c r="CA286" s="44"/>
      <c r="CB286" s="44"/>
      <c r="CC286" s="44"/>
      <c r="CD286" s="44"/>
      <c r="CE286" s="39"/>
      <c r="CF286" s="39"/>
      <c r="CG286" s="39"/>
      <c r="CH286" s="39"/>
      <c r="DC286" s="4"/>
      <c r="DD286" s="4"/>
      <c r="DE286" s="49"/>
      <c r="DF286" s="49"/>
      <c r="DG286" s="49"/>
      <c r="DH286" s="49"/>
      <c r="DI286" s="49"/>
      <c r="DJ286" s="49"/>
      <c r="DK286" s="49"/>
      <c r="DL286" s="49"/>
      <c r="DM286" s="49"/>
      <c r="DN286" s="49"/>
      <c r="DO286" s="49"/>
      <c r="DP286" s="49"/>
      <c r="DQ286" s="49"/>
      <c r="DR286" s="49"/>
      <c r="DS286" s="49"/>
      <c r="DT286" s="49"/>
      <c r="DU286" s="49"/>
      <c r="DV286" s="49"/>
      <c r="DW286" s="49"/>
      <c r="DX286" s="49"/>
      <c r="DY286" s="49"/>
      <c r="DZ286" s="49"/>
      <c r="EA286" s="49"/>
      <c r="EB286" s="49"/>
      <c r="EC286" s="49"/>
      <c r="ED286" s="49"/>
      <c r="EE286" s="49"/>
      <c r="EF286" s="49"/>
      <c r="EG286" s="49"/>
      <c r="EH286" s="49"/>
      <c r="EI286" s="49"/>
      <c r="EJ286" s="49"/>
      <c r="EK286" s="49"/>
      <c r="EL286" s="49"/>
      <c r="EM286" s="49"/>
      <c r="EN286" s="49"/>
      <c r="EO286" s="49"/>
      <c r="EP286" s="49"/>
      <c r="EQ286" s="49"/>
      <c r="ER286" s="49"/>
      <c r="ES286" s="49"/>
      <c r="ET286" s="49"/>
      <c r="EU286" s="49"/>
      <c r="EV286" s="49"/>
      <c r="EW286" s="49"/>
      <c r="EX286" s="49"/>
      <c r="EY286" s="49"/>
      <c r="EZ286" s="49"/>
      <c r="FA286" s="49"/>
      <c r="FB286" s="49"/>
      <c r="FC286" s="49"/>
      <c r="FD286" s="49"/>
      <c r="FE286" s="49"/>
      <c r="FF286" s="49"/>
      <c r="FG286" s="49"/>
      <c r="FH286" s="49"/>
      <c r="FI286" s="49"/>
      <c r="FJ286" s="49"/>
      <c r="FK286" s="49"/>
      <c r="FL286" s="49"/>
      <c r="FM286" s="49"/>
      <c r="FN286" s="49"/>
      <c r="FO286" s="49"/>
      <c r="FP286" s="49"/>
      <c r="FQ286" s="49"/>
      <c r="FR286" s="49"/>
      <c r="FS286" s="49"/>
      <c r="FT286" s="49"/>
      <c r="FU286" s="49"/>
      <c r="FV286" s="49"/>
      <c r="FW286" s="49"/>
      <c r="FX286" s="49"/>
      <c r="FY286" s="49"/>
      <c r="FZ286" s="49"/>
      <c r="GA286" s="49"/>
      <c r="GB286" s="49"/>
      <c r="GC286" s="49"/>
      <c r="GD286" s="49"/>
      <c r="GE286" s="49"/>
      <c r="GF286" s="49"/>
      <c r="GG286" s="49"/>
      <c r="GH286" s="49"/>
      <c r="GI286" s="49"/>
      <c r="GJ286" s="49"/>
      <c r="GK286" s="49"/>
      <c r="GL286" s="49"/>
      <c r="GM286" s="49"/>
      <c r="GN286" s="49"/>
      <c r="GO286" s="49"/>
      <c r="GP286" s="49"/>
      <c r="GQ286" s="49"/>
      <c r="GR286" s="49"/>
      <c r="GS286" s="49"/>
      <c r="GT286" s="49"/>
      <c r="GU286" s="49"/>
      <c r="GV286" s="49"/>
      <c r="GW286" s="49"/>
      <c r="GX286" s="49"/>
      <c r="GY286" s="49"/>
      <c r="GZ286" s="49"/>
    </row>
    <row r="287" spans="1:208" s="5" customFormat="1" ht="18.600000000000001" customHeight="1" x14ac:dyDescent="0.25">
      <c r="A287" s="58"/>
      <c r="B287" s="50" t="str">
        <f>IF($A287="","",(IF((VLOOKUP($A287,DATA!$A$1:$M$38,2,FALSE))="X","X",(IF(B286="X",1,B286+1)))))</f>
        <v/>
      </c>
      <c r="C287" s="51" t="str">
        <f>IF($A287="","",(IF((VLOOKUP($A287,DATA!$A$1:$M$38,3,FALSE))="X","X",(IF(C286="X",1,C286+1)))))</f>
        <v/>
      </c>
      <c r="D287" s="50" t="str">
        <f>IF($A287="","",(IF((VLOOKUP($A287,DATA!$A$1:$M$38,4,FALSE))="X","X",(IF(D286="X",1,D286+1)))))</f>
        <v/>
      </c>
      <c r="E287" s="51" t="str">
        <f>IF($A287="","",(IF((VLOOKUP($A287,DATA!$A$1:$M$38,5,FALSE))="X","X",(IF(E286="X",1,E286+1)))))</f>
        <v/>
      </c>
      <c r="F287" s="50" t="str">
        <f>IF($A287="","",(IF((VLOOKUP($A287,DATA!$A$1:$M$38,6,FALSE))="X","X",(IF(F286="X",1,F286+1)))))</f>
        <v/>
      </c>
      <c r="G287" s="51" t="str">
        <f>IF($A287="","",(IF((VLOOKUP($A287,DATA!$A$1:$M$38,7,FALSE))="X","X",(IF(G286="X",1,G286+1)))))</f>
        <v/>
      </c>
      <c r="H287" s="50" t="str">
        <f>IF($A287="","",(IF((VLOOKUP($A287,DATA!$A$1:$M$38,8,FALSE))="X","X",(IF(H286="X",1,H286+1)))))</f>
        <v/>
      </c>
      <c r="I287" s="50" t="str">
        <f>IF($A287="","",(IF((VLOOKUP($A287,DATA!$A$1:$M$38,9,FALSE))="X","X",(IF(I286="X",1,I286+1)))))</f>
        <v/>
      </c>
      <c r="J287" s="51" t="str">
        <f>IF($A287="","",(IF((VLOOKUP($A287,DATA!$A$1:$M$38,10,FALSE))="X","X",(IF(J286="X",1,J286+1)))))</f>
        <v/>
      </c>
      <c r="K287" s="50" t="str">
        <f>IF($A287="","",(IF((VLOOKUP($A287,DATA!$A$1:$M$38,11,FALSE))="X","X",(IF(K286="X",1,K286+1)))))</f>
        <v/>
      </c>
      <c r="L287" s="50" t="str">
        <f>IF($A287="","",(IF((VLOOKUP($A287,DATA!$A$1:$M$38,12,FALSE))="X","X",(IF(L286="X",1,L286+1)))))</f>
        <v/>
      </c>
      <c r="M287" s="50" t="str">
        <f>IF($A287="","",(IF((VLOOKUP($A287,DATA!$A$1:$M$38,13,FALSE))="X","X",(IF(M286="X",1,M286+1)))))</f>
        <v/>
      </c>
      <c r="N287" s="53" t="str">
        <f t="shared" si="8"/>
        <v/>
      </c>
      <c r="O287" s="51" t="str">
        <f t="shared" si="9"/>
        <v/>
      </c>
      <c r="P287" s="50" t="str">
        <f>IF($A287="","",(IF((VLOOKUP($A287,DATA!$S$1:$AC$38,2,FALSE))="X","X",(IF(P286="X",1,P286+1)))))</f>
        <v/>
      </c>
      <c r="Q287" s="50" t="str">
        <f>IF($A287="","",(IF((VLOOKUP($A287,DATA!$S$1:$AC$38,3,FALSE))="X","X",(IF(Q286="X",1,Q286+1)))))</f>
        <v/>
      </c>
      <c r="R287" s="50" t="str">
        <f>IF($A287="","",(IF((VLOOKUP($A287,DATA!$S$1:$AC$38,4,FALSE))="X","X",(IF(R286="X",1,R286+1)))))</f>
        <v/>
      </c>
      <c r="S287" s="50" t="str">
        <f>IF($A287="","",(IF((VLOOKUP($A287,DATA!$S$1:$AC$38,5,FALSE))="X","X",(IF(S286="X",1,S286+1)))))</f>
        <v/>
      </c>
      <c r="T287" s="50" t="str">
        <f>IF($A287="","",(IF((VLOOKUP($A287,DATA!$S$1:$AC$38,6,FALSE))="X","X",(IF(T286="X",1,T286+1)))))</f>
        <v/>
      </c>
      <c r="U287" s="50" t="str">
        <f>IF($A287="","",(IF((VLOOKUP($A287,DATA!$S$1:$AC$38,7,FALSE))="X","X",(IF(U286="X",1,U286+1)))))</f>
        <v/>
      </c>
      <c r="V287" s="51" t="str">
        <f>IF($A287="","",(IF((VLOOKUP($A287,DATA!$S$1:$AC$38,8,FALSE))="X","X",(IF(V286="X",1,V286+1)))))</f>
        <v/>
      </c>
      <c r="W287" s="50" t="str">
        <f>IF($A287="","",(IF((VLOOKUP($A287,DATA!$S$1:$AC$38,9,FALSE))="X","X",(IF(W286="X",1,W286+1)))))</f>
        <v/>
      </c>
      <c r="X287" s="50" t="str">
        <f>IF($A287="","",(IF((VLOOKUP($A287,DATA!$S$1:$AC$38,10,FALSE))="X","X",(IF(X286="X",1,X286+1)))))</f>
        <v/>
      </c>
      <c r="Y287" s="51" t="str">
        <f>IF($A287="","",(IF((VLOOKUP($A287,DATA!$S$1:$AC$38,11,FALSE))="X","X",(IF(Y286="X",1,Y286+1)))))</f>
        <v/>
      </c>
      <c r="Z287" s="52"/>
      <c r="AA287" s="52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4"/>
      <c r="BM287" s="39"/>
      <c r="BN287" s="39"/>
      <c r="BO287" s="39"/>
      <c r="BP287" s="39"/>
      <c r="BQ287" s="39"/>
      <c r="BR287" s="39"/>
      <c r="BS287" s="44"/>
      <c r="BT287" s="44"/>
      <c r="BU287" s="44"/>
      <c r="BV287" s="44"/>
      <c r="BW287" s="44"/>
      <c r="BX287" s="44"/>
      <c r="BY287" s="44"/>
      <c r="BZ287" s="44"/>
      <c r="CA287" s="44"/>
      <c r="CB287" s="44"/>
      <c r="CC287" s="44"/>
      <c r="CD287" s="44"/>
      <c r="CE287" s="39"/>
      <c r="CF287" s="39"/>
      <c r="CG287" s="39"/>
      <c r="CH287" s="39"/>
      <c r="DC287" s="4"/>
      <c r="DD287" s="4"/>
      <c r="DE287" s="49"/>
      <c r="DF287" s="49"/>
      <c r="DG287" s="49"/>
      <c r="DH287" s="49"/>
      <c r="DI287" s="49"/>
      <c r="DJ287" s="49"/>
      <c r="DK287" s="49"/>
      <c r="DL287" s="49"/>
      <c r="DM287" s="49"/>
      <c r="DN287" s="49"/>
      <c r="DO287" s="49"/>
      <c r="DP287" s="49"/>
      <c r="DQ287" s="49"/>
      <c r="DR287" s="49"/>
      <c r="DS287" s="49"/>
      <c r="DT287" s="49"/>
      <c r="DU287" s="49"/>
      <c r="DV287" s="49"/>
      <c r="DW287" s="49"/>
      <c r="DX287" s="49"/>
      <c r="DY287" s="49"/>
      <c r="DZ287" s="49"/>
      <c r="EA287" s="49"/>
      <c r="EB287" s="49"/>
      <c r="EC287" s="49"/>
      <c r="ED287" s="49"/>
      <c r="EE287" s="49"/>
      <c r="EF287" s="49"/>
      <c r="EG287" s="49"/>
      <c r="EH287" s="49"/>
      <c r="EI287" s="49"/>
      <c r="EJ287" s="49"/>
      <c r="EK287" s="49"/>
      <c r="EL287" s="49"/>
      <c r="EM287" s="49"/>
      <c r="EN287" s="49"/>
      <c r="EO287" s="49"/>
      <c r="EP287" s="49"/>
      <c r="EQ287" s="49"/>
      <c r="ER287" s="49"/>
      <c r="ES287" s="49"/>
      <c r="ET287" s="49"/>
      <c r="EU287" s="49"/>
      <c r="EV287" s="49"/>
      <c r="EW287" s="49"/>
      <c r="EX287" s="49"/>
      <c r="EY287" s="49"/>
      <c r="EZ287" s="49"/>
      <c r="FA287" s="49"/>
      <c r="FB287" s="49"/>
      <c r="FC287" s="49"/>
      <c r="FD287" s="49"/>
      <c r="FE287" s="49"/>
      <c r="FF287" s="49"/>
      <c r="FG287" s="49"/>
      <c r="FH287" s="49"/>
      <c r="FI287" s="49"/>
      <c r="FJ287" s="49"/>
      <c r="FK287" s="49"/>
      <c r="FL287" s="49"/>
      <c r="FM287" s="49"/>
      <c r="FN287" s="49"/>
      <c r="FO287" s="49"/>
      <c r="FP287" s="49"/>
      <c r="FQ287" s="49"/>
      <c r="FR287" s="49"/>
      <c r="FS287" s="49"/>
      <c r="FT287" s="49"/>
      <c r="FU287" s="49"/>
      <c r="FV287" s="49"/>
      <c r="FW287" s="49"/>
      <c r="FX287" s="49"/>
      <c r="FY287" s="49"/>
      <c r="FZ287" s="49"/>
      <c r="GA287" s="49"/>
      <c r="GB287" s="49"/>
      <c r="GC287" s="49"/>
      <c r="GD287" s="49"/>
      <c r="GE287" s="49"/>
      <c r="GF287" s="49"/>
      <c r="GG287" s="49"/>
      <c r="GH287" s="49"/>
      <c r="GI287" s="49"/>
      <c r="GJ287" s="49"/>
      <c r="GK287" s="49"/>
      <c r="GL287" s="49"/>
      <c r="GM287" s="49"/>
      <c r="GN287" s="49"/>
      <c r="GO287" s="49"/>
      <c r="GP287" s="49"/>
      <c r="GQ287" s="49"/>
      <c r="GR287" s="49"/>
      <c r="GS287" s="49"/>
      <c r="GT287" s="49"/>
      <c r="GU287" s="49"/>
      <c r="GV287" s="49"/>
      <c r="GW287" s="49"/>
      <c r="GX287" s="49"/>
      <c r="GY287" s="49"/>
      <c r="GZ287" s="49"/>
    </row>
    <row r="288" spans="1:208" s="5" customFormat="1" ht="18.600000000000001" customHeight="1" x14ac:dyDescent="0.25">
      <c r="A288" s="58"/>
      <c r="B288" s="50" t="str">
        <f>IF($A288="","",(IF((VLOOKUP($A288,DATA!$A$1:$M$38,2,FALSE))="X","X",(IF(B287="X",1,B287+1)))))</f>
        <v/>
      </c>
      <c r="C288" s="51" t="str">
        <f>IF($A288="","",(IF((VLOOKUP($A288,DATA!$A$1:$M$38,3,FALSE))="X","X",(IF(C287="X",1,C287+1)))))</f>
        <v/>
      </c>
      <c r="D288" s="50" t="str">
        <f>IF($A288="","",(IF((VLOOKUP($A288,DATA!$A$1:$M$38,4,FALSE))="X","X",(IF(D287="X",1,D287+1)))))</f>
        <v/>
      </c>
      <c r="E288" s="51" t="str">
        <f>IF($A288="","",(IF((VLOOKUP($A288,DATA!$A$1:$M$38,5,FALSE))="X","X",(IF(E287="X",1,E287+1)))))</f>
        <v/>
      </c>
      <c r="F288" s="50" t="str">
        <f>IF($A288="","",(IF((VLOOKUP($A288,DATA!$A$1:$M$38,6,FALSE))="X","X",(IF(F287="X",1,F287+1)))))</f>
        <v/>
      </c>
      <c r="G288" s="51" t="str">
        <f>IF($A288="","",(IF((VLOOKUP($A288,DATA!$A$1:$M$38,7,FALSE))="X","X",(IF(G287="X",1,G287+1)))))</f>
        <v/>
      </c>
      <c r="H288" s="50" t="str">
        <f>IF($A288="","",(IF((VLOOKUP($A288,DATA!$A$1:$M$38,8,FALSE))="X","X",(IF(H287="X",1,H287+1)))))</f>
        <v/>
      </c>
      <c r="I288" s="50" t="str">
        <f>IF($A288="","",(IF((VLOOKUP($A288,DATA!$A$1:$M$38,9,FALSE))="X","X",(IF(I287="X",1,I287+1)))))</f>
        <v/>
      </c>
      <c r="J288" s="51" t="str">
        <f>IF($A288="","",(IF((VLOOKUP($A288,DATA!$A$1:$M$38,10,FALSE))="X","X",(IF(J287="X",1,J287+1)))))</f>
        <v/>
      </c>
      <c r="K288" s="50" t="str">
        <f>IF($A288="","",(IF((VLOOKUP($A288,DATA!$A$1:$M$38,11,FALSE))="X","X",(IF(K287="X",1,K287+1)))))</f>
        <v/>
      </c>
      <c r="L288" s="50" t="str">
        <f>IF($A288="","",(IF((VLOOKUP($A288,DATA!$A$1:$M$38,12,FALSE))="X","X",(IF(L287="X",1,L287+1)))))</f>
        <v/>
      </c>
      <c r="M288" s="50" t="str">
        <f>IF($A288="","",(IF((VLOOKUP($A288,DATA!$A$1:$M$38,13,FALSE))="X","X",(IF(M287="X",1,M287+1)))))</f>
        <v/>
      </c>
      <c r="N288" s="53" t="str">
        <f t="shared" si="8"/>
        <v/>
      </c>
      <c r="O288" s="51" t="str">
        <f t="shared" si="9"/>
        <v/>
      </c>
      <c r="P288" s="50" t="str">
        <f>IF($A288="","",(IF((VLOOKUP($A288,DATA!$S$1:$AC$38,2,FALSE))="X","X",(IF(P287="X",1,P287+1)))))</f>
        <v/>
      </c>
      <c r="Q288" s="50" t="str">
        <f>IF($A288="","",(IF((VLOOKUP($A288,DATA!$S$1:$AC$38,3,FALSE))="X","X",(IF(Q287="X",1,Q287+1)))))</f>
        <v/>
      </c>
      <c r="R288" s="50" t="str">
        <f>IF($A288="","",(IF((VLOOKUP($A288,DATA!$S$1:$AC$38,4,FALSE))="X","X",(IF(R287="X",1,R287+1)))))</f>
        <v/>
      </c>
      <c r="S288" s="50" t="str">
        <f>IF($A288="","",(IF((VLOOKUP($A288,DATA!$S$1:$AC$38,5,FALSE))="X","X",(IF(S287="X",1,S287+1)))))</f>
        <v/>
      </c>
      <c r="T288" s="50" t="str">
        <f>IF($A288="","",(IF((VLOOKUP($A288,DATA!$S$1:$AC$38,6,FALSE))="X","X",(IF(T287="X",1,T287+1)))))</f>
        <v/>
      </c>
      <c r="U288" s="50" t="str">
        <f>IF($A288="","",(IF((VLOOKUP($A288,DATA!$S$1:$AC$38,7,FALSE))="X","X",(IF(U287="X",1,U287+1)))))</f>
        <v/>
      </c>
      <c r="V288" s="51" t="str">
        <f>IF($A288="","",(IF((VLOOKUP($A288,DATA!$S$1:$AC$38,8,FALSE))="X","X",(IF(V287="X",1,V287+1)))))</f>
        <v/>
      </c>
      <c r="W288" s="50" t="str">
        <f>IF($A288="","",(IF((VLOOKUP($A288,DATA!$S$1:$AC$38,9,FALSE))="X","X",(IF(W287="X",1,W287+1)))))</f>
        <v/>
      </c>
      <c r="X288" s="50" t="str">
        <f>IF($A288="","",(IF((VLOOKUP($A288,DATA!$S$1:$AC$38,10,FALSE))="X","X",(IF(X287="X",1,X287+1)))))</f>
        <v/>
      </c>
      <c r="Y288" s="51" t="str">
        <f>IF($A288="","",(IF((VLOOKUP($A288,DATA!$S$1:$AC$38,11,FALSE))="X","X",(IF(Y287="X",1,Y287+1)))))</f>
        <v/>
      </c>
      <c r="Z288" s="52"/>
      <c r="AA288" s="52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4"/>
      <c r="BM288" s="39"/>
      <c r="BN288" s="39"/>
      <c r="BO288" s="39"/>
      <c r="BP288" s="39"/>
      <c r="BQ288" s="39"/>
      <c r="BR288" s="39"/>
      <c r="BS288" s="44"/>
      <c r="BT288" s="44"/>
      <c r="BU288" s="44"/>
      <c r="BV288" s="44"/>
      <c r="BW288" s="44"/>
      <c r="BX288" s="44"/>
      <c r="BY288" s="44"/>
      <c r="BZ288" s="44"/>
      <c r="CA288" s="44"/>
      <c r="CB288" s="44"/>
      <c r="CC288" s="44"/>
      <c r="CD288" s="44"/>
      <c r="CE288" s="39"/>
      <c r="CF288" s="39"/>
      <c r="CG288" s="39"/>
      <c r="CH288" s="39"/>
      <c r="DC288" s="4"/>
      <c r="DD288" s="4"/>
      <c r="DE288" s="49"/>
      <c r="DF288" s="49"/>
      <c r="DG288" s="49"/>
      <c r="DH288" s="49"/>
      <c r="DI288" s="49"/>
      <c r="DJ288" s="49"/>
      <c r="DK288" s="49"/>
      <c r="DL288" s="49"/>
      <c r="DM288" s="49"/>
      <c r="DN288" s="49"/>
      <c r="DO288" s="49"/>
      <c r="DP288" s="49"/>
      <c r="DQ288" s="49"/>
      <c r="DR288" s="49"/>
      <c r="DS288" s="49"/>
      <c r="DT288" s="49"/>
      <c r="DU288" s="49"/>
      <c r="DV288" s="49"/>
      <c r="DW288" s="49"/>
      <c r="DX288" s="49"/>
      <c r="DY288" s="49"/>
      <c r="DZ288" s="49"/>
      <c r="EA288" s="49"/>
      <c r="EB288" s="49"/>
      <c r="EC288" s="49"/>
      <c r="ED288" s="49"/>
      <c r="EE288" s="49"/>
      <c r="EF288" s="49"/>
      <c r="EG288" s="49"/>
      <c r="EH288" s="49"/>
      <c r="EI288" s="49"/>
      <c r="EJ288" s="49"/>
      <c r="EK288" s="49"/>
      <c r="EL288" s="49"/>
      <c r="EM288" s="49"/>
      <c r="EN288" s="49"/>
      <c r="EO288" s="49"/>
      <c r="EP288" s="49"/>
      <c r="EQ288" s="49"/>
      <c r="ER288" s="49"/>
      <c r="ES288" s="49"/>
      <c r="ET288" s="49"/>
      <c r="EU288" s="49"/>
      <c r="EV288" s="49"/>
      <c r="EW288" s="49"/>
      <c r="EX288" s="49"/>
      <c r="EY288" s="49"/>
      <c r="EZ288" s="49"/>
      <c r="FA288" s="49"/>
      <c r="FB288" s="49"/>
      <c r="FC288" s="49"/>
      <c r="FD288" s="49"/>
      <c r="FE288" s="49"/>
      <c r="FF288" s="49"/>
      <c r="FG288" s="49"/>
      <c r="FH288" s="49"/>
      <c r="FI288" s="49"/>
      <c r="FJ288" s="49"/>
      <c r="FK288" s="49"/>
      <c r="FL288" s="49"/>
      <c r="FM288" s="49"/>
      <c r="FN288" s="49"/>
      <c r="FO288" s="49"/>
      <c r="FP288" s="49"/>
      <c r="FQ288" s="49"/>
      <c r="FR288" s="49"/>
      <c r="FS288" s="49"/>
      <c r="FT288" s="49"/>
      <c r="FU288" s="49"/>
      <c r="FV288" s="49"/>
      <c r="FW288" s="49"/>
      <c r="FX288" s="49"/>
      <c r="FY288" s="49"/>
      <c r="FZ288" s="49"/>
      <c r="GA288" s="49"/>
      <c r="GB288" s="49"/>
      <c r="GC288" s="49"/>
      <c r="GD288" s="49"/>
      <c r="GE288" s="49"/>
      <c r="GF288" s="49"/>
      <c r="GG288" s="49"/>
      <c r="GH288" s="49"/>
      <c r="GI288" s="49"/>
      <c r="GJ288" s="49"/>
      <c r="GK288" s="49"/>
      <c r="GL288" s="49"/>
      <c r="GM288" s="49"/>
      <c r="GN288" s="49"/>
      <c r="GO288" s="49"/>
      <c r="GP288" s="49"/>
      <c r="GQ288" s="49"/>
      <c r="GR288" s="49"/>
      <c r="GS288" s="49"/>
      <c r="GT288" s="49"/>
      <c r="GU288" s="49"/>
      <c r="GV288" s="49"/>
      <c r="GW288" s="49"/>
      <c r="GX288" s="49"/>
      <c r="GY288" s="49"/>
      <c r="GZ288" s="49"/>
    </row>
    <row r="289" spans="1:208" s="5" customFormat="1" ht="18.600000000000001" customHeight="1" x14ac:dyDescent="0.25">
      <c r="A289" s="58"/>
      <c r="B289" s="50" t="str">
        <f>IF($A289="","",(IF((VLOOKUP($A289,DATA!$A$1:$M$38,2,FALSE))="X","X",(IF(B288="X",1,B288+1)))))</f>
        <v/>
      </c>
      <c r="C289" s="51" t="str">
        <f>IF($A289="","",(IF((VLOOKUP($A289,DATA!$A$1:$M$38,3,FALSE))="X","X",(IF(C288="X",1,C288+1)))))</f>
        <v/>
      </c>
      <c r="D289" s="50" t="str">
        <f>IF($A289="","",(IF((VLOOKUP($A289,DATA!$A$1:$M$38,4,FALSE))="X","X",(IF(D288="X",1,D288+1)))))</f>
        <v/>
      </c>
      <c r="E289" s="51" t="str">
        <f>IF($A289="","",(IF((VLOOKUP($A289,DATA!$A$1:$M$38,5,FALSE))="X","X",(IF(E288="X",1,E288+1)))))</f>
        <v/>
      </c>
      <c r="F289" s="50" t="str">
        <f>IF($A289="","",(IF((VLOOKUP($A289,DATA!$A$1:$M$38,6,FALSE))="X","X",(IF(F288="X",1,F288+1)))))</f>
        <v/>
      </c>
      <c r="G289" s="51" t="str">
        <f>IF($A289="","",(IF((VLOOKUP($A289,DATA!$A$1:$M$38,7,FALSE))="X","X",(IF(G288="X",1,G288+1)))))</f>
        <v/>
      </c>
      <c r="H289" s="50" t="str">
        <f>IF($A289="","",(IF((VLOOKUP($A289,DATA!$A$1:$M$38,8,FALSE))="X","X",(IF(H288="X",1,H288+1)))))</f>
        <v/>
      </c>
      <c r="I289" s="50" t="str">
        <f>IF($A289="","",(IF((VLOOKUP($A289,DATA!$A$1:$M$38,9,FALSE))="X","X",(IF(I288="X",1,I288+1)))))</f>
        <v/>
      </c>
      <c r="J289" s="51" t="str">
        <f>IF($A289="","",(IF((VLOOKUP($A289,DATA!$A$1:$M$38,10,FALSE))="X","X",(IF(J288="X",1,J288+1)))))</f>
        <v/>
      </c>
      <c r="K289" s="50" t="str">
        <f>IF($A289="","",(IF((VLOOKUP($A289,DATA!$A$1:$M$38,11,FALSE))="X","X",(IF(K288="X",1,K288+1)))))</f>
        <v/>
      </c>
      <c r="L289" s="50" t="str">
        <f>IF($A289="","",(IF((VLOOKUP($A289,DATA!$A$1:$M$38,12,FALSE))="X","X",(IF(L288="X",1,L288+1)))))</f>
        <v/>
      </c>
      <c r="M289" s="50" t="str">
        <f>IF($A289="","",(IF((VLOOKUP($A289,DATA!$A$1:$M$38,13,FALSE))="X","X",(IF(M288="X",1,M288+1)))))</f>
        <v/>
      </c>
      <c r="N289" s="53" t="str">
        <f t="shared" si="8"/>
        <v/>
      </c>
      <c r="O289" s="51" t="str">
        <f t="shared" si="9"/>
        <v/>
      </c>
      <c r="P289" s="50" t="str">
        <f>IF($A289="","",(IF((VLOOKUP($A289,DATA!$S$1:$AC$38,2,FALSE))="X","X",(IF(P288="X",1,P288+1)))))</f>
        <v/>
      </c>
      <c r="Q289" s="50" t="str">
        <f>IF($A289="","",(IF((VLOOKUP($A289,DATA!$S$1:$AC$38,3,FALSE))="X","X",(IF(Q288="X",1,Q288+1)))))</f>
        <v/>
      </c>
      <c r="R289" s="50" t="str">
        <f>IF($A289="","",(IF((VLOOKUP($A289,DATA!$S$1:$AC$38,4,FALSE))="X","X",(IF(R288="X",1,R288+1)))))</f>
        <v/>
      </c>
      <c r="S289" s="50" t="str">
        <f>IF($A289="","",(IF((VLOOKUP($A289,DATA!$S$1:$AC$38,5,FALSE))="X","X",(IF(S288="X",1,S288+1)))))</f>
        <v/>
      </c>
      <c r="T289" s="50" t="str">
        <f>IF($A289="","",(IF((VLOOKUP($A289,DATA!$S$1:$AC$38,6,FALSE))="X","X",(IF(T288="X",1,T288+1)))))</f>
        <v/>
      </c>
      <c r="U289" s="50" t="str">
        <f>IF($A289="","",(IF((VLOOKUP($A289,DATA!$S$1:$AC$38,7,FALSE))="X","X",(IF(U288="X",1,U288+1)))))</f>
        <v/>
      </c>
      <c r="V289" s="51" t="str">
        <f>IF($A289="","",(IF((VLOOKUP($A289,DATA!$S$1:$AC$38,8,FALSE))="X","X",(IF(V288="X",1,V288+1)))))</f>
        <v/>
      </c>
      <c r="W289" s="50" t="str">
        <f>IF($A289="","",(IF((VLOOKUP($A289,DATA!$S$1:$AC$38,9,FALSE))="X","X",(IF(W288="X",1,W288+1)))))</f>
        <v/>
      </c>
      <c r="X289" s="50" t="str">
        <f>IF($A289="","",(IF((VLOOKUP($A289,DATA!$S$1:$AC$38,10,FALSE))="X","X",(IF(X288="X",1,X288+1)))))</f>
        <v/>
      </c>
      <c r="Y289" s="51" t="str">
        <f>IF($A289="","",(IF((VLOOKUP($A289,DATA!$S$1:$AC$38,11,FALSE))="X","X",(IF(Y288="X",1,Y288+1)))))</f>
        <v/>
      </c>
      <c r="Z289" s="52"/>
      <c r="AA289" s="52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4"/>
      <c r="BM289" s="39"/>
      <c r="BN289" s="39"/>
      <c r="BO289" s="39"/>
      <c r="BP289" s="39"/>
      <c r="BQ289" s="39"/>
      <c r="BR289" s="39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  <c r="CC289" s="44"/>
      <c r="CD289" s="44"/>
      <c r="CE289" s="39"/>
      <c r="CF289" s="39"/>
      <c r="CG289" s="39"/>
      <c r="CH289" s="39"/>
      <c r="DC289" s="4"/>
      <c r="DD289" s="4"/>
      <c r="DE289" s="49"/>
      <c r="DF289" s="49"/>
      <c r="DG289" s="49"/>
      <c r="DH289" s="49"/>
      <c r="DI289" s="49"/>
      <c r="DJ289" s="49"/>
      <c r="DK289" s="49"/>
      <c r="DL289" s="49"/>
      <c r="DM289" s="49"/>
      <c r="DN289" s="49"/>
      <c r="DO289" s="49"/>
      <c r="DP289" s="49"/>
      <c r="DQ289" s="49"/>
      <c r="DR289" s="49"/>
      <c r="DS289" s="49"/>
      <c r="DT289" s="49"/>
      <c r="DU289" s="49"/>
      <c r="DV289" s="49"/>
      <c r="DW289" s="49"/>
      <c r="DX289" s="49"/>
      <c r="DY289" s="49"/>
      <c r="DZ289" s="49"/>
      <c r="EA289" s="49"/>
      <c r="EB289" s="49"/>
      <c r="EC289" s="49"/>
      <c r="ED289" s="49"/>
      <c r="EE289" s="49"/>
      <c r="EF289" s="49"/>
      <c r="EG289" s="49"/>
      <c r="EH289" s="49"/>
      <c r="EI289" s="49"/>
      <c r="EJ289" s="49"/>
      <c r="EK289" s="49"/>
      <c r="EL289" s="49"/>
      <c r="EM289" s="49"/>
      <c r="EN289" s="49"/>
      <c r="EO289" s="49"/>
      <c r="EP289" s="49"/>
      <c r="EQ289" s="49"/>
      <c r="ER289" s="49"/>
      <c r="ES289" s="49"/>
      <c r="ET289" s="49"/>
      <c r="EU289" s="49"/>
      <c r="EV289" s="49"/>
      <c r="EW289" s="49"/>
      <c r="EX289" s="49"/>
      <c r="EY289" s="49"/>
      <c r="EZ289" s="49"/>
      <c r="FA289" s="49"/>
      <c r="FB289" s="49"/>
      <c r="FC289" s="49"/>
      <c r="FD289" s="49"/>
      <c r="FE289" s="49"/>
      <c r="FF289" s="49"/>
      <c r="FG289" s="49"/>
      <c r="FH289" s="49"/>
      <c r="FI289" s="49"/>
      <c r="FJ289" s="49"/>
      <c r="FK289" s="49"/>
      <c r="FL289" s="49"/>
      <c r="FM289" s="49"/>
      <c r="FN289" s="49"/>
      <c r="FO289" s="49"/>
      <c r="FP289" s="49"/>
      <c r="FQ289" s="49"/>
      <c r="FR289" s="49"/>
      <c r="FS289" s="49"/>
      <c r="FT289" s="49"/>
      <c r="FU289" s="49"/>
      <c r="FV289" s="49"/>
      <c r="FW289" s="49"/>
      <c r="FX289" s="49"/>
      <c r="FY289" s="49"/>
      <c r="FZ289" s="49"/>
      <c r="GA289" s="49"/>
      <c r="GB289" s="49"/>
      <c r="GC289" s="49"/>
      <c r="GD289" s="49"/>
      <c r="GE289" s="49"/>
      <c r="GF289" s="49"/>
      <c r="GG289" s="49"/>
      <c r="GH289" s="49"/>
      <c r="GI289" s="49"/>
      <c r="GJ289" s="49"/>
      <c r="GK289" s="49"/>
      <c r="GL289" s="49"/>
      <c r="GM289" s="49"/>
      <c r="GN289" s="49"/>
      <c r="GO289" s="49"/>
      <c r="GP289" s="49"/>
      <c r="GQ289" s="49"/>
      <c r="GR289" s="49"/>
      <c r="GS289" s="49"/>
      <c r="GT289" s="49"/>
      <c r="GU289" s="49"/>
      <c r="GV289" s="49"/>
      <c r="GW289" s="49"/>
      <c r="GX289" s="49"/>
      <c r="GY289" s="49"/>
      <c r="GZ289" s="49"/>
    </row>
    <row r="290" spans="1:208" s="5" customFormat="1" ht="18.600000000000001" customHeight="1" x14ac:dyDescent="0.25">
      <c r="A290" s="58"/>
      <c r="B290" s="50" t="str">
        <f>IF($A290="","",(IF((VLOOKUP($A290,DATA!$A$1:$M$38,2,FALSE))="X","X",(IF(B289="X",1,B289+1)))))</f>
        <v/>
      </c>
      <c r="C290" s="51" t="str">
        <f>IF($A290="","",(IF((VLOOKUP($A290,DATA!$A$1:$M$38,3,FALSE))="X","X",(IF(C289="X",1,C289+1)))))</f>
        <v/>
      </c>
      <c r="D290" s="50" t="str">
        <f>IF($A290="","",(IF((VLOOKUP($A290,DATA!$A$1:$M$38,4,FALSE))="X","X",(IF(D289="X",1,D289+1)))))</f>
        <v/>
      </c>
      <c r="E290" s="51" t="str">
        <f>IF($A290="","",(IF((VLOOKUP($A290,DATA!$A$1:$M$38,5,FALSE))="X","X",(IF(E289="X",1,E289+1)))))</f>
        <v/>
      </c>
      <c r="F290" s="50" t="str">
        <f>IF($A290="","",(IF((VLOOKUP($A290,DATA!$A$1:$M$38,6,FALSE))="X","X",(IF(F289="X",1,F289+1)))))</f>
        <v/>
      </c>
      <c r="G290" s="51" t="str">
        <f>IF($A290="","",(IF((VLOOKUP($A290,DATA!$A$1:$M$38,7,FALSE))="X","X",(IF(G289="X",1,G289+1)))))</f>
        <v/>
      </c>
      <c r="H290" s="50" t="str">
        <f>IF($A290="","",(IF((VLOOKUP($A290,DATA!$A$1:$M$38,8,FALSE))="X","X",(IF(H289="X",1,H289+1)))))</f>
        <v/>
      </c>
      <c r="I290" s="50" t="str">
        <f>IF($A290="","",(IF((VLOOKUP($A290,DATA!$A$1:$M$38,9,FALSE))="X","X",(IF(I289="X",1,I289+1)))))</f>
        <v/>
      </c>
      <c r="J290" s="51" t="str">
        <f>IF($A290="","",(IF((VLOOKUP($A290,DATA!$A$1:$M$38,10,FALSE))="X","X",(IF(J289="X",1,J289+1)))))</f>
        <v/>
      </c>
      <c r="K290" s="50" t="str">
        <f>IF($A290="","",(IF((VLOOKUP($A290,DATA!$A$1:$M$38,11,FALSE))="X","X",(IF(K289="X",1,K289+1)))))</f>
        <v/>
      </c>
      <c r="L290" s="50" t="str">
        <f>IF($A290="","",(IF((VLOOKUP($A290,DATA!$A$1:$M$38,12,FALSE))="X","X",(IF(L289="X",1,L289+1)))))</f>
        <v/>
      </c>
      <c r="M290" s="50" t="str">
        <f>IF($A290="","",(IF((VLOOKUP($A290,DATA!$A$1:$M$38,13,FALSE))="X","X",(IF(M289="X",1,M289+1)))))</f>
        <v/>
      </c>
      <c r="N290" s="53" t="str">
        <f t="shared" si="8"/>
        <v/>
      </c>
      <c r="O290" s="51" t="str">
        <f t="shared" si="9"/>
        <v/>
      </c>
      <c r="P290" s="50" t="str">
        <f>IF($A290="","",(IF((VLOOKUP($A290,DATA!$S$1:$AC$38,2,FALSE))="X","X",(IF(P289="X",1,P289+1)))))</f>
        <v/>
      </c>
      <c r="Q290" s="50" t="str">
        <f>IF($A290="","",(IF((VLOOKUP($A290,DATA!$S$1:$AC$38,3,FALSE))="X","X",(IF(Q289="X",1,Q289+1)))))</f>
        <v/>
      </c>
      <c r="R290" s="50" t="str">
        <f>IF($A290="","",(IF((VLOOKUP($A290,DATA!$S$1:$AC$38,4,FALSE))="X","X",(IF(R289="X",1,R289+1)))))</f>
        <v/>
      </c>
      <c r="S290" s="50" t="str">
        <f>IF($A290="","",(IF((VLOOKUP($A290,DATA!$S$1:$AC$38,5,FALSE))="X","X",(IF(S289="X",1,S289+1)))))</f>
        <v/>
      </c>
      <c r="T290" s="50" t="str">
        <f>IF($A290="","",(IF((VLOOKUP($A290,DATA!$S$1:$AC$38,6,FALSE))="X","X",(IF(T289="X",1,T289+1)))))</f>
        <v/>
      </c>
      <c r="U290" s="50" t="str">
        <f>IF($A290="","",(IF((VLOOKUP($A290,DATA!$S$1:$AC$38,7,FALSE))="X","X",(IF(U289="X",1,U289+1)))))</f>
        <v/>
      </c>
      <c r="V290" s="51" t="str">
        <f>IF($A290="","",(IF((VLOOKUP($A290,DATA!$S$1:$AC$38,8,FALSE))="X","X",(IF(V289="X",1,V289+1)))))</f>
        <v/>
      </c>
      <c r="W290" s="50" t="str">
        <f>IF($A290="","",(IF((VLOOKUP($A290,DATA!$S$1:$AC$38,9,FALSE))="X","X",(IF(W289="X",1,W289+1)))))</f>
        <v/>
      </c>
      <c r="X290" s="50" t="str">
        <f>IF($A290="","",(IF((VLOOKUP($A290,DATA!$S$1:$AC$38,10,FALSE))="X","X",(IF(X289="X",1,X289+1)))))</f>
        <v/>
      </c>
      <c r="Y290" s="51" t="str">
        <f>IF($A290="","",(IF((VLOOKUP($A290,DATA!$S$1:$AC$38,11,FALSE))="X","X",(IF(Y289="X",1,Y289+1)))))</f>
        <v/>
      </c>
      <c r="Z290" s="52"/>
      <c r="AA290" s="52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4"/>
      <c r="BM290" s="39"/>
      <c r="BN290" s="39"/>
      <c r="BO290" s="39"/>
      <c r="BP290" s="39"/>
      <c r="BQ290" s="39"/>
      <c r="BR290" s="39"/>
      <c r="BS290" s="44"/>
      <c r="BT290" s="44"/>
      <c r="BU290" s="44"/>
      <c r="BV290" s="44"/>
      <c r="BW290" s="44"/>
      <c r="BX290" s="44"/>
      <c r="BY290" s="44"/>
      <c r="BZ290" s="44"/>
      <c r="CA290" s="44"/>
      <c r="CB290" s="44"/>
      <c r="CC290" s="44"/>
      <c r="CD290" s="44"/>
      <c r="CE290" s="39"/>
      <c r="CF290" s="39"/>
      <c r="CG290" s="39"/>
      <c r="CH290" s="39"/>
      <c r="DC290" s="4"/>
      <c r="DD290" s="4"/>
      <c r="DE290" s="49"/>
      <c r="DF290" s="49"/>
      <c r="DG290" s="49"/>
      <c r="DH290" s="49"/>
      <c r="DI290" s="49"/>
      <c r="DJ290" s="49"/>
      <c r="DK290" s="49"/>
      <c r="DL290" s="49"/>
      <c r="DM290" s="49"/>
      <c r="DN290" s="49"/>
      <c r="DO290" s="49"/>
      <c r="DP290" s="49"/>
      <c r="DQ290" s="49"/>
      <c r="DR290" s="49"/>
      <c r="DS290" s="49"/>
      <c r="DT290" s="49"/>
      <c r="DU290" s="49"/>
      <c r="DV290" s="49"/>
      <c r="DW290" s="49"/>
      <c r="DX290" s="49"/>
      <c r="DY290" s="49"/>
      <c r="DZ290" s="49"/>
      <c r="EA290" s="49"/>
      <c r="EB290" s="49"/>
      <c r="EC290" s="49"/>
      <c r="ED290" s="49"/>
      <c r="EE290" s="49"/>
      <c r="EF290" s="49"/>
      <c r="EG290" s="49"/>
      <c r="EH290" s="49"/>
      <c r="EI290" s="49"/>
      <c r="EJ290" s="49"/>
      <c r="EK290" s="49"/>
      <c r="EL290" s="49"/>
      <c r="EM290" s="49"/>
      <c r="EN290" s="49"/>
      <c r="EO290" s="49"/>
      <c r="EP290" s="49"/>
      <c r="EQ290" s="49"/>
      <c r="ER290" s="49"/>
      <c r="ES290" s="49"/>
      <c r="ET290" s="49"/>
      <c r="EU290" s="49"/>
      <c r="EV290" s="49"/>
      <c r="EW290" s="49"/>
      <c r="EX290" s="49"/>
      <c r="EY290" s="49"/>
      <c r="EZ290" s="49"/>
      <c r="FA290" s="49"/>
      <c r="FB290" s="49"/>
      <c r="FC290" s="49"/>
      <c r="FD290" s="49"/>
      <c r="FE290" s="49"/>
      <c r="FF290" s="49"/>
      <c r="FG290" s="49"/>
      <c r="FH290" s="49"/>
      <c r="FI290" s="49"/>
      <c r="FJ290" s="49"/>
      <c r="FK290" s="49"/>
      <c r="FL290" s="49"/>
      <c r="FM290" s="49"/>
      <c r="FN290" s="49"/>
      <c r="FO290" s="49"/>
      <c r="FP290" s="49"/>
      <c r="FQ290" s="49"/>
      <c r="FR290" s="49"/>
      <c r="FS290" s="49"/>
      <c r="FT290" s="49"/>
      <c r="FU290" s="49"/>
      <c r="FV290" s="49"/>
      <c r="FW290" s="49"/>
      <c r="FX290" s="49"/>
      <c r="FY290" s="49"/>
      <c r="FZ290" s="49"/>
      <c r="GA290" s="49"/>
      <c r="GB290" s="49"/>
      <c r="GC290" s="49"/>
      <c r="GD290" s="49"/>
      <c r="GE290" s="49"/>
      <c r="GF290" s="49"/>
      <c r="GG290" s="49"/>
      <c r="GH290" s="49"/>
      <c r="GI290" s="49"/>
      <c r="GJ290" s="49"/>
      <c r="GK290" s="49"/>
      <c r="GL290" s="49"/>
      <c r="GM290" s="49"/>
      <c r="GN290" s="49"/>
      <c r="GO290" s="49"/>
      <c r="GP290" s="49"/>
      <c r="GQ290" s="49"/>
      <c r="GR290" s="49"/>
      <c r="GS290" s="49"/>
      <c r="GT290" s="49"/>
      <c r="GU290" s="49"/>
      <c r="GV290" s="49"/>
      <c r="GW290" s="49"/>
      <c r="GX290" s="49"/>
      <c r="GY290" s="49"/>
      <c r="GZ290" s="49"/>
    </row>
    <row r="291" spans="1:208" s="5" customFormat="1" ht="18.600000000000001" customHeight="1" x14ac:dyDescent="0.25">
      <c r="A291" s="58"/>
      <c r="B291" s="50" t="str">
        <f>IF($A291="","",(IF((VLOOKUP($A291,DATA!$A$1:$M$38,2,FALSE))="X","X",(IF(B290="X",1,B290+1)))))</f>
        <v/>
      </c>
      <c r="C291" s="51" t="str">
        <f>IF($A291="","",(IF((VLOOKUP($A291,DATA!$A$1:$M$38,3,FALSE))="X","X",(IF(C290="X",1,C290+1)))))</f>
        <v/>
      </c>
      <c r="D291" s="50" t="str">
        <f>IF($A291="","",(IF((VLOOKUP($A291,DATA!$A$1:$M$38,4,FALSE))="X","X",(IF(D290="X",1,D290+1)))))</f>
        <v/>
      </c>
      <c r="E291" s="51" t="str">
        <f>IF($A291="","",(IF((VLOOKUP($A291,DATA!$A$1:$M$38,5,FALSE))="X","X",(IF(E290="X",1,E290+1)))))</f>
        <v/>
      </c>
      <c r="F291" s="50" t="str">
        <f>IF($A291="","",(IF((VLOOKUP($A291,DATA!$A$1:$M$38,6,FALSE))="X","X",(IF(F290="X",1,F290+1)))))</f>
        <v/>
      </c>
      <c r="G291" s="51" t="str">
        <f>IF($A291="","",(IF((VLOOKUP($A291,DATA!$A$1:$M$38,7,FALSE))="X","X",(IF(G290="X",1,G290+1)))))</f>
        <v/>
      </c>
      <c r="H291" s="50" t="str">
        <f>IF($A291="","",(IF((VLOOKUP($A291,DATA!$A$1:$M$38,8,FALSE))="X","X",(IF(H290="X",1,H290+1)))))</f>
        <v/>
      </c>
      <c r="I291" s="50" t="str">
        <f>IF($A291="","",(IF((VLOOKUP($A291,DATA!$A$1:$M$38,9,FALSE))="X","X",(IF(I290="X",1,I290+1)))))</f>
        <v/>
      </c>
      <c r="J291" s="51" t="str">
        <f>IF($A291="","",(IF((VLOOKUP($A291,DATA!$A$1:$M$38,10,FALSE))="X","X",(IF(J290="X",1,J290+1)))))</f>
        <v/>
      </c>
      <c r="K291" s="50" t="str">
        <f>IF($A291="","",(IF((VLOOKUP($A291,DATA!$A$1:$M$38,11,FALSE))="X","X",(IF(K290="X",1,K290+1)))))</f>
        <v/>
      </c>
      <c r="L291" s="50" t="str">
        <f>IF($A291="","",(IF((VLOOKUP($A291,DATA!$A$1:$M$38,12,FALSE))="X","X",(IF(L290="X",1,L290+1)))))</f>
        <v/>
      </c>
      <c r="M291" s="50" t="str">
        <f>IF($A291="","",(IF((VLOOKUP($A291,DATA!$A$1:$M$38,13,FALSE))="X","X",(IF(M290="X",1,M290+1)))))</f>
        <v/>
      </c>
      <c r="N291" s="53" t="str">
        <f t="shared" si="8"/>
        <v/>
      </c>
      <c r="O291" s="51" t="str">
        <f t="shared" si="9"/>
        <v/>
      </c>
      <c r="P291" s="50" t="str">
        <f>IF($A291="","",(IF((VLOOKUP($A291,DATA!$S$1:$AC$38,2,FALSE))="X","X",(IF(P290="X",1,P290+1)))))</f>
        <v/>
      </c>
      <c r="Q291" s="50" t="str">
        <f>IF($A291="","",(IF((VLOOKUP($A291,DATA!$S$1:$AC$38,3,FALSE))="X","X",(IF(Q290="X",1,Q290+1)))))</f>
        <v/>
      </c>
      <c r="R291" s="50" t="str">
        <f>IF($A291="","",(IF((VLOOKUP($A291,DATA!$S$1:$AC$38,4,FALSE))="X","X",(IF(R290="X",1,R290+1)))))</f>
        <v/>
      </c>
      <c r="S291" s="50" t="str">
        <f>IF($A291="","",(IF((VLOOKUP($A291,DATA!$S$1:$AC$38,5,FALSE))="X","X",(IF(S290="X",1,S290+1)))))</f>
        <v/>
      </c>
      <c r="T291" s="50" t="str">
        <f>IF($A291="","",(IF((VLOOKUP($A291,DATA!$S$1:$AC$38,6,FALSE))="X","X",(IF(T290="X",1,T290+1)))))</f>
        <v/>
      </c>
      <c r="U291" s="50" t="str">
        <f>IF($A291="","",(IF((VLOOKUP($A291,DATA!$S$1:$AC$38,7,FALSE))="X","X",(IF(U290="X",1,U290+1)))))</f>
        <v/>
      </c>
      <c r="V291" s="51" t="str">
        <f>IF($A291="","",(IF((VLOOKUP($A291,DATA!$S$1:$AC$38,8,FALSE))="X","X",(IF(V290="X",1,V290+1)))))</f>
        <v/>
      </c>
      <c r="W291" s="50" t="str">
        <f>IF($A291="","",(IF((VLOOKUP($A291,DATA!$S$1:$AC$38,9,FALSE))="X","X",(IF(W290="X",1,W290+1)))))</f>
        <v/>
      </c>
      <c r="X291" s="50" t="str">
        <f>IF($A291="","",(IF((VLOOKUP($A291,DATA!$S$1:$AC$38,10,FALSE))="X","X",(IF(X290="X",1,X290+1)))))</f>
        <v/>
      </c>
      <c r="Y291" s="51" t="str">
        <f>IF($A291="","",(IF((VLOOKUP($A291,DATA!$S$1:$AC$38,11,FALSE))="X","X",(IF(Y290="X",1,Y290+1)))))</f>
        <v/>
      </c>
      <c r="Z291" s="52"/>
      <c r="AA291" s="52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4"/>
      <c r="BI291" s="44"/>
      <c r="BJ291" s="44"/>
      <c r="BK291" s="44"/>
      <c r="BL291" s="44"/>
      <c r="BM291" s="39"/>
      <c r="BN291" s="39"/>
      <c r="BO291" s="39"/>
      <c r="BP291" s="39"/>
      <c r="BQ291" s="39"/>
      <c r="BR291" s="39"/>
      <c r="BS291" s="44"/>
      <c r="BT291" s="44"/>
      <c r="BU291" s="44"/>
      <c r="BV291" s="44"/>
      <c r="BW291" s="44"/>
      <c r="BX291" s="44"/>
      <c r="BY291" s="44"/>
      <c r="BZ291" s="44"/>
      <c r="CA291" s="44"/>
      <c r="CB291" s="44"/>
      <c r="CC291" s="44"/>
      <c r="CD291" s="44"/>
      <c r="CE291" s="39"/>
      <c r="CF291" s="39"/>
      <c r="CG291" s="39"/>
      <c r="CH291" s="39"/>
      <c r="DC291" s="4"/>
      <c r="DD291" s="4"/>
      <c r="DE291" s="49"/>
      <c r="DF291" s="49"/>
      <c r="DG291" s="49"/>
      <c r="DH291" s="49"/>
      <c r="DI291" s="49"/>
      <c r="DJ291" s="49"/>
      <c r="DK291" s="49"/>
      <c r="DL291" s="49"/>
      <c r="DM291" s="49"/>
      <c r="DN291" s="49"/>
      <c r="DO291" s="49"/>
      <c r="DP291" s="49"/>
      <c r="DQ291" s="49"/>
      <c r="DR291" s="49"/>
      <c r="DS291" s="49"/>
      <c r="DT291" s="49"/>
      <c r="DU291" s="49"/>
      <c r="DV291" s="49"/>
      <c r="DW291" s="49"/>
      <c r="DX291" s="49"/>
      <c r="DY291" s="49"/>
      <c r="DZ291" s="49"/>
      <c r="EA291" s="49"/>
      <c r="EB291" s="49"/>
      <c r="EC291" s="49"/>
      <c r="ED291" s="49"/>
      <c r="EE291" s="49"/>
      <c r="EF291" s="49"/>
      <c r="EG291" s="49"/>
      <c r="EH291" s="49"/>
      <c r="EI291" s="49"/>
      <c r="EJ291" s="49"/>
      <c r="EK291" s="49"/>
      <c r="EL291" s="49"/>
      <c r="EM291" s="49"/>
      <c r="EN291" s="49"/>
      <c r="EO291" s="49"/>
      <c r="EP291" s="49"/>
      <c r="EQ291" s="49"/>
      <c r="ER291" s="49"/>
      <c r="ES291" s="49"/>
      <c r="ET291" s="49"/>
      <c r="EU291" s="49"/>
      <c r="EV291" s="49"/>
      <c r="EW291" s="49"/>
      <c r="EX291" s="49"/>
      <c r="EY291" s="49"/>
      <c r="EZ291" s="49"/>
      <c r="FA291" s="49"/>
      <c r="FB291" s="49"/>
      <c r="FC291" s="49"/>
      <c r="FD291" s="49"/>
      <c r="FE291" s="49"/>
      <c r="FF291" s="49"/>
      <c r="FG291" s="49"/>
      <c r="FH291" s="49"/>
      <c r="FI291" s="49"/>
      <c r="FJ291" s="49"/>
      <c r="FK291" s="49"/>
      <c r="FL291" s="49"/>
      <c r="FM291" s="49"/>
      <c r="FN291" s="49"/>
      <c r="FO291" s="49"/>
      <c r="FP291" s="49"/>
      <c r="FQ291" s="49"/>
      <c r="FR291" s="49"/>
      <c r="FS291" s="49"/>
      <c r="FT291" s="49"/>
      <c r="FU291" s="49"/>
      <c r="FV291" s="49"/>
      <c r="FW291" s="49"/>
      <c r="FX291" s="49"/>
      <c r="FY291" s="49"/>
      <c r="FZ291" s="49"/>
      <c r="GA291" s="49"/>
      <c r="GB291" s="49"/>
      <c r="GC291" s="49"/>
      <c r="GD291" s="49"/>
      <c r="GE291" s="49"/>
      <c r="GF291" s="49"/>
      <c r="GG291" s="49"/>
      <c r="GH291" s="49"/>
      <c r="GI291" s="49"/>
      <c r="GJ291" s="49"/>
      <c r="GK291" s="49"/>
      <c r="GL291" s="49"/>
      <c r="GM291" s="49"/>
      <c r="GN291" s="49"/>
      <c r="GO291" s="49"/>
      <c r="GP291" s="49"/>
      <c r="GQ291" s="49"/>
      <c r="GR291" s="49"/>
      <c r="GS291" s="49"/>
      <c r="GT291" s="49"/>
      <c r="GU291" s="49"/>
      <c r="GV291" s="49"/>
      <c r="GW291" s="49"/>
      <c r="GX291" s="49"/>
      <c r="GY291" s="49"/>
      <c r="GZ291" s="49"/>
    </row>
    <row r="292" spans="1:208" s="5" customFormat="1" ht="18.600000000000001" customHeight="1" x14ac:dyDescent="0.25">
      <c r="A292" s="58"/>
      <c r="B292" s="50" t="str">
        <f>IF($A292="","",(IF((VLOOKUP($A292,DATA!$A$1:$M$38,2,FALSE))="X","X",(IF(B291="X",1,B291+1)))))</f>
        <v/>
      </c>
      <c r="C292" s="51" t="str">
        <f>IF($A292="","",(IF((VLOOKUP($A292,DATA!$A$1:$M$38,3,FALSE))="X","X",(IF(C291="X",1,C291+1)))))</f>
        <v/>
      </c>
      <c r="D292" s="50" t="str">
        <f>IF($A292="","",(IF((VLOOKUP($A292,DATA!$A$1:$M$38,4,FALSE))="X","X",(IF(D291="X",1,D291+1)))))</f>
        <v/>
      </c>
      <c r="E292" s="51" t="str">
        <f>IF($A292="","",(IF((VLOOKUP($A292,DATA!$A$1:$M$38,5,FALSE))="X","X",(IF(E291="X",1,E291+1)))))</f>
        <v/>
      </c>
      <c r="F292" s="50" t="str">
        <f>IF($A292="","",(IF((VLOOKUP($A292,DATA!$A$1:$M$38,6,FALSE))="X","X",(IF(F291="X",1,F291+1)))))</f>
        <v/>
      </c>
      <c r="G292" s="51" t="str">
        <f>IF($A292="","",(IF((VLOOKUP($A292,DATA!$A$1:$M$38,7,FALSE))="X","X",(IF(G291="X",1,G291+1)))))</f>
        <v/>
      </c>
      <c r="H292" s="50" t="str">
        <f>IF($A292="","",(IF((VLOOKUP($A292,DATA!$A$1:$M$38,8,FALSE))="X","X",(IF(H291="X",1,H291+1)))))</f>
        <v/>
      </c>
      <c r="I292" s="50" t="str">
        <f>IF($A292="","",(IF((VLOOKUP($A292,DATA!$A$1:$M$38,9,FALSE))="X","X",(IF(I291="X",1,I291+1)))))</f>
        <v/>
      </c>
      <c r="J292" s="51" t="str">
        <f>IF($A292="","",(IF((VLOOKUP($A292,DATA!$A$1:$M$38,10,FALSE))="X","X",(IF(J291="X",1,J291+1)))))</f>
        <v/>
      </c>
      <c r="K292" s="50" t="str">
        <f>IF($A292="","",(IF((VLOOKUP($A292,DATA!$A$1:$M$38,11,FALSE))="X","X",(IF(K291="X",1,K291+1)))))</f>
        <v/>
      </c>
      <c r="L292" s="50" t="str">
        <f>IF($A292="","",(IF((VLOOKUP($A292,DATA!$A$1:$M$38,12,FALSE))="X","X",(IF(L291="X",1,L291+1)))))</f>
        <v/>
      </c>
      <c r="M292" s="50" t="str">
        <f>IF($A292="","",(IF((VLOOKUP($A292,DATA!$A$1:$M$38,13,FALSE))="X","X",(IF(M291="X",1,M291+1)))))</f>
        <v/>
      </c>
      <c r="N292" s="53" t="str">
        <f t="shared" si="8"/>
        <v/>
      </c>
      <c r="O292" s="51" t="str">
        <f t="shared" si="9"/>
        <v/>
      </c>
      <c r="P292" s="50" t="str">
        <f>IF($A292="","",(IF((VLOOKUP($A292,DATA!$S$1:$AC$38,2,FALSE))="X","X",(IF(P291="X",1,P291+1)))))</f>
        <v/>
      </c>
      <c r="Q292" s="50" t="str">
        <f>IF($A292="","",(IF((VLOOKUP($A292,DATA!$S$1:$AC$38,3,FALSE))="X","X",(IF(Q291="X",1,Q291+1)))))</f>
        <v/>
      </c>
      <c r="R292" s="50" t="str">
        <f>IF($A292="","",(IF((VLOOKUP($A292,DATA!$S$1:$AC$38,4,FALSE))="X","X",(IF(R291="X",1,R291+1)))))</f>
        <v/>
      </c>
      <c r="S292" s="50" t="str">
        <f>IF($A292="","",(IF((VLOOKUP($A292,DATA!$S$1:$AC$38,5,FALSE))="X","X",(IF(S291="X",1,S291+1)))))</f>
        <v/>
      </c>
      <c r="T292" s="50" t="str">
        <f>IF($A292="","",(IF((VLOOKUP($A292,DATA!$S$1:$AC$38,6,FALSE))="X","X",(IF(T291="X",1,T291+1)))))</f>
        <v/>
      </c>
      <c r="U292" s="50" t="str">
        <f>IF($A292="","",(IF((VLOOKUP($A292,DATA!$S$1:$AC$38,7,FALSE))="X","X",(IF(U291="X",1,U291+1)))))</f>
        <v/>
      </c>
      <c r="V292" s="51" t="str">
        <f>IF($A292="","",(IF((VLOOKUP($A292,DATA!$S$1:$AC$38,8,FALSE))="X","X",(IF(V291="X",1,V291+1)))))</f>
        <v/>
      </c>
      <c r="W292" s="50" t="str">
        <f>IF($A292="","",(IF((VLOOKUP($A292,DATA!$S$1:$AC$38,9,FALSE))="X","X",(IF(W291="X",1,W291+1)))))</f>
        <v/>
      </c>
      <c r="X292" s="50" t="str">
        <f>IF($A292="","",(IF((VLOOKUP($A292,DATA!$S$1:$AC$38,10,FALSE))="X","X",(IF(X291="X",1,X291+1)))))</f>
        <v/>
      </c>
      <c r="Y292" s="51" t="str">
        <f>IF($A292="","",(IF((VLOOKUP($A292,DATA!$S$1:$AC$38,11,FALSE))="X","X",(IF(Y291="X",1,Y291+1)))))</f>
        <v/>
      </c>
      <c r="Z292" s="52"/>
      <c r="AA292" s="52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4"/>
      <c r="BM292" s="39"/>
      <c r="BN292" s="39"/>
      <c r="BO292" s="39"/>
      <c r="BP292" s="39"/>
      <c r="BQ292" s="39"/>
      <c r="BR292" s="39"/>
      <c r="BS292" s="44"/>
      <c r="BT292" s="44"/>
      <c r="BU292" s="44"/>
      <c r="BV292" s="44"/>
      <c r="BW292" s="44"/>
      <c r="BX292" s="44"/>
      <c r="BY292" s="44"/>
      <c r="BZ292" s="44"/>
      <c r="CA292" s="44"/>
      <c r="CB292" s="44"/>
      <c r="CC292" s="44"/>
      <c r="CD292" s="44"/>
      <c r="CE292" s="39"/>
      <c r="CF292" s="39"/>
      <c r="CG292" s="39"/>
      <c r="CH292" s="39"/>
      <c r="DC292" s="4"/>
      <c r="DD292" s="4"/>
      <c r="DE292" s="49"/>
      <c r="DF292" s="49"/>
      <c r="DG292" s="49"/>
      <c r="DH292" s="49"/>
      <c r="DI292" s="49"/>
      <c r="DJ292" s="49"/>
      <c r="DK292" s="49"/>
      <c r="DL292" s="49"/>
      <c r="DM292" s="49"/>
      <c r="DN292" s="49"/>
      <c r="DO292" s="49"/>
      <c r="DP292" s="49"/>
      <c r="DQ292" s="49"/>
      <c r="DR292" s="49"/>
      <c r="DS292" s="49"/>
      <c r="DT292" s="49"/>
      <c r="DU292" s="49"/>
      <c r="DV292" s="49"/>
      <c r="DW292" s="49"/>
      <c r="DX292" s="49"/>
      <c r="DY292" s="49"/>
      <c r="DZ292" s="49"/>
      <c r="EA292" s="49"/>
      <c r="EB292" s="49"/>
      <c r="EC292" s="49"/>
      <c r="ED292" s="49"/>
      <c r="EE292" s="49"/>
      <c r="EF292" s="49"/>
      <c r="EG292" s="49"/>
      <c r="EH292" s="49"/>
      <c r="EI292" s="49"/>
      <c r="EJ292" s="49"/>
      <c r="EK292" s="49"/>
      <c r="EL292" s="49"/>
      <c r="EM292" s="49"/>
      <c r="EN292" s="49"/>
      <c r="EO292" s="49"/>
      <c r="EP292" s="49"/>
      <c r="EQ292" s="49"/>
      <c r="ER292" s="49"/>
      <c r="ES292" s="49"/>
      <c r="ET292" s="49"/>
      <c r="EU292" s="49"/>
      <c r="EV292" s="49"/>
      <c r="EW292" s="49"/>
      <c r="EX292" s="49"/>
      <c r="EY292" s="49"/>
      <c r="EZ292" s="49"/>
      <c r="FA292" s="49"/>
      <c r="FB292" s="49"/>
      <c r="FC292" s="49"/>
      <c r="FD292" s="49"/>
      <c r="FE292" s="49"/>
      <c r="FF292" s="49"/>
      <c r="FG292" s="49"/>
      <c r="FH292" s="49"/>
      <c r="FI292" s="49"/>
      <c r="FJ292" s="49"/>
      <c r="FK292" s="49"/>
      <c r="FL292" s="49"/>
      <c r="FM292" s="49"/>
      <c r="FN292" s="49"/>
      <c r="FO292" s="49"/>
      <c r="FP292" s="49"/>
      <c r="FQ292" s="49"/>
      <c r="FR292" s="49"/>
      <c r="FS292" s="49"/>
      <c r="FT292" s="49"/>
      <c r="FU292" s="49"/>
      <c r="FV292" s="49"/>
      <c r="FW292" s="49"/>
      <c r="FX292" s="49"/>
      <c r="FY292" s="49"/>
      <c r="FZ292" s="49"/>
      <c r="GA292" s="49"/>
      <c r="GB292" s="49"/>
      <c r="GC292" s="49"/>
      <c r="GD292" s="49"/>
      <c r="GE292" s="49"/>
      <c r="GF292" s="49"/>
      <c r="GG292" s="49"/>
      <c r="GH292" s="49"/>
      <c r="GI292" s="49"/>
      <c r="GJ292" s="49"/>
      <c r="GK292" s="49"/>
      <c r="GL292" s="49"/>
      <c r="GM292" s="49"/>
      <c r="GN292" s="49"/>
      <c r="GO292" s="49"/>
      <c r="GP292" s="49"/>
      <c r="GQ292" s="49"/>
      <c r="GR292" s="49"/>
      <c r="GS292" s="49"/>
      <c r="GT292" s="49"/>
      <c r="GU292" s="49"/>
      <c r="GV292" s="49"/>
      <c r="GW292" s="49"/>
      <c r="GX292" s="49"/>
      <c r="GY292" s="49"/>
      <c r="GZ292" s="49"/>
    </row>
    <row r="293" spans="1:208" s="5" customFormat="1" ht="18.600000000000001" customHeight="1" x14ac:dyDescent="0.25">
      <c r="A293" s="58"/>
      <c r="B293" s="50" t="str">
        <f>IF($A293="","",(IF((VLOOKUP($A293,DATA!$A$1:$M$38,2,FALSE))="X","X",(IF(B292="X",1,B292+1)))))</f>
        <v/>
      </c>
      <c r="C293" s="51" t="str">
        <f>IF($A293="","",(IF((VLOOKUP($A293,DATA!$A$1:$M$38,3,FALSE))="X","X",(IF(C292="X",1,C292+1)))))</f>
        <v/>
      </c>
      <c r="D293" s="50" t="str">
        <f>IF($A293="","",(IF((VLOOKUP($A293,DATA!$A$1:$M$38,4,FALSE))="X","X",(IF(D292="X",1,D292+1)))))</f>
        <v/>
      </c>
      <c r="E293" s="51" t="str">
        <f>IF($A293="","",(IF((VLOOKUP($A293,DATA!$A$1:$M$38,5,FALSE))="X","X",(IF(E292="X",1,E292+1)))))</f>
        <v/>
      </c>
      <c r="F293" s="50" t="str">
        <f>IF($A293="","",(IF((VLOOKUP($A293,DATA!$A$1:$M$38,6,FALSE))="X","X",(IF(F292="X",1,F292+1)))))</f>
        <v/>
      </c>
      <c r="G293" s="51" t="str">
        <f>IF($A293="","",(IF((VLOOKUP($A293,DATA!$A$1:$M$38,7,FALSE))="X","X",(IF(G292="X",1,G292+1)))))</f>
        <v/>
      </c>
      <c r="H293" s="50" t="str">
        <f>IF($A293="","",(IF((VLOOKUP($A293,DATA!$A$1:$M$38,8,FALSE))="X","X",(IF(H292="X",1,H292+1)))))</f>
        <v/>
      </c>
      <c r="I293" s="50" t="str">
        <f>IF($A293="","",(IF((VLOOKUP($A293,DATA!$A$1:$M$38,9,FALSE))="X","X",(IF(I292="X",1,I292+1)))))</f>
        <v/>
      </c>
      <c r="J293" s="51" t="str">
        <f>IF($A293="","",(IF((VLOOKUP($A293,DATA!$A$1:$M$38,10,FALSE))="X","X",(IF(J292="X",1,J292+1)))))</f>
        <v/>
      </c>
      <c r="K293" s="50" t="str">
        <f>IF($A293="","",(IF((VLOOKUP($A293,DATA!$A$1:$M$38,11,FALSE))="X","X",(IF(K292="X",1,K292+1)))))</f>
        <v/>
      </c>
      <c r="L293" s="50" t="str">
        <f>IF($A293="","",(IF((VLOOKUP($A293,DATA!$A$1:$M$38,12,FALSE))="X","X",(IF(L292="X",1,L292+1)))))</f>
        <v/>
      </c>
      <c r="M293" s="50" t="str">
        <f>IF($A293="","",(IF((VLOOKUP($A293,DATA!$A$1:$M$38,13,FALSE))="X","X",(IF(M292="X",1,M292+1)))))</f>
        <v/>
      </c>
      <c r="N293" s="53" t="str">
        <f t="shared" si="8"/>
        <v/>
      </c>
      <c r="O293" s="51" t="str">
        <f t="shared" si="9"/>
        <v/>
      </c>
      <c r="P293" s="50" t="str">
        <f>IF($A293="","",(IF((VLOOKUP($A293,DATA!$S$1:$AC$38,2,FALSE))="X","X",(IF(P292="X",1,P292+1)))))</f>
        <v/>
      </c>
      <c r="Q293" s="50" t="str">
        <f>IF($A293="","",(IF((VLOOKUP($A293,DATA!$S$1:$AC$38,3,FALSE))="X","X",(IF(Q292="X",1,Q292+1)))))</f>
        <v/>
      </c>
      <c r="R293" s="50" t="str">
        <f>IF($A293="","",(IF((VLOOKUP($A293,DATA!$S$1:$AC$38,4,FALSE))="X","X",(IF(R292="X",1,R292+1)))))</f>
        <v/>
      </c>
      <c r="S293" s="50" t="str">
        <f>IF($A293="","",(IF((VLOOKUP($A293,DATA!$S$1:$AC$38,5,FALSE))="X","X",(IF(S292="X",1,S292+1)))))</f>
        <v/>
      </c>
      <c r="T293" s="50" t="str">
        <f>IF($A293="","",(IF((VLOOKUP($A293,DATA!$S$1:$AC$38,6,FALSE))="X","X",(IF(T292="X",1,T292+1)))))</f>
        <v/>
      </c>
      <c r="U293" s="50" t="str">
        <f>IF($A293="","",(IF((VLOOKUP($A293,DATA!$S$1:$AC$38,7,FALSE))="X","X",(IF(U292="X",1,U292+1)))))</f>
        <v/>
      </c>
      <c r="V293" s="51" t="str">
        <f>IF($A293="","",(IF((VLOOKUP($A293,DATA!$S$1:$AC$38,8,FALSE))="X","X",(IF(V292="X",1,V292+1)))))</f>
        <v/>
      </c>
      <c r="W293" s="50" t="str">
        <f>IF($A293="","",(IF((VLOOKUP($A293,DATA!$S$1:$AC$38,9,FALSE))="X","X",(IF(W292="X",1,W292+1)))))</f>
        <v/>
      </c>
      <c r="X293" s="50" t="str">
        <f>IF($A293="","",(IF((VLOOKUP($A293,DATA!$S$1:$AC$38,10,FALSE))="X","X",(IF(X292="X",1,X292+1)))))</f>
        <v/>
      </c>
      <c r="Y293" s="51" t="str">
        <f>IF($A293="","",(IF((VLOOKUP($A293,DATA!$S$1:$AC$38,11,FALSE))="X","X",(IF(Y292="X",1,Y292+1)))))</f>
        <v/>
      </c>
      <c r="Z293" s="52"/>
      <c r="AA293" s="52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4"/>
      <c r="BM293" s="39"/>
      <c r="BN293" s="39"/>
      <c r="BO293" s="39"/>
      <c r="BP293" s="39"/>
      <c r="BQ293" s="39"/>
      <c r="BR293" s="39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39"/>
      <c r="CF293" s="39"/>
      <c r="CG293" s="39"/>
      <c r="CH293" s="39"/>
      <c r="DC293" s="4"/>
      <c r="DD293" s="4"/>
      <c r="DE293" s="49"/>
      <c r="DF293" s="49"/>
      <c r="DG293" s="49"/>
      <c r="DH293" s="49"/>
      <c r="DI293" s="49"/>
      <c r="DJ293" s="49"/>
      <c r="DK293" s="49"/>
      <c r="DL293" s="49"/>
      <c r="DM293" s="49"/>
      <c r="DN293" s="49"/>
      <c r="DO293" s="49"/>
      <c r="DP293" s="49"/>
      <c r="DQ293" s="49"/>
      <c r="DR293" s="49"/>
      <c r="DS293" s="49"/>
      <c r="DT293" s="49"/>
      <c r="DU293" s="49"/>
      <c r="DV293" s="49"/>
      <c r="DW293" s="49"/>
      <c r="DX293" s="49"/>
      <c r="DY293" s="49"/>
      <c r="DZ293" s="49"/>
      <c r="EA293" s="49"/>
      <c r="EB293" s="49"/>
      <c r="EC293" s="49"/>
      <c r="ED293" s="49"/>
      <c r="EE293" s="49"/>
      <c r="EF293" s="49"/>
      <c r="EG293" s="49"/>
      <c r="EH293" s="49"/>
      <c r="EI293" s="49"/>
      <c r="EJ293" s="49"/>
      <c r="EK293" s="49"/>
      <c r="EL293" s="49"/>
      <c r="EM293" s="49"/>
      <c r="EN293" s="49"/>
      <c r="EO293" s="49"/>
      <c r="EP293" s="49"/>
      <c r="EQ293" s="49"/>
      <c r="ER293" s="49"/>
      <c r="ES293" s="49"/>
      <c r="ET293" s="49"/>
      <c r="EU293" s="49"/>
      <c r="EV293" s="49"/>
      <c r="EW293" s="49"/>
      <c r="EX293" s="49"/>
      <c r="EY293" s="49"/>
      <c r="EZ293" s="49"/>
      <c r="FA293" s="49"/>
      <c r="FB293" s="49"/>
      <c r="FC293" s="49"/>
      <c r="FD293" s="49"/>
      <c r="FE293" s="49"/>
      <c r="FF293" s="49"/>
      <c r="FG293" s="49"/>
      <c r="FH293" s="49"/>
      <c r="FI293" s="49"/>
      <c r="FJ293" s="49"/>
      <c r="FK293" s="49"/>
      <c r="FL293" s="49"/>
      <c r="FM293" s="49"/>
      <c r="FN293" s="49"/>
      <c r="FO293" s="49"/>
      <c r="FP293" s="49"/>
      <c r="FQ293" s="49"/>
      <c r="FR293" s="49"/>
      <c r="FS293" s="49"/>
      <c r="FT293" s="49"/>
      <c r="FU293" s="49"/>
      <c r="FV293" s="49"/>
      <c r="FW293" s="49"/>
      <c r="FX293" s="49"/>
      <c r="FY293" s="49"/>
      <c r="FZ293" s="49"/>
      <c r="GA293" s="49"/>
      <c r="GB293" s="49"/>
      <c r="GC293" s="49"/>
      <c r="GD293" s="49"/>
      <c r="GE293" s="49"/>
      <c r="GF293" s="49"/>
      <c r="GG293" s="49"/>
      <c r="GH293" s="49"/>
      <c r="GI293" s="49"/>
      <c r="GJ293" s="49"/>
      <c r="GK293" s="49"/>
      <c r="GL293" s="49"/>
      <c r="GM293" s="49"/>
      <c r="GN293" s="49"/>
      <c r="GO293" s="49"/>
      <c r="GP293" s="49"/>
      <c r="GQ293" s="49"/>
      <c r="GR293" s="49"/>
      <c r="GS293" s="49"/>
      <c r="GT293" s="49"/>
      <c r="GU293" s="49"/>
      <c r="GV293" s="49"/>
      <c r="GW293" s="49"/>
      <c r="GX293" s="49"/>
      <c r="GY293" s="49"/>
      <c r="GZ293" s="49"/>
    </row>
    <row r="294" spans="1:208" s="5" customFormat="1" ht="18.600000000000001" customHeight="1" x14ac:dyDescent="0.25">
      <c r="A294" s="58"/>
      <c r="B294" s="50" t="str">
        <f>IF($A294="","",(IF((VLOOKUP($A294,DATA!$A$1:$M$38,2,FALSE))="X","X",(IF(B293="X",1,B293+1)))))</f>
        <v/>
      </c>
      <c r="C294" s="51" t="str">
        <f>IF($A294="","",(IF((VLOOKUP($A294,DATA!$A$1:$M$38,3,FALSE))="X","X",(IF(C293="X",1,C293+1)))))</f>
        <v/>
      </c>
      <c r="D294" s="50" t="str">
        <f>IF($A294="","",(IF((VLOOKUP($A294,DATA!$A$1:$M$38,4,FALSE))="X","X",(IF(D293="X",1,D293+1)))))</f>
        <v/>
      </c>
      <c r="E294" s="51" t="str">
        <f>IF($A294="","",(IF((VLOOKUP($A294,DATA!$A$1:$M$38,5,FALSE))="X","X",(IF(E293="X",1,E293+1)))))</f>
        <v/>
      </c>
      <c r="F294" s="50" t="str">
        <f>IF($A294="","",(IF((VLOOKUP($A294,DATA!$A$1:$M$38,6,FALSE))="X","X",(IF(F293="X",1,F293+1)))))</f>
        <v/>
      </c>
      <c r="G294" s="51" t="str">
        <f>IF($A294="","",(IF((VLOOKUP($A294,DATA!$A$1:$M$38,7,FALSE))="X","X",(IF(G293="X",1,G293+1)))))</f>
        <v/>
      </c>
      <c r="H294" s="50" t="str">
        <f>IF($A294="","",(IF((VLOOKUP($A294,DATA!$A$1:$M$38,8,FALSE))="X","X",(IF(H293="X",1,H293+1)))))</f>
        <v/>
      </c>
      <c r="I294" s="50" t="str">
        <f>IF($A294="","",(IF((VLOOKUP($A294,DATA!$A$1:$M$38,9,FALSE))="X","X",(IF(I293="X",1,I293+1)))))</f>
        <v/>
      </c>
      <c r="J294" s="51" t="str">
        <f>IF($A294="","",(IF((VLOOKUP($A294,DATA!$A$1:$M$38,10,FALSE))="X","X",(IF(J293="X",1,J293+1)))))</f>
        <v/>
      </c>
      <c r="K294" s="50" t="str">
        <f>IF($A294="","",(IF((VLOOKUP($A294,DATA!$A$1:$M$38,11,FALSE))="X","X",(IF(K293="X",1,K293+1)))))</f>
        <v/>
      </c>
      <c r="L294" s="50" t="str">
        <f>IF($A294="","",(IF((VLOOKUP($A294,DATA!$A$1:$M$38,12,FALSE))="X","X",(IF(L293="X",1,L293+1)))))</f>
        <v/>
      </c>
      <c r="M294" s="50" t="str">
        <f>IF($A294="","",(IF((VLOOKUP($A294,DATA!$A$1:$M$38,13,FALSE))="X","X",(IF(M293="X",1,M293+1)))))</f>
        <v/>
      </c>
      <c r="N294" s="53" t="str">
        <f t="shared" si="8"/>
        <v/>
      </c>
      <c r="O294" s="51" t="str">
        <f t="shared" si="9"/>
        <v/>
      </c>
      <c r="P294" s="50" t="str">
        <f>IF($A294="","",(IF((VLOOKUP($A294,DATA!$S$1:$AC$38,2,FALSE))="X","X",(IF(P293="X",1,P293+1)))))</f>
        <v/>
      </c>
      <c r="Q294" s="50" t="str">
        <f>IF($A294="","",(IF((VLOOKUP($A294,DATA!$S$1:$AC$38,3,FALSE))="X","X",(IF(Q293="X",1,Q293+1)))))</f>
        <v/>
      </c>
      <c r="R294" s="50" t="str">
        <f>IF($A294="","",(IF((VLOOKUP($A294,DATA!$S$1:$AC$38,4,FALSE))="X","X",(IF(R293="X",1,R293+1)))))</f>
        <v/>
      </c>
      <c r="S294" s="50" t="str">
        <f>IF($A294="","",(IF((VLOOKUP($A294,DATA!$S$1:$AC$38,5,FALSE))="X","X",(IF(S293="X",1,S293+1)))))</f>
        <v/>
      </c>
      <c r="T294" s="50" t="str">
        <f>IF($A294="","",(IF((VLOOKUP($A294,DATA!$S$1:$AC$38,6,FALSE))="X","X",(IF(T293="X",1,T293+1)))))</f>
        <v/>
      </c>
      <c r="U294" s="50" t="str">
        <f>IF($A294="","",(IF((VLOOKUP($A294,DATA!$S$1:$AC$38,7,FALSE))="X","X",(IF(U293="X",1,U293+1)))))</f>
        <v/>
      </c>
      <c r="V294" s="51" t="str">
        <f>IF($A294="","",(IF((VLOOKUP($A294,DATA!$S$1:$AC$38,8,FALSE))="X","X",(IF(V293="X",1,V293+1)))))</f>
        <v/>
      </c>
      <c r="W294" s="50" t="str">
        <f>IF($A294="","",(IF((VLOOKUP($A294,DATA!$S$1:$AC$38,9,FALSE))="X","X",(IF(W293="X",1,W293+1)))))</f>
        <v/>
      </c>
      <c r="X294" s="50" t="str">
        <f>IF($A294="","",(IF((VLOOKUP($A294,DATA!$S$1:$AC$38,10,FALSE))="X","X",(IF(X293="X",1,X293+1)))))</f>
        <v/>
      </c>
      <c r="Y294" s="51" t="str">
        <f>IF($A294="","",(IF((VLOOKUP($A294,DATA!$S$1:$AC$38,11,FALSE))="X","X",(IF(Y293="X",1,Y293+1)))))</f>
        <v/>
      </c>
      <c r="Z294" s="52"/>
      <c r="AA294" s="52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39"/>
      <c r="BN294" s="39"/>
      <c r="BO294" s="39"/>
      <c r="BP294" s="39"/>
      <c r="BQ294" s="39"/>
      <c r="BR294" s="39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39"/>
      <c r="CF294" s="39"/>
      <c r="CG294" s="39"/>
      <c r="CH294" s="39"/>
      <c r="DC294" s="4"/>
      <c r="DD294" s="4"/>
      <c r="DE294" s="49"/>
      <c r="DF294" s="49"/>
      <c r="DG294" s="49"/>
      <c r="DH294" s="49"/>
      <c r="DI294" s="49"/>
      <c r="DJ294" s="49"/>
      <c r="DK294" s="49"/>
      <c r="DL294" s="49"/>
      <c r="DM294" s="49"/>
      <c r="DN294" s="49"/>
      <c r="DO294" s="49"/>
      <c r="DP294" s="49"/>
      <c r="DQ294" s="49"/>
      <c r="DR294" s="49"/>
      <c r="DS294" s="49"/>
      <c r="DT294" s="49"/>
      <c r="DU294" s="49"/>
      <c r="DV294" s="49"/>
      <c r="DW294" s="49"/>
      <c r="DX294" s="49"/>
      <c r="DY294" s="49"/>
      <c r="DZ294" s="49"/>
      <c r="EA294" s="49"/>
      <c r="EB294" s="49"/>
      <c r="EC294" s="49"/>
      <c r="ED294" s="49"/>
      <c r="EE294" s="49"/>
      <c r="EF294" s="49"/>
      <c r="EG294" s="49"/>
      <c r="EH294" s="49"/>
      <c r="EI294" s="49"/>
      <c r="EJ294" s="49"/>
      <c r="EK294" s="49"/>
      <c r="EL294" s="49"/>
      <c r="EM294" s="49"/>
      <c r="EN294" s="49"/>
      <c r="EO294" s="49"/>
      <c r="EP294" s="49"/>
      <c r="EQ294" s="49"/>
      <c r="ER294" s="49"/>
      <c r="ES294" s="49"/>
      <c r="ET294" s="49"/>
      <c r="EU294" s="49"/>
      <c r="EV294" s="49"/>
      <c r="EW294" s="49"/>
      <c r="EX294" s="49"/>
      <c r="EY294" s="49"/>
      <c r="EZ294" s="49"/>
      <c r="FA294" s="49"/>
      <c r="FB294" s="49"/>
      <c r="FC294" s="49"/>
      <c r="FD294" s="49"/>
      <c r="FE294" s="49"/>
      <c r="FF294" s="49"/>
      <c r="FG294" s="49"/>
      <c r="FH294" s="49"/>
      <c r="FI294" s="49"/>
      <c r="FJ294" s="49"/>
      <c r="FK294" s="49"/>
      <c r="FL294" s="49"/>
      <c r="FM294" s="49"/>
      <c r="FN294" s="49"/>
      <c r="FO294" s="49"/>
      <c r="FP294" s="49"/>
      <c r="FQ294" s="49"/>
      <c r="FR294" s="49"/>
      <c r="FS294" s="49"/>
      <c r="FT294" s="49"/>
      <c r="FU294" s="49"/>
      <c r="FV294" s="49"/>
      <c r="FW294" s="49"/>
      <c r="FX294" s="49"/>
      <c r="FY294" s="49"/>
      <c r="FZ294" s="49"/>
      <c r="GA294" s="49"/>
      <c r="GB294" s="49"/>
      <c r="GC294" s="49"/>
      <c r="GD294" s="49"/>
      <c r="GE294" s="49"/>
      <c r="GF294" s="49"/>
      <c r="GG294" s="49"/>
      <c r="GH294" s="49"/>
      <c r="GI294" s="49"/>
      <c r="GJ294" s="49"/>
      <c r="GK294" s="49"/>
      <c r="GL294" s="49"/>
      <c r="GM294" s="49"/>
      <c r="GN294" s="49"/>
      <c r="GO294" s="49"/>
      <c r="GP294" s="49"/>
      <c r="GQ294" s="49"/>
      <c r="GR294" s="49"/>
      <c r="GS294" s="49"/>
      <c r="GT294" s="49"/>
      <c r="GU294" s="49"/>
      <c r="GV294" s="49"/>
      <c r="GW294" s="49"/>
      <c r="GX294" s="49"/>
      <c r="GY294" s="49"/>
      <c r="GZ294" s="49"/>
    </row>
    <row r="295" spans="1:208" s="5" customFormat="1" ht="18.600000000000001" customHeight="1" x14ac:dyDescent="0.25">
      <c r="A295" s="58"/>
      <c r="B295" s="50" t="str">
        <f>IF($A295="","",(IF((VLOOKUP($A295,DATA!$A$1:$M$38,2,FALSE))="X","X",(IF(B294="X",1,B294+1)))))</f>
        <v/>
      </c>
      <c r="C295" s="51" t="str">
        <f>IF($A295="","",(IF((VLOOKUP($A295,DATA!$A$1:$M$38,3,FALSE))="X","X",(IF(C294="X",1,C294+1)))))</f>
        <v/>
      </c>
      <c r="D295" s="50" t="str">
        <f>IF($A295="","",(IF((VLOOKUP($A295,DATA!$A$1:$M$38,4,FALSE))="X","X",(IF(D294="X",1,D294+1)))))</f>
        <v/>
      </c>
      <c r="E295" s="51" t="str">
        <f>IF($A295="","",(IF((VLOOKUP($A295,DATA!$A$1:$M$38,5,FALSE))="X","X",(IF(E294="X",1,E294+1)))))</f>
        <v/>
      </c>
      <c r="F295" s="50" t="str">
        <f>IF($A295="","",(IF((VLOOKUP($A295,DATA!$A$1:$M$38,6,FALSE))="X","X",(IF(F294="X",1,F294+1)))))</f>
        <v/>
      </c>
      <c r="G295" s="51" t="str">
        <f>IF($A295="","",(IF((VLOOKUP($A295,DATA!$A$1:$M$38,7,FALSE))="X","X",(IF(G294="X",1,G294+1)))))</f>
        <v/>
      </c>
      <c r="H295" s="50" t="str">
        <f>IF($A295="","",(IF((VLOOKUP($A295,DATA!$A$1:$M$38,8,FALSE))="X","X",(IF(H294="X",1,H294+1)))))</f>
        <v/>
      </c>
      <c r="I295" s="50" t="str">
        <f>IF($A295="","",(IF((VLOOKUP($A295,DATA!$A$1:$M$38,9,FALSE))="X","X",(IF(I294="X",1,I294+1)))))</f>
        <v/>
      </c>
      <c r="J295" s="51" t="str">
        <f>IF($A295="","",(IF((VLOOKUP($A295,DATA!$A$1:$M$38,10,FALSE))="X","X",(IF(J294="X",1,J294+1)))))</f>
        <v/>
      </c>
      <c r="K295" s="50" t="str">
        <f>IF($A295="","",(IF((VLOOKUP($A295,DATA!$A$1:$M$38,11,FALSE))="X","X",(IF(K294="X",1,K294+1)))))</f>
        <v/>
      </c>
      <c r="L295" s="50" t="str">
        <f>IF($A295="","",(IF((VLOOKUP($A295,DATA!$A$1:$M$38,12,FALSE))="X","X",(IF(L294="X",1,L294+1)))))</f>
        <v/>
      </c>
      <c r="M295" s="50" t="str">
        <f>IF($A295="","",(IF((VLOOKUP($A295,DATA!$A$1:$M$38,13,FALSE))="X","X",(IF(M294="X",1,M294+1)))))</f>
        <v/>
      </c>
      <c r="N295" s="53" t="str">
        <f t="shared" si="8"/>
        <v/>
      </c>
      <c r="O295" s="51" t="str">
        <f t="shared" si="9"/>
        <v/>
      </c>
      <c r="P295" s="50" t="str">
        <f>IF($A295="","",(IF((VLOOKUP($A295,DATA!$S$1:$AC$38,2,FALSE))="X","X",(IF(P294="X",1,P294+1)))))</f>
        <v/>
      </c>
      <c r="Q295" s="50" t="str">
        <f>IF($A295="","",(IF((VLOOKUP($A295,DATA!$S$1:$AC$38,3,FALSE))="X","X",(IF(Q294="X",1,Q294+1)))))</f>
        <v/>
      </c>
      <c r="R295" s="50" t="str">
        <f>IF($A295="","",(IF((VLOOKUP($A295,DATA!$S$1:$AC$38,4,FALSE))="X","X",(IF(R294="X",1,R294+1)))))</f>
        <v/>
      </c>
      <c r="S295" s="50" t="str">
        <f>IF($A295="","",(IF((VLOOKUP($A295,DATA!$S$1:$AC$38,5,FALSE))="X","X",(IF(S294="X",1,S294+1)))))</f>
        <v/>
      </c>
      <c r="T295" s="50" t="str">
        <f>IF($A295="","",(IF((VLOOKUP($A295,DATA!$S$1:$AC$38,6,FALSE))="X","X",(IF(T294="X",1,T294+1)))))</f>
        <v/>
      </c>
      <c r="U295" s="50" t="str">
        <f>IF($A295="","",(IF((VLOOKUP($A295,DATA!$S$1:$AC$38,7,FALSE))="X","X",(IF(U294="X",1,U294+1)))))</f>
        <v/>
      </c>
      <c r="V295" s="51" t="str">
        <f>IF($A295="","",(IF((VLOOKUP($A295,DATA!$S$1:$AC$38,8,FALSE))="X","X",(IF(V294="X",1,V294+1)))))</f>
        <v/>
      </c>
      <c r="W295" s="50" t="str">
        <f>IF($A295="","",(IF((VLOOKUP($A295,DATA!$S$1:$AC$38,9,FALSE))="X","X",(IF(W294="X",1,W294+1)))))</f>
        <v/>
      </c>
      <c r="X295" s="50" t="str">
        <f>IF($A295="","",(IF((VLOOKUP($A295,DATA!$S$1:$AC$38,10,FALSE))="X","X",(IF(X294="X",1,X294+1)))))</f>
        <v/>
      </c>
      <c r="Y295" s="51" t="str">
        <f>IF($A295="","",(IF((VLOOKUP($A295,DATA!$S$1:$AC$38,11,FALSE))="X","X",(IF(Y294="X",1,Y294+1)))))</f>
        <v/>
      </c>
      <c r="Z295" s="52"/>
      <c r="AA295" s="52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4"/>
      <c r="BM295" s="39"/>
      <c r="BN295" s="39"/>
      <c r="BO295" s="39"/>
      <c r="BP295" s="39"/>
      <c r="BQ295" s="39"/>
      <c r="BR295" s="39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39"/>
      <c r="CF295" s="39"/>
      <c r="CG295" s="39"/>
      <c r="CH295" s="39"/>
      <c r="DC295" s="4"/>
      <c r="DD295" s="4"/>
      <c r="DE295" s="49"/>
      <c r="DF295" s="49"/>
      <c r="DG295" s="49"/>
      <c r="DH295" s="49"/>
      <c r="DI295" s="49"/>
      <c r="DJ295" s="49"/>
      <c r="DK295" s="49"/>
      <c r="DL295" s="49"/>
      <c r="DM295" s="49"/>
      <c r="DN295" s="49"/>
      <c r="DO295" s="49"/>
      <c r="DP295" s="49"/>
      <c r="DQ295" s="49"/>
      <c r="DR295" s="49"/>
      <c r="DS295" s="49"/>
      <c r="DT295" s="49"/>
      <c r="DU295" s="49"/>
      <c r="DV295" s="49"/>
      <c r="DW295" s="49"/>
      <c r="DX295" s="49"/>
      <c r="DY295" s="49"/>
      <c r="DZ295" s="49"/>
      <c r="EA295" s="49"/>
      <c r="EB295" s="49"/>
      <c r="EC295" s="49"/>
      <c r="ED295" s="49"/>
      <c r="EE295" s="49"/>
      <c r="EF295" s="49"/>
      <c r="EG295" s="49"/>
      <c r="EH295" s="49"/>
      <c r="EI295" s="49"/>
      <c r="EJ295" s="49"/>
      <c r="EK295" s="49"/>
      <c r="EL295" s="49"/>
      <c r="EM295" s="49"/>
      <c r="EN295" s="49"/>
      <c r="EO295" s="49"/>
      <c r="EP295" s="49"/>
      <c r="EQ295" s="49"/>
      <c r="ER295" s="49"/>
      <c r="ES295" s="49"/>
      <c r="ET295" s="49"/>
      <c r="EU295" s="49"/>
      <c r="EV295" s="49"/>
      <c r="EW295" s="49"/>
      <c r="EX295" s="49"/>
      <c r="EY295" s="49"/>
      <c r="EZ295" s="49"/>
      <c r="FA295" s="49"/>
      <c r="FB295" s="49"/>
      <c r="FC295" s="49"/>
      <c r="FD295" s="49"/>
      <c r="FE295" s="49"/>
      <c r="FF295" s="49"/>
      <c r="FG295" s="49"/>
      <c r="FH295" s="49"/>
      <c r="FI295" s="49"/>
      <c r="FJ295" s="49"/>
      <c r="FK295" s="49"/>
      <c r="FL295" s="49"/>
      <c r="FM295" s="49"/>
      <c r="FN295" s="49"/>
      <c r="FO295" s="49"/>
      <c r="FP295" s="49"/>
      <c r="FQ295" s="49"/>
      <c r="FR295" s="49"/>
      <c r="FS295" s="49"/>
      <c r="FT295" s="49"/>
      <c r="FU295" s="49"/>
      <c r="FV295" s="49"/>
      <c r="FW295" s="49"/>
      <c r="FX295" s="49"/>
      <c r="FY295" s="49"/>
      <c r="FZ295" s="49"/>
      <c r="GA295" s="49"/>
      <c r="GB295" s="49"/>
      <c r="GC295" s="49"/>
      <c r="GD295" s="49"/>
      <c r="GE295" s="49"/>
      <c r="GF295" s="49"/>
      <c r="GG295" s="49"/>
      <c r="GH295" s="49"/>
      <c r="GI295" s="49"/>
      <c r="GJ295" s="49"/>
      <c r="GK295" s="49"/>
      <c r="GL295" s="49"/>
      <c r="GM295" s="49"/>
      <c r="GN295" s="49"/>
      <c r="GO295" s="49"/>
      <c r="GP295" s="49"/>
      <c r="GQ295" s="49"/>
      <c r="GR295" s="49"/>
      <c r="GS295" s="49"/>
      <c r="GT295" s="49"/>
      <c r="GU295" s="49"/>
      <c r="GV295" s="49"/>
      <c r="GW295" s="49"/>
      <c r="GX295" s="49"/>
      <c r="GY295" s="49"/>
      <c r="GZ295" s="49"/>
    </row>
    <row r="296" spans="1:208" s="5" customFormat="1" ht="18.600000000000001" customHeight="1" x14ac:dyDescent="0.25">
      <c r="A296" s="58"/>
      <c r="B296" s="50" t="str">
        <f>IF($A296="","",(IF((VLOOKUP($A296,DATA!$A$1:$M$38,2,FALSE))="X","X",(IF(B295="X",1,B295+1)))))</f>
        <v/>
      </c>
      <c r="C296" s="51" t="str">
        <f>IF($A296="","",(IF((VLOOKUP($A296,DATA!$A$1:$M$38,3,FALSE))="X","X",(IF(C295="X",1,C295+1)))))</f>
        <v/>
      </c>
      <c r="D296" s="50" t="str">
        <f>IF($A296="","",(IF((VLOOKUP($A296,DATA!$A$1:$M$38,4,FALSE))="X","X",(IF(D295="X",1,D295+1)))))</f>
        <v/>
      </c>
      <c r="E296" s="51" t="str">
        <f>IF($A296="","",(IF((VLOOKUP($A296,DATA!$A$1:$M$38,5,FALSE))="X","X",(IF(E295="X",1,E295+1)))))</f>
        <v/>
      </c>
      <c r="F296" s="50" t="str">
        <f>IF($A296="","",(IF((VLOOKUP($A296,DATA!$A$1:$M$38,6,FALSE))="X","X",(IF(F295="X",1,F295+1)))))</f>
        <v/>
      </c>
      <c r="G296" s="51" t="str">
        <f>IF($A296="","",(IF((VLOOKUP($A296,DATA!$A$1:$M$38,7,FALSE))="X","X",(IF(G295="X",1,G295+1)))))</f>
        <v/>
      </c>
      <c r="H296" s="50" t="str">
        <f>IF($A296="","",(IF((VLOOKUP($A296,DATA!$A$1:$M$38,8,FALSE))="X","X",(IF(H295="X",1,H295+1)))))</f>
        <v/>
      </c>
      <c r="I296" s="50" t="str">
        <f>IF($A296="","",(IF((VLOOKUP($A296,DATA!$A$1:$M$38,9,FALSE))="X","X",(IF(I295="X",1,I295+1)))))</f>
        <v/>
      </c>
      <c r="J296" s="51" t="str">
        <f>IF($A296="","",(IF((VLOOKUP($A296,DATA!$A$1:$M$38,10,FALSE))="X","X",(IF(J295="X",1,J295+1)))))</f>
        <v/>
      </c>
      <c r="K296" s="50" t="str">
        <f>IF($A296="","",(IF((VLOOKUP($A296,DATA!$A$1:$M$38,11,FALSE))="X","X",(IF(K295="X",1,K295+1)))))</f>
        <v/>
      </c>
      <c r="L296" s="50" t="str">
        <f>IF($A296="","",(IF((VLOOKUP($A296,DATA!$A$1:$M$38,12,FALSE))="X","X",(IF(L295="X",1,L295+1)))))</f>
        <v/>
      </c>
      <c r="M296" s="50" t="str">
        <f>IF($A296="","",(IF((VLOOKUP($A296,DATA!$A$1:$M$38,13,FALSE))="X","X",(IF(M295="X",1,M295+1)))))</f>
        <v/>
      </c>
      <c r="N296" s="53" t="str">
        <f t="shared" si="8"/>
        <v/>
      </c>
      <c r="O296" s="51" t="str">
        <f t="shared" si="9"/>
        <v/>
      </c>
      <c r="P296" s="50" t="str">
        <f>IF($A296="","",(IF((VLOOKUP($A296,DATA!$S$1:$AC$38,2,FALSE))="X","X",(IF(P295="X",1,P295+1)))))</f>
        <v/>
      </c>
      <c r="Q296" s="50" t="str">
        <f>IF($A296="","",(IF((VLOOKUP($A296,DATA!$S$1:$AC$38,3,FALSE))="X","X",(IF(Q295="X",1,Q295+1)))))</f>
        <v/>
      </c>
      <c r="R296" s="50" t="str">
        <f>IF($A296="","",(IF((VLOOKUP($A296,DATA!$S$1:$AC$38,4,FALSE))="X","X",(IF(R295="X",1,R295+1)))))</f>
        <v/>
      </c>
      <c r="S296" s="50" t="str">
        <f>IF($A296="","",(IF((VLOOKUP($A296,DATA!$S$1:$AC$38,5,FALSE))="X","X",(IF(S295="X",1,S295+1)))))</f>
        <v/>
      </c>
      <c r="T296" s="50" t="str">
        <f>IF($A296="","",(IF((VLOOKUP($A296,DATA!$S$1:$AC$38,6,FALSE))="X","X",(IF(T295="X",1,T295+1)))))</f>
        <v/>
      </c>
      <c r="U296" s="50" t="str">
        <f>IF($A296="","",(IF((VLOOKUP($A296,DATA!$S$1:$AC$38,7,FALSE))="X","X",(IF(U295="X",1,U295+1)))))</f>
        <v/>
      </c>
      <c r="V296" s="51" t="str">
        <f>IF($A296="","",(IF((VLOOKUP($A296,DATA!$S$1:$AC$38,8,FALSE))="X","X",(IF(V295="X",1,V295+1)))))</f>
        <v/>
      </c>
      <c r="W296" s="50" t="str">
        <f>IF($A296="","",(IF((VLOOKUP($A296,DATA!$S$1:$AC$38,9,FALSE))="X","X",(IF(W295="X",1,W295+1)))))</f>
        <v/>
      </c>
      <c r="X296" s="50" t="str">
        <f>IF($A296="","",(IF((VLOOKUP($A296,DATA!$S$1:$AC$38,10,FALSE))="X","X",(IF(X295="X",1,X295+1)))))</f>
        <v/>
      </c>
      <c r="Y296" s="51" t="str">
        <f>IF($A296="","",(IF((VLOOKUP($A296,DATA!$S$1:$AC$38,11,FALSE))="X","X",(IF(Y295="X",1,Y295+1)))))</f>
        <v/>
      </c>
      <c r="Z296" s="52"/>
      <c r="AA296" s="52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4"/>
      <c r="BM296" s="39"/>
      <c r="BN296" s="39"/>
      <c r="BO296" s="39"/>
      <c r="BP296" s="39"/>
      <c r="BQ296" s="39"/>
      <c r="BR296" s="39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39"/>
      <c r="CF296" s="39"/>
      <c r="CG296" s="39"/>
      <c r="CH296" s="39"/>
      <c r="DC296" s="4"/>
      <c r="DD296" s="4"/>
      <c r="DE296" s="49"/>
      <c r="DF296" s="49"/>
      <c r="DG296" s="49"/>
      <c r="DH296" s="49"/>
      <c r="DI296" s="49"/>
      <c r="DJ296" s="49"/>
      <c r="DK296" s="49"/>
      <c r="DL296" s="49"/>
      <c r="DM296" s="49"/>
      <c r="DN296" s="49"/>
      <c r="DO296" s="49"/>
      <c r="DP296" s="49"/>
      <c r="DQ296" s="49"/>
      <c r="DR296" s="49"/>
      <c r="DS296" s="49"/>
      <c r="DT296" s="49"/>
      <c r="DU296" s="49"/>
      <c r="DV296" s="49"/>
      <c r="DW296" s="49"/>
      <c r="DX296" s="49"/>
      <c r="DY296" s="49"/>
      <c r="DZ296" s="49"/>
      <c r="EA296" s="49"/>
      <c r="EB296" s="49"/>
      <c r="EC296" s="49"/>
      <c r="ED296" s="49"/>
      <c r="EE296" s="49"/>
      <c r="EF296" s="49"/>
      <c r="EG296" s="49"/>
      <c r="EH296" s="49"/>
      <c r="EI296" s="49"/>
      <c r="EJ296" s="49"/>
      <c r="EK296" s="49"/>
      <c r="EL296" s="49"/>
      <c r="EM296" s="49"/>
      <c r="EN296" s="49"/>
      <c r="EO296" s="49"/>
      <c r="EP296" s="49"/>
      <c r="EQ296" s="49"/>
      <c r="ER296" s="49"/>
      <c r="ES296" s="49"/>
      <c r="ET296" s="49"/>
      <c r="EU296" s="49"/>
      <c r="EV296" s="49"/>
      <c r="EW296" s="49"/>
      <c r="EX296" s="49"/>
      <c r="EY296" s="49"/>
      <c r="EZ296" s="49"/>
      <c r="FA296" s="49"/>
      <c r="FB296" s="49"/>
      <c r="FC296" s="49"/>
      <c r="FD296" s="49"/>
      <c r="FE296" s="49"/>
      <c r="FF296" s="49"/>
      <c r="FG296" s="49"/>
      <c r="FH296" s="49"/>
      <c r="FI296" s="49"/>
      <c r="FJ296" s="49"/>
      <c r="FK296" s="49"/>
      <c r="FL296" s="49"/>
      <c r="FM296" s="49"/>
      <c r="FN296" s="49"/>
      <c r="FO296" s="49"/>
      <c r="FP296" s="49"/>
      <c r="FQ296" s="49"/>
      <c r="FR296" s="49"/>
      <c r="FS296" s="49"/>
      <c r="FT296" s="49"/>
      <c r="FU296" s="49"/>
      <c r="FV296" s="49"/>
      <c r="FW296" s="49"/>
      <c r="FX296" s="49"/>
      <c r="FY296" s="49"/>
      <c r="FZ296" s="49"/>
      <c r="GA296" s="49"/>
      <c r="GB296" s="49"/>
      <c r="GC296" s="49"/>
      <c r="GD296" s="49"/>
      <c r="GE296" s="49"/>
      <c r="GF296" s="49"/>
      <c r="GG296" s="49"/>
      <c r="GH296" s="49"/>
      <c r="GI296" s="49"/>
      <c r="GJ296" s="49"/>
      <c r="GK296" s="49"/>
      <c r="GL296" s="49"/>
      <c r="GM296" s="49"/>
      <c r="GN296" s="49"/>
      <c r="GO296" s="49"/>
      <c r="GP296" s="49"/>
      <c r="GQ296" s="49"/>
      <c r="GR296" s="49"/>
      <c r="GS296" s="49"/>
      <c r="GT296" s="49"/>
      <c r="GU296" s="49"/>
      <c r="GV296" s="49"/>
      <c r="GW296" s="49"/>
      <c r="GX296" s="49"/>
      <c r="GY296" s="49"/>
      <c r="GZ296" s="49"/>
    </row>
    <row r="297" spans="1:208" s="5" customFormat="1" ht="18.600000000000001" customHeight="1" x14ac:dyDescent="0.25">
      <c r="A297" s="58"/>
      <c r="B297" s="50" t="str">
        <f>IF($A297="","",(IF((VLOOKUP($A297,DATA!$A$1:$M$38,2,FALSE))="X","X",(IF(B296="X",1,B296+1)))))</f>
        <v/>
      </c>
      <c r="C297" s="51" t="str">
        <f>IF($A297="","",(IF((VLOOKUP($A297,DATA!$A$1:$M$38,3,FALSE))="X","X",(IF(C296="X",1,C296+1)))))</f>
        <v/>
      </c>
      <c r="D297" s="50" t="str">
        <f>IF($A297="","",(IF((VLOOKUP($A297,DATA!$A$1:$M$38,4,FALSE))="X","X",(IF(D296="X",1,D296+1)))))</f>
        <v/>
      </c>
      <c r="E297" s="51" t="str">
        <f>IF($A297="","",(IF((VLOOKUP($A297,DATA!$A$1:$M$38,5,FALSE))="X","X",(IF(E296="X",1,E296+1)))))</f>
        <v/>
      </c>
      <c r="F297" s="50" t="str">
        <f>IF($A297="","",(IF((VLOOKUP($A297,DATA!$A$1:$M$38,6,FALSE))="X","X",(IF(F296="X",1,F296+1)))))</f>
        <v/>
      </c>
      <c r="G297" s="51" t="str">
        <f>IF($A297="","",(IF((VLOOKUP($A297,DATA!$A$1:$M$38,7,FALSE))="X","X",(IF(G296="X",1,G296+1)))))</f>
        <v/>
      </c>
      <c r="H297" s="50" t="str">
        <f>IF($A297="","",(IF((VLOOKUP($A297,DATA!$A$1:$M$38,8,FALSE))="X","X",(IF(H296="X",1,H296+1)))))</f>
        <v/>
      </c>
      <c r="I297" s="50" t="str">
        <f>IF($A297="","",(IF((VLOOKUP($A297,DATA!$A$1:$M$38,9,FALSE))="X","X",(IF(I296="X",1,I296+1)))))</f>
        <v/>
      </c>
      <c r="J297" s="51" t="str">
        <f>IF($A297="","",(IF((VLOOKUP($A297,DATA!$A$1:$M$38,10,FALSE))="X","X",(IF(J296="X",1,J296+1)))))</f>
        <v/>
      </c>
      <c r="K297" s="50" t="str">
        <f>IF($A297="","",(IF((VLOOKUP($A297,DATA!$A$1:$M$38,11,FALSE))="X","X",(IF(K296="X",1,K296+1)))))</f>
        <v/>
      </c>
      <c r="L297" s="50" t="str">
        <f>IF($A297="","",(IF((VLOOKUP($A297,DATA!$A$1:$M$38,12,FALSE))="X","X",(IF(L296="X",1,L296+1)))))</f>
        <v/>
      </c>
      <c r="M297" s="50" t="str">
        <f>IF($A297="","",(IF((VLOOKUP($A297,DATA!$A$1:$M$38,13,FALSE))="X","X",(IF(M296="X",1,M296+1)))))</f>
        <v/>
      </c>
      <c r="N297" s="53" t="str">
        <f t="shared" si="8"/>
        <v/>
      </c>
      <c r="O297" s="51" t="str">
        <f t="shared" si="9"/>
        <v/>
      </c>
      <c r="P297" s="50" t="str">
        <f>IF($A297="","",(IF((VLOOKUP($A297,DATA!$S$1:$AC$38,2,FALSE))="X","X",(IF(P296="X",1,P296+1)))))</f>
        <v/>
      </c>
      <c r="Q297" s="50" t="str">
        <f>IF($A297="","",(IF((VLOOKUP($A297,DATA!$S$1:$AC$38,3,FALSE))="X","X",(IF(Q296="X",1,Q296+1)))))</f>
        <v/>
      </c>
      <c r="R297" s="50" t="str">
        <f>IF($A297="","",(IF((VLOOKUP($A297,DATA!$S$1:$AC$38,4,FALSE))="X","X",(IF(R296="X",1,R296+1)))))</f>
        <v/>
      </c>
      <c r="S297" s="50" t="str">
        <f>IF($A297="","",(IF((VLOOKUP($A297,DATA!$S$1:$AC$38,5,FALSE))="X","X",(IF(S296="X",1,S296+1)))))</f>
        <v/>
      </c>
      <c r="T297" s="50" t="str">
        <f>IF($A297="","",(IF((VLOOKUP($A297,DATA!$S$1:$AC$38,6,FALSE))="X","X",(IF(T296="X",1,T296+1)))))</f>
        <v/>
      </c>
      <c r="U297" s="50" t="str">
        <f>IF($A297="","",(IF((VLOOKUP($A297,DATA!$S$1:$AC$38,7,FALSE))="X","X",(IF(U296="X",1,U296+1)))))</f>
        <v/>
      </c>
      <c r="V297" s="51" t="str">
        <f>IF($A297="","",(IF((VLOOKUP($A297,DATA!$S$1:$AC$38,8,FALSE))="X","X",(IF(V296="X",1,V296+1)))))</f>
        <v/>
      </c>
      <c r="W297" s="50" t="str">
        <f>IF($A297="","",(IF((VLOOKUP($A297,DATA!$S$1:$AC$38,9,FALSE))="X","X",(IF(W296="X",1,W296+1)))))</f>
        <v/>
      </c>
      <c r="X297" s="50" t="str">
        <f>IF($A297="","",(IF((VLOOKUP($A297,DATA!$S$1:$AC$38,10,FALSE))="X","X",(IF(X296="X",1,X296+1)))))</f>
        <v/>
      </c>
      <c r="Y297" s="51" t="str">
        <f>IF($A297="","",(IF((VLOOKUP($A297,DATA!$S$1:$AC$38,11,FALSE))="X","X",(IF(Y296="X",1,Y296+1)))))</f>
        <v/>
      </c>
      <c r="Z297" s="52"/>
      <c r="AA297" s="52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39"/>
      <c r="BN297" s="39"/>
      <c r="BO297" s="39"/>
      <c r="BP297" s="39"/>
      <c r="BQ297" s="39"/>
      <c r="BR297" s="39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39"/>
      <c r="CF297" s="39"/>
      <c r="CG297" s="39"/>
      <c r="CH297" s="39"/>
      <c r="DC297" s="4"/>
      <c r="DD297" s="4"/>
      <c r="DE297" s="49"/>
      <c r="DF297" s="49"/>
      <c r="DG297" s="49"/>
      <c r="DH297" s="49"/>
      <c r="DI297" s="49"/>
      <c r="DJ297" s="49"/>
      <c r="DK297" s="49"/>
      <c r="DL297" s="49"/>
      <c r="DM297" s="49"/>
      <c r="DN297" s="49"/>
      <c r="DO297" s="49"/>
      <c r="DP297" s="49"/>
      <c r="DQ297" s="49"/>
      <c r="DR297" s="49"/>
      <c r="DS297" s="49"/>
      <c r="DT297" s="49"/>
      <c r="DU297" s="49"/>
      <c r="DV297" s="49"/>
      <c r="DW297" s="49"/>
      <c r="DX297" s="49"/>
      <c r="DY297" s="49"/>
      <c r="DZ297" s="49"/>
      <c r="EA297" s="49"/>
      <c r="EB297" s="49"/>
      <c r="EC297" s="49"/>
      <c r="ED297" s="49"/>
      <c r="EE297" s="49"/>
      <c r="EF297" s="49"/>
      <c r="EG297" s="49"/>
      <c r="EH297" s="49"/>
      <c r="EI297" s="49"/>
      <c r="EJ297" s="49"/>
      <c r="EK297" s="49"/>
      <c r="EL297" s="49"/>
      <c r="EM297" s="49"/>
      <c r="EN297" s="49"/>
      <c r="EO297" s="49"/>
      <c r="EP297" s="49"/>
      <c r="EQ297" s="49"/>
      <c r="ER297" s="49"/>
      <c r="ES297" s="49"/>
      <c r="ET297" s="49"/>
      <c r="EU297" s="49"/>
      <c r="EV297" s="49"/>
      <c r="EW297" s="49"/>
      <c r="EX297" s="49"/>
      <c r="EY297" s="49"/>
      <c r="EZ297" s="49"/>
      <c r="FA297" s="49"/>
      <c r="FB297" s="49"/>
      <c r="FC297" s="49"/>
      <c r="FD297" s="49"/>
      <c r="FE297" s="49"/>
      <c r="FF297" s="49"/>
      <c r="FG297" s="49"/>
      <c r="FH297" s="49"/>
      <c r="FI297" s="49"/>
      <c r="FJ297" s="49"/>
      <c r="FK297" s="49"/>
      <c r="FL297" s="49"/>
      <c r="FM297" s="49"/>
      <c r="FN297" s="49"/>
      <c r="FO297" s="49"/>
      <c r="FP297" s="49"/>
      <c r="FQ297" s="49"/>
      <c r="FR297" s="49"/>
      <c r="FS297" s="49"/>
      <c r="FT297" s="49"/>
      <c r="FU297" s="49"/>
      <c r="FV297" s="49"/>
      <c r="FW297" s="49"/>
      <c r="FX297" s="49"/>
      <c r="FY297" s="49"/>
      <c r="FZ297" s="49"/>
      <c r="GA297" s="49"/>
      <c r="GB297" s="49"/>
      <c r="GC297" s="49"/>
      <c r="GD297" s="49"/>
      <c r="GE297" s="49"/>
      <c r="GF297" s="49"/>
      <c r="GG297" s="49"/>
      <c r="GH297" s="49"/>
      <c r="GI297" s="49"/>
      <c r="GJ297" s="49"/>
      <c r="GK297" s="49"/>
      <c r="GL297" s="49"/>
      <c r="GM297" s="49"/>
      <c r="GN297" s="49"/>
      <c r="GO297" s="49"/>
      <c r="GP297" s="49"/>
      <c r="GQ297" s="49"/>
      <c r="GR297" s="49"/>
      <c r="GS297" s="49"/>
      <c r="GT297" s="49"/>
      <c r="GU297" s="49"/>
      <c r="GV297" s="49"/>
      <c r="GW297" s="49"/>
      <c r="GX297" s="49"/>
      <c r="GY297" s="49"/>
      <c r="GZ297" s="49"/>
    </row>
    <row r="298" spans="1:208" s="5" customFormat="1" ht="18.600000000000001" customHeight="1" x14ac:dyDescent="0.25">
      <c r="A298" s="58"/>
      <c r="B298" s="50" t="str">
        <f>IF($A298="","",(IF((VLOOKUP($A298,DATA!$A$1:$M$38,2,FALSE))="X","X",(IF(B297="X",1,B297+1)))))</f>
        <v/>
      </c>
      <c r="C298" s="51" t="str">
        <f>IF($A298="","",(IF((VLOOKUP($A298,DATA!$A$1:$M$38,3,FALSE))="X","X",(IF(C297="X",1,C297+1)))))</f>
        <v/>
      </c>
      <c r="D298" s="50" t="str">
        <f>IF($A298="","",(IF((VLOOKUP($A298,DATA!$A$1:$M$38,4,FALSE))="X","X",(IF(D297="X",1,D297+1)))))</f>
        <v/>
      </c>
      <c r="E298" s="51" t="str">
        <f>IF($A298="","",(IF((VLOOKUP($A298,DATA!$A$1:$M$38,5,FALSE))="X","X",(IF(E297="X",1,E297+1)))))</f>
        <v/>
      </c>
      <c r="F298" s="50" t="str">
        <f>IF($A298="","",(IF((VLOOKUP($A298,DATA!$A$1:$M$38,6,FALSE))="X","X",(IF(F297="X",1,F297+1)))))</f>
        <v/>
      </c>
      <c r="G298" s="51" t="str">
        <f>IF($A298="","",(IF((VLOOKUP($A298,DATA!$A$1:$M$38,7,FALSE))="X","X",(IF(G297="X",1,G297+1)))))</f>
        <v/>
      </c>
      <c r="H298" s="50" t="str">
        <f>IF($A298="","",(IF((VLOOKUP($A298,DATA!$A$1:$M$38,8,FALSE))="X","X",(IF(H297="X",1,H297+1)))))</f>
        <v/>
      </c>
      <c r="I298" s="50" t="str">
        <f>IF($A298="","",(IF((VLOOKUP($A298,DATA!$A$1:$M$38,9,FALSE))="X","X",(IF(I297="X",1,I297+1)))))</f>
        <v/>
      </c>
      <c r="J298" s="51" t="str">
        <f>IF($A298="","",(IF((VLOOKUP($A298,DATA!$A$1:$M$38,10,FALSE))="X","X",(IF(J297="X",1,J297+1)))))</f>
        <v/>
      </c>
      <c r="K298" s="50" t="str">
        <f>IF($A298="","",(IF((VLOOKUP($A298,DATA!$A$1:$M$38,11,FALSE))="X","X",(IF(K297="X",1,K297+1)))))</f>
        <v/>
      </c>
      <c r="L298" s="50" t="str">
        <f>IF($A298="","",(IF((VLOOKUP($A298,DATA!$A$1:$M$38,12,FALSE))="X","X",(IF(L297="X",1,L297+1)))))</f>
        <v/>
      </c>
      <c r="M298" s="50" t="str">
        <f>IF($A298="","",(IF((VLOOKUP($A298,DATA!$A$1:$M$38,13,FALSE))="X","X",(IF(M297="X",1,M297+1)))))</f>
        <v/>
      </c>
      <c r="N298" s="53" t="str">
        <f t="shared" si="8"/>
        <v/>
      </c>
      <c r="O298" s="51" t="str">
        <f t="shared" si="9"/>
        <v/>
      </c>
      <c r="P298" s="50" t="str">
        <f>IF($A298="","",(IF((VLOOKUP($A298,DATA!$S$1:$AC$38,2,FALSE))="X","X",(IF(P297="X",1,P297+1)))))</f>
        <v/>
      </c>
      <c r="Q298" s="50" t="str">
        <f>IF($A298="","",(IF((VLOOKUP($A298,DATA!$S$1:$AC$38,3,FALSE))="X","X",(IF(Q297="X",1,Q297+1)))))</f>
        <v/>
      </c>
      <c r="R298" s="50" t="str">
        <f>IF($A298="","",(IF((VLOOKUP($A298,DATA!$S$1:$AC$38,4,FALSE))="X","X",(IF(R297="X",1,R297+1)))))</f>
        <v/>
      </c>
      <c r="S298" s="50" t="str">
        <f>IF($A298="","",(IF((VLOOKUP($A298,DATA!$S$1:$AC$38,5,FALSE))="X","X",(IF(S297="X",1,S297+1)))))</f>
        <v/>
      </c>
      <c r="T298" s="50" t="str">
        <f>IF($A298="","",(IF((VLOOKUP($A298,DATA!$S$1:$AC$38,6,FALSE))="X","X",(IF(T297="X",1,T297+1)))))</f>
        <v/>
      </c>
      <c r="U298" s="50" t="str">
        <f>IF($A298="","",(IF((VLOOKUP($A298,DATA!$S$1:$AC$38,7,FALSE))="X","X",(IF(U297="X",1,U297+1)))))</f>
        <v/>
      </c>
      <c r="V298" s="51" t="str">
        <f>IF($A298="","",(IF((VLOOKUP($A298,DATA!$S$1:$AC$38,8,FALSE))="X","X",(IF(V297="X",1,V297+1)))))</f>
        <v/>
      </c>
      <c r="W298" s="50" t="str">
        <f>IF($A298="","",(IF((VLOOKUP($A298,DATA!$S$1:$AC$38,9,FALSE))="X","X",(IF(W297="X",1,W297+1)))))</f>
        <v/>
      </c>
      <c r="X298" s="50" t="str">
        <f>IF($A298="","",(IF((VLOOKUP($A298,DATA!$S$1:$AC$38,10,FALSE))="X","X",(IF(X297="X",1,X297+1)))))</f>
        <v/>
      </c>
      <c r="Y298" s="51" t="str">
        <f>IF($A298="","",(IF((VLOOKUP($A298,DATA!$S$1:$AC$38,11,FALSE))="X","X",(IF(Y297="X",1,Y297+1)))))</f>
        <v/>
      </c>
      <c r="Z298" s="52"/>
      <c r="AA298" s="52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4"/>
      <c r="BM298" s="39"/>
      <c r="BN298" s="39"/>
      <c r="BO298" s="39"/>
      <c r="BP298" s="39"/>
      <c r="BQ298" s="39"/>
      <c r="BR298" s="39"/>
      <c r="BS298" s="44"/>
      <c r="BT298" s="44"/>
      <c r="BU298" s="44"/>
      <c r="BV298" s="44"/>
      <c r="BW298" s="44"/>
      <c r="BX298" s="44"/>
      <c r="BY298" s="44"/>
      <c r="BZ298" s="44"/>
      <c r="CA298" s="44"/>
      <c r="CB298" s="44"/>
      <c r="CC298" s="44"/>
      <c r="CD298" s="44"/>
      <c r="CE298" s="39"/>
      <c r="CF298" s="39"/>
      <c r="CG298" s="39"/>
      <c r="CH298" s="39"/>
      <c r="DC298" s="4"/>
      <c r="DD298" s="4"/>
      <c r="DE298" s="49"/>
      <c r="DF298" s="49"/>
      <c r="DG298" s="49"/>
      <c r="DH298" s="49"/>
      <c r="DI298" s="49"/>
      <c r="DJ298" s="49"/>
      <c r="DK298" s="49"/>
      <c r="DL298" s="49"/>
      <c r="DM298" s="49"/>
      <c r="DN298" s="49"/>
      <c r="DO298" s="49"/>
      <c r="DP298" s="49"/>
      <c r="DQ298" s="49"/>
      <c r="DR298" s="49"/>
      <c r="DS298" s="49"/>
      <c r="DT298" s="49"/>
      <c r="DU298" s="49"/>
      <c r="DV298" s="49"/>
      <c r="DW298" s="49"/>
      <c r="DX298" s="49"/>
      <c r="DY298" s="49"/>
      <c r="DZ298" s="49"/>
      <c r="EA298" s="49"/>
      <c r="EB298" s="49"/>
      <c r="EC298" s="49"/>
      <c r="ED298" s="49"/>
      <c r="EE298" s="49"/>
      <c r="EF298" s="49"/>
      <c r="EG298" s="49"/>
      <c r="EH298" s="49"/>
      <c r="EI298" s="49"/>
      <c r="EJ298" s="49"/>
      <c r="EK298" s="49"/>
      <c r="EL298" s="49"/>
      <c r="EM298" s="49"/>
      <c r="EN298" s="49"/>
      <c r="EO298" s="49"/>
      <c r="EP298" s="49"/>
      <c r="EQ298" s="49"/>
      <c r="ER298" s="49"/>
      <c r="ES298" s="49"/>
      <c r="ET298" s="49"/>
      <c r="EU298" s="49"/>
      <c r="EV298" s="49"/>
      <c r="EW298" s="49"/>
      <c r="EX298" s="49"/>
      <c r="EY298" s="49"/>
      <c r="EZ298" s="49"/>
      <c r="FA298" s="49"/>
      <c r="FB298" s="49"/>
      <c r="FC298" s="49"/>
      <c r="FD298" s="49"/>
      <c r="FE298" s="49"/>
      <c r="FF298" s="49"/>
      <c r="FG298" s="49"/>
      <c r="FH298" s="49"/>
      <c r="FI298" s="49"/>
      <c r="FJ298" s="49"/>
      <c r="FK298" s="49"/>
      <c r="FL298" s="49"/>
      <c r="FM298" s="49"/>
      <c r="FN298" s="49"/>
      <c r="FO298" s="49"/>
      <c r="FP298" s="49"/>
      <c r="FQ298" s="49"/>
      <c r="FR298" s="49"/>
      <c r="FS298" s="49"/>
      <c r="FT298" s="49"/>
      <c r="FU298" s="49"/>
      <c r="FV298" s="49"/>
      <c r="FW298" s="49"/>
      <c r="FX298" s="49"/>
      <c r="FY298" s="49"/>
      <c r="FZ298" s="49"/>
      <c r="GA298" s="49"/>
      <c r="GB298" s="49"/>
      <c r="GC298" s="49"/>
      <c r="GD298" s="49"/>
      <c r="GE298" s="49"/>
      <c r="GF298" s="49"/>
      <c r="GG298" s="49"/>
      <c r="GH298" s="49"/>
      <c r="GI298" s="49"/>
      <c r="GJ298" s="49"/>
      <c r="GK298" s="49"/>
      <c r="GL298" s="49"/>
      <c r="GM298" s="49"/>
      <c r="GN298" s="49"/>
      <c r="GO298" s="49"/>
      <c r="GP298" s="49"/>
      <c r="GQ298" s="49"/>
      <c r="GR298" s="49"/>
      <c r="GS298" s="49"/>
      <c r="GT298" s="49"/>
      <c r="GU298" s="49"/>
      <c r="GV298" s="49"/>
      <c r="GW298" s="49"/>
      <c r="GX298" s="49"/>
      <c r="GY298" s="49"/>
      <c r="GZ298" s="49"/>
    </row>
    <row r="299" spans="1:208" s="5" customFormat="1" ht="18.600000000000001" customHeight="1" x14ac:dyDescent="0.25">
      <c r="A299" s="58"/>
      <c r="B299" s="50" t="str">
        <f>IF($A299="","",(IF((VLOOKUP($A299,DATA!$A$1:$M$38,2,FALSE))="X","X",(IF(B298="X",1,B298+1)))))</f>
        <v/>
      </c>
      <c r="C299" s="51" t="str">
        <f>IF($A299="","",(IF((VLOOKUP($A299,DATA!$A$1:$M$38,3,FALSE))="X","X",(IF(C298="X",1,C298+1)))))</f>
        <v/>
      </c>
      <c r="D299" s="50" t="str">
        <f>IF($A299="","",(IF((VLOOKUP($A299,DATA!$A$1:$M$38,4,FALSE))="X","X",(IF(D298="X",1,D298+1)))))</f>
        <v/>
      </c>
      <c r="E299" s="51" t="str">
        <f>IF($A299="","",(IF((VLOOKUP($A299,DATA!$A$1:$M$38,5,FALSE))="X","X",(IF(E298="X",1,E298+1)))))</f>
        <v/>
      </c>
      <c r="F299" s="50" t="str">
        <f>IF($A299="","",(IF((VLOOKUP($A299,DATA!$A$1:$M$38,6,FALSE))="X","X",(IF(F298="X",1,F298+1)))))</f>
        <v/>
      </c>
      <c r="G299" s="51" t="str">
        <f>IF($A299="","",(IF((VLOOKUP($A299,DATA!$A$1:$M$38,7,FALSE))="X","X",(IF(G298="X",1,G298+1)))))</f>
        <v/>
      </c>
      <c r="H299" s="50" t="str">
        <f>IF($A299="","",(IF((VLOOKUP($A299,DATA!$A$1:$M$38,8,FALSE))="X","X",(IF(H298="X",1,H298+1)))))</f>
        <v/>
      </c>
      <c r="I299" s="50" t="str">
        <f>IF($A299="","",(IF((VLOOKUP($A299,DATA!$A$1:$M$38,9,FALSE))="X","X",(IF(I298="X",1,I298+1)))))</f>
        <v/>
      </c>
      <c r="J299" s="51" t="str">
        <f>IF($A299="","",(IF((VLOOKUP($A299,DATA!$A$1:$M$38,10,FALSE))="X","X",(IF(J298="X",1,J298+1)))))</f>
        <v/>
      </c>
      <c r="K299" s="50" t="str">
        <f>IF($A299="","",(IF((VLOOKUP($A299,DATA!$A$1:$M$38,11,FALSE))="X","X",(IF(K298="X",1,K298+1)))))</f>
        <v/>
      </c>
      <c r="L299" s="50" t="str">
        <f>IF($A299="","",(IF((VLOOKUP($A299,DATA!$A$1:$M$38,12,FALSE))="X","X",(IF(L298="X",1,L298+1)))))</f>
        <v/>
      </c>
      <c r="M299" s="50" t="str">
        <f>IF($A299="","",(IF((VLOOKUP($A299,DATA!$A$1:$M$38,13,FALSE))="X","X",(IF(M298="X",1,M298+1)))))</f>
        <v/>
      </c>
      <c r="N299" s="53" t="str">
        <f t="shared" si="8"/>
        <v/>
      </c>
      <c r="O299" s="51" t="str">
        <f t="shared" si="9"/>
        <v/>
      </c>
      <c r="P299" s="50" t="str">
        <f>IF($A299="","",(IF((VLOOKUP($A299,DATA!$S$1:$AC$38,2,FALSE))="X","X",(IF(P298="X",1,P298+1)))))</f>
        <v/>
      </c>
      <c r="Q299" s="50" t="str">
        <f>IF($A299="","",(IF((VLOOKUP($A299,DATA!$S$1:$AC$38,3,FALSE))="X","X",(IF(Q298="X",1,Q298+1)))))</f>
        <v/>
      </c>
      <c r="R299" s="50" t="str">
        <f>IF($A299="","",(IF((VLOOKUP($A299,DATA!$S$1:$AC$38,4,FALSE))="X","X",(IF(R298="X",1,R298+1)))))</f>
        <v/>
      </c>
      <c r="S299" s="50" t="str">
        <f>IF($A299="","",(IF((VLOOKUP($A299,DATA!$S$1:$AC$38,5,FALSE))="X","X",(IF(S298="X",1,S298+1)))))</f>
        <v/>
      </c>
      <c r="T299" s="50" t="str">
        <f>IF($A299="","",(IF((VLOOKUP($A299,DATA!$S$1:$AC$38,6,FALSE))="X","X",(IF(T298="X",1,T298+1)))))</f>
        <v/>
      </c>
      <c r="U299" s="50" t="str">
        <f>IF($A299="","",(IF((VLOOKUP($A299,DATA!$S$1:$AC$38,7,FALSE))="X","X",(IF(U298="X",1,U298+1)))))</f>
        <v/>
      </c>
      <c r="V299" s="51" t="str">
        <f>IF($A299="","",(IF((VLOOKUP($A299,DATA!$S$1:$AC$38,8,FALSE))="X","X",(IF(V298="X",1,V298+1)))))</f>
        <v/>
      </c>
      <c r="W299" s="50" t="str">
        <f>IF($A299="","",(IF((VLOOKUP($A299,DATA!$S$1:$AC$38,9,FALSE))="X","X",(IF(W298="X",1,W298+1)))))</f>
        <v/>
      </c>
      <c r="X299" s="50" t="str">
        <f>IF($A299="","",(IF((VLOOKUP($A299,DATA!$S$1:$AC$38,10,FALSE))="X","X",(IF(X298="X",1,X298+1)))))</f>
        <v/>
      </c>
      <c r="Y299" s="51" t="str">
        <f>IF($A299="","",(IF((VLOOKUP($A299,DATA!$S$1:$AC$38,11,FALSE))="X","X",(IF(Y298="X",1,Y298+1)))))</f>
        <v/>
      </c>
      <c r="Z299" s="52"/>
      <c r="AA299" s="52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39"/>
      <c r="BN299" s="39"/>
      <c r="BO299" s="39"/>
      <c r="BP299" s="39"/>
      <c r="BQ299" s="39"/>
      <c r="BR299" s="39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39"/>
      <c r="CF299" s="39"/>
      <c r="CG299" s="39"/>
      <c r="CH299" s="39"/>
      <c r="DC299" s="4"/>
      <c r="DD299" s="4"/>
      <c r="DE299" s="49"/>
      <c r="DF299" s="49"/>
      <c r="DG299" s="49"/>
      <c r="DH299" s="49"/>
      <c r="DI299" s="49"/>
      <c r="DJ299" s="49"/>
      <c r="DK299" s="49"/>
      <c r="DL299" s="49"/>
      <c r="DM299" s="49"/>
      <c r="DN299" s="49"/>
      <c r="DO299" s="49"/>
      <c r="DP299" s="49"/>
      <c r="DQ299" s="49"/>
      <c r="DR299" s="49"/>
      <c r="DS299" s="49"/>
      <c r="DT299" s="49"/>
      <c r="DU299" s="49"/>
      <c r="DV299" s="49"/>
      <c r="DW299" s="49"/>
      <c r="DX299" s="49"/>
      <c r="DY299" s="49"/>
      <c r="DZ299" s="49"/>
      <c r="EA299" s="49"/>
      <c r="EB299" s="49"/>
      <c r="EC299" s="49"/>
      <c r="ED299" s="49"/>
      <c r="EE299" s="49"/>
      <c r="EF299" s="49"/>
      <c r="EG299" s="49"/>
      <c r="EH299" s="49"/>
      <c r="EI299" s="49"/>
      <c r="EJ299" s="49"/>
      <c r="EK299" s="49"/>
      <c r="EL299" s="49"/>
      <c r="EM299" s="49"/>
      <c r="EN299" s="49"/>
      <c r="EO299" s="49"/>
      <c r="EP299" s="49"/>
      <c r="EQ299" s="49"/>
      <c r="ER299" s="49"/>
      <c r="ES299" s="49"/>
      <c r="ET299" s="49"/>
      <c r="EU299" s="49"/>
      <c r="EV299" s="49"/>
      <c r="EW299" s="49"/>
      <c r="EX299" s="49"/>
      <c r="EY299" s="49"/>
      <c r="EZ299" s="49"/>
      <c r="FA299" s="49"/>
      <c r="FB299" s="49"/>
      <c r="FC299" s="49"/>
      <c r="FD299" s="49"/>
      <c r="FE299" s="49"/>
      <c r="FF299" s="49"/>
      <c r="FG299" s="49"/>
      <c r="FH299" s="49"/>
      <c r="FI299" s="49"/>
      <c r="FJ299" s="49"/>
      <c r="FK299" s="49"/>
      <c r="FL299" s="49"/>
      <c r="FM299" s="49"/>
      <c r="FN299" s="49"/>
      <c r="FO299" s="49"/>
      <c r="FP299" s="49"/>
      <c r="FQ299" s="49"/>
      <c r="FR299" s="49"/>
      <c r="FS299" s="49"/>
      <c r="FT299" s="49"/>
      <c r="FU299" s="49"/>
      <c r="FV299" s="49"/>
      <c r="FW299" s="49"/>
      <c r="FX299" s="49"/>
      <c r="FY299" s="49"/>
      <c r="FZ299" s="49"/>
      <c r="GA299" s="49"/>
      <c r="GB299" s="49"/>
      <c r="GC299" s="49"/>
      <c r="GD299" s="49"/>
      <c r="GE299" s="49"/>
      <c r="GF299" s="49"/>
      <c r="GG299" s="49"/>
      <c r="GH299" s="49"/>
      <c r="GI299" s="49"/>
      <c r="GJ299" s="49"/>
      <c r="GK299" s="49"/>
      <c r="GL299" s="49"/>
      <c r="GM299" s="49"/>
      <c r="GN299" s="49"/>
      <c r="GO299" s="49"/>
      <c r="GP299" s="49"/>
      <c r="GQ299" s="49"/>
      <c r="GR299" s="49"/>
      <c r="GS299" s="49"/>
      <c r="GT299" s="49"/>
      <c r="GU299" s="49"/>
      <c r="GV299" s="49"/>
      <c r="GW299" s="49"/>
      <c r="GX299" s="49"/>
      <c r="GY299" s="49"/>
      <c r="GZ299" s="49"/>
    </row>
    <row r="300" spans="1:208" s="5" customFormat="1" ht="18.600000000000001" customHeight="1" x14ac:dyDescent="0.25">
      <c r="A300" s="58"/>
      <c r="B300" s="50" t="str">
        <f>IF($A300="","",(IF((VLOOKUP($A300,DATA!$A$1:$M$38,2,FALSE))="X","X",(IF(B299="X",1,B299+1)))))</f>
        <v/>
      </c>
      <c r="C300" s="51" t="str">
        <f>IF($A300="","",(IF((VLOOKUP($A300,DATA!$A$1:$M$38,3,FALSE))="X","X",(IF(C299="X",1,C299+1)))))</f>
        <v/>
      </c>
      <c r="D300" s="50" t="str">
        <f>IF($A300="","",(IF((VLOOKUP($A300,DATA!$A$1:$M$38,4,FALSE))="X","X",(IF(D299="X",1,D299+1)))))</f>
        <v/>
      </c>
      <c r="E300" s="51" t="str">
        <f>IF($A300="","",(IF((VLOOKUP($A300,DATA!$A$1:$M$38,5,FALSE))="X","X",(IF(E299="X",1,E299+1)))))</f>
        <v/>
      </c>
      <c r="F300" s="50" t="str">
        <f>IF($A300="","",(IF((VLOOKUP($A300,DATA!$A$1:$M$38,6,FALSE))="X","X",(IF(F299="X",1,F299+1)))))</f>
        <v/>
      </c>
      <c r="G300" s="51" t="str">
        <f>IF($A300="","",(IF((VLOOKUP($A300,DATA!$A$1:$M$38,7,FALSE))="X","X",(IF(G299="X",1,G299+1)))))</f>
        <v/>
      </c>
      <c r="H300" s="50" t="str">
        <f>IF($A300="","",(IF((VLOOKUP($A300,DATA!$A$1:$M$38,8,FALSE))="X","X",(IF(H299="X",1,H299+1)))))</f>
        <v/>
      </c>
      <c r="I300" s="50" t="str">
        <f>IF($A300="","",(IF((VLOOKUP($A300,DATA!$A$1:$M$38,9,FALSE))="X","X",(IF(I299="X",1,I299+1)))))</f>
        <v/>
      </c>
      <c r="J300" s="51" t="str">
        <f>IF($A300="","",(IF((VLOOKUP($A300,DATA!$A$1:$M$38,10,FALSE))="X","X",(IF(J299="X",1,J299+1)))))</f>
        <v/>
      </c>
      <c r="K300" s="50" t="str">
        <f>IF($A300="","",(IF((VLOOKUP($A300,DATA!$A$1:$M$38,11,FALSE))="X","X",(IF(K299="X",1,K299+1)))))</f>
        <v/>
      </c>
      <c r="L300" s="50" t="str">
        <f>IF($A300="","",(IF((VLOOKUP($A300,DATA!$A$1:$M$38,12,FALSE))="X","X",(IF(L299="X",1,L299+1)))))</f>
        <v/>
      </c>
      <c r="M300" s="50" t="str">
        <f>IF($A300="","",(IF((VLOOKUP($A300,DATA!$A$1:$M$38,13,FALSE))="X","X",(IF(M299="X",1,M299+1)))))</f>
        <v/>
      </c>
      <c r="N300" s="53" t="str">
        <f t="shared" si="8"/>
        <v/>
      </c>
      <c r="O300" s="51" t="str">
        <f t="shared" si="9"/>
        <v/>
      </c>
      <c r="P300" s="50" t="str">
        <f>IF($A300="","",(IF((VLOOKUP($A300,DATA!$S$1:$AC$38,2,FALSE))="X","X",(IF(P299="X",1,P299+1)))))</f>
        <v/>
      </c>
      <c r="Q300" s="50" t="str">
        <f>IF($A300="","",(IF((VLOOKUP($A300,DATA!$S$1:$AC$38,3,FALSE))="X","X",(IF(Q299="X",1,Q299+1)))))</f>
        <v/>
      </c>
      <c r="R300" s="50" t="str">
        <f>IF($A300="","",(IF((VLOOKUP($A300,DATA!$S$1:$AC$38,4,FALSE))="X","X",(IF(R299="X",1,R299+1)))))</f>
        <v/>
      </c>
      <c r="S300" s="50" t="str">
        <f>IF($A300="","",(IF((VLOOKUP($A300,DATA!$S$1:$AC$38,5,FALSE))="X","X",(IF(S299="X",1,S299+1)))))</f>
        <v/>
      </c>
      <c r="T300" s="50" t="str">
        <f>IF($A300="","",(IF((VLOOKUP($A300,DATA!$S$1:$AC$38,6,FALSE))="X","X",(IF(T299="X",1,T299+1)))))</f>
        <v/>
      </c>
      <c r="U300" s="50" t="str">
        <f>IF($A300="","",(IF((VLOOKUP($A300,DATA!$S$1:$AC$38,7,FALSE))="X","X",(IF(U299="X",1,U299+1)))))</f>
        <v/>
      </c>
      <c r="V300" s="51" t="str">
        <f>IF($A300="","",(IF((VLOOKUP($A300,DATA!$S$1:$AC$38,8,FALSE))="X","X",(IF(V299="X",1,V299+1)))))</f>
        <v/>
      </c>
      <c r="W300" s="50" t="str">
        <f>IF($A300="","",(IF((VLOOKUP($A300,DATA!$S$1:$AC$38,9,FALSE))="X","X",(IF(W299="X",1,W299+1)))))</f>
        <v/>
      </c>
      <c r="X300" s="50" t="str">
        <f>IF($A300="","",(IF((VLOOKUP($A300,DATA!$S$1:$AC$38,10,FALSE))="X","X",(IF(X299="X",1,X299+1)))))</f>
        <v/>
      </c>
      <c r="Y300" s="51" t="str">
        <f>IF($A300="","",(IF((VLOOKUP($A300,DATA!$S$1:$AC$38,11,FALSE))="X","X",(IF(Y299="X",1,Y299+1)))))</f>
        <v/>
      </c>
      <c r="Z300" s="52"/>
      <c r="AA300" s="52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39"/>
      <c r="BN300" s="39"/>
      <c r="BO300" s="39"/>
      <c r="BP300" s="39"/>
      <c r="BQ300" s="39"/>
      <c r="BR300" s="39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39"/>
      <c r="CF300" s="39"/>
      <c r="CG300" s="39"/>
      <c r="CH300" s="39"/>
      <c r="DC300" s="4"/>
      <c r="DD300" s="4"/>
      <c r="DE300" s="49"/>
      <c r="DF300" s="49"/>
      <c r="DG300" s="49"/>
      <c r="DH300" s="49"/>
      <c r="DI300" s="49"/>
      <c r="DJ300" s="49"/>
      <c r="DK300" s="49"/>
      <c r="DL300" s="49"/>
      <c r="DM300" s="49"/>
      <c r="DN300" s="49"/>
      <c r="DO300" s="49"/>
      <c r="DP300" s="49"/>
      <c r="DQ300" s="49"/>
      <c r="DR300" s="49"/>
      <c r="DS300" s="49"/>
      <c r="DT300" s="49"/>
      <c r="DU300" s="49"/>
      <c r="DV300" s="49"/>
      <c r="DW300" s="49"/>
      <c r="DX300" s="49"/>
      <c r="DY300" s="49"/>
      <c r="DZ300" s="49"/>
      <c r="EA300" s="49"/>
      <c r="EB300" s="49"/>
      <c r="EC300" s="49"/>
      <c r="ED300" s="49"/>
      <c r="EE300" s="49"/>
      <c r="EF300" s="49"/>
      <c r="EG300" s="49"/>
      <c r="EH300" s="49"/>
      <c r="EI300" s="49"/>
      <c r="EJ300" s="49"/>
      <c r="EK300" s="49"/>
      <c r="EL300" s="49"/>
      <c r="EM300" s="49"/>
      <c r="EN300" s="49"/>
      <c r="EO300" s="49"/>
      <c r="EP300" s="49"/>
      <c r="EQ300" s="49"/>
      <c r="ER300" s="49"/>
      <c r="ES300" s="49"/>
      <c r="ET300" s="49"/>
      <c r="EU300" s="49"/>
      <c r="EV300" s="49"/>
      <c r="EW300" s="49"/>
      <c r="EX300" s="49"/>
      <c r="EY300" s="49"/>
      <c r="EZ300" s="49"/>
      <c r="FA300" s="49"/>
      <c r="FB300" s="49"/>
      <c r="FC300" s="49"/>
      <c r="FD300" s="49"/>
      <c r="FE300" s="49"/>
      <c r="FF300" s="49"/>
      <c r="FG300" s="49"/>
      <c r="FH300" s="49"/>
      <c r="FI300" s="49"/>
      <c r="FJ300" s="49"/>
      <c r="FK300" s="49"/>
      <c r="FL300" s="49"/>
      <c r="FM300" s="49"/>
      <c r="FN300" s="49"/>
      <c r="FO300" s="49"/>
      <c r="FP300" s="49"/>
      <c r="FQ300" s="49"/>
      <c r="FR300" s="49"/>
      <c r="FS300" s="49"/>
      <c r="FT300" s="49"/>
      <c r="FU300" s="49"/>
      <c r="FV300" s="49"/>
      <c r="FW300" s="49"/>
      <c r="FX300" s="49"/>
      <c r="FY300" s="49"/>
      <c r="FZ300" s="49"/>
      <c r="GA300" s="49"/>
      <c r="GB300" s="49"/>
      <c r="GC300" s="49"/>
      <c r="GD300" s="49"/>
      <c r="GE300" s="49"/>
      <c r="GF300" s="49"/>
      <c r="GG300" s="49"/>
      <c r="GH300" s="49"/>
      <c r="GI300" s="49"/>
      <c r="GJ300" s="49"/>
      <c r="GK300" s="49"/>
      <c r="GL300" s="49"/>
      <c r="GM300" s="49"/>
      <c r="GN300" s="49"/>
      <c r="GO300" s="49"/>
      <c r="GP300" s="49"/>
      <c r="GQ300" s="49"/>
      <c r="GR300" s="49"/>
      <c r="GS300" s="49"/>
      <c r="GT300" s="49"/>
      <c r="GU300" s="49"/>
      <c r="GV300" s="49"/>
      <c r="GW300" s="49"/>
      <c r="GX300" s="49"/>
      <c r="GY300" s="49"/>
      <c r="GZ300" s="49"/>
    </row>
    <row r="301" spans="1:208" s="5" customFormat="1" ht="18.600000000000001" customHeight="1" x14ac:dyDescent="0.25">
      <c r="A301" s="58"/>
      <c r="B301" s="50" t="str">
        <f>IF($A301="","",(IF((VLOOKUP($A301,DATA!$A$1:$M$38,2,FALSE))="X","X",(IF(B300="X",1,B300+1)))))</f>
        <v/>
      </c>
      <c r="C301" s="51" t="str">
        <f>IF($A301="","",(IF((VLOOKUP($A301,DATA!$A$1:$M$38,3,FALSE))="X","X",(IF(C300="X",1,C300+1)))))</f>
        <v/>
      </c>
      <c r="D301" s="50" t="str">
        <f>IF($A301="","",(IF((VLOOKUP($A301,DATA!$A$1:$M$38,4,FALSE))="X","X",(IF(D300="X",1,D300+1)))))</f>
        <v/>
      </c>
      <c r="E301" s="51" t="str">
        <f>IF($A301="","",(IF((VLOOKUP($A301,DATA!$A$1:$M$38,5,FALSE))="X","X",(IF(E300="X",1,E300+1)))))</f>
        <v/>
      </c>
      <c r="F301" s="50" t="str">
        <f>IF($A301="","",(IF((VLOOKUP($A301,DATA!$A$1:$M$38,6,FALSE))="X","X",(IF(F300="X",1,F300+1)))))</f>
        <v/>
      </c>
      <c r="G301" s="51" t="str">
        <f>IF($A301="","",(IF((VLOOKUP($A301,DATA!$A$1:$M$38,7,FALSE))="X","X",(IF(G300="X",1,G300+1)))))</f>
        <v/>
      </c>
      <c r="H301" s="50" t="str">
        <f>IF($A301="","",(IF((VLOOKUP($A301,DATA!$A$1:$M$38,8,FALSE))="X","X",(IF(H300="X",1,H300+1)))))</f>
        <v/>
      </c>
      <c r="I301" s="50" t="str">
        <f>IF($A301="","",(IF((VLOOKUP($A301,DATA!$A$1:$M$38,9,FALSE))="X","X",(IF(I300="X",1,I300+1)))))</f>
        <v/>
      </c>
      <c r="J301" s="51" t="str">
        <f>IF($A301="","",(IF((VLOOKUP($A301,DATA!$A$1:$M$38,10,FALSE))="X","X",(IF(J300="X",1,J300+1)))))</f>
        <v/>
      </c>
      <c r="K301" s="50" t="str">
        <f>IF($A301="","",(IF((VLOOKUP($A301,DATA!$A$1:$M$38,11,FALSE))="X","X",(IF(K300="X",1,K300+1)))))</f>
        <v/>
      </c>
      <c r="L301" s="50" t="str">
        <f>IF($A301="","",(IF((VLOOKUP($A301,DATA!$A$1:$M$38,12,FALSE))="X","X",(IF(L300="X",1,L300+1)))))</f>
        <v/>
      </c>
      <c r="M301" s="50" t="str">
        <f>IF($A301="","",(IF((VLOOKUP($A301,DATA!$A$1:$M$38,13,FALSE))="X","X",(IF(M300="X",1,M300+1)))))</f>
        <v/>
      </c>
      <c r="N301" s="53" t="str">
        <f t="shared" si="8"/>
        <v/>
      </c>
      <c r="O301" s="51" t="str">
        <f t="shared" si="9"/>
        <v/>
      </c>
      <c r="P301" s="50" t="str">
        <f>IF($A301="","",(IF((VLOOKUP($A301,DATA!$S$1:$AC$38,2,FALSE))="X","X",(IF(P300="X",1,P300+1)))))</f>
        <v/>
      </c>
      <c r="Q301" s="50" t="str">
        <f>IF($A301="","",(IF((VLOOKUP($A301,DATA!$S$1:$AC$38,3,FALSE))="X","X",(IF(Q300="X",1,Q300+1)))))</f>
        <v/>
      </c>
      <c r="R301" s="50" t="str">
        <f>IF($A301="","",(IF((VLOOKUP($A301,DATA!$S$1:$AC$38,4,FALSE))="X","X",(IF(R300="X",1,R300+1)))))</f>
        <v/>
      </c>
      <c r="S301" s="50" t="str">
        <f>IF($A301="","",(IF((VLOOKUP($A301,DATA!$S$1:$AC$38,5,FALSE))="X","X",(IF(S300="X",1,S300+1)))))</f>
        <v/>
      </c>
      <c r="T301" s="50" t="str">
        <f>IF($A301="","",(IF((VLOOKUP($A301,DATA!$S$1:$AC$38,6,FALSE))="X","X",(IF(T300="X",1,T300+1)))))</f>
        <v/>
      </c>
      <c r="U301" s="50" t="str">
        <f>IF($A301="","",(IF((VLOOKUP($A301,DATA!$S$1:$AC$38,7,FALSE))="X","X",(IF(U300="X",1,U300+1)))))</f>
        <v/>
      </c>
      <c r="V301" s="51" t="str">
        <f>IF($A301="","",(IF((VLOOKUP($A301,DATA!$S$1:$AC$38,8,FALSE))="X","X",(IF(V300="X",1,V300+1)))))</f>
        <v/>
      </c>
      <c r="W301" s="50" t="str">
        <f>IF($A301="","",(IF((VLOOKUP($A301,DATA!$S$1:$AC$38,9,FALSE))="X","X",(IF(W300="X",1,W300+1)))))</f>
        <v/>
      </c>
      <c r="X301" s="50" t="str">
        <f>IF($A301="","",(IF((VLOOKUP($A301,DATA!$S$1:$AC$38,10,FALSE))="X","X",(IF(X300="X",1,X300+1)))))</f>
        <v/>
      </c>
      <c r="Y301" s="51" t="str">
        <f>IF($A301="","",(IF((VLOOKUP($A301,DATA!$S$1:$AC$38,11,FALSE))="X","X",(IF(Y300="X",1,Y300+1)))))</f>
        <v/>
      </c>
      <c r="Z301" s="52"/>
      <c r="AA301" s="52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39"/>
      <c r="BN301" s="39"/>
      <c r="BO301" s="39"/>
      <c r="BP301" s="39"/>
      <c r="BQ301" s="39"/>
      <c r="BR301" s="39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39"/>
      <c r="CF301" s="39"/>
      <c r="CG301" s="39"/>
      <c r="CH301" s="39"/>
      <c r="DC301" s="4"/>
      <c r="DD301" s="4"/>
      <c r="DE301" s="49"/>
      <c r="DF301" s="49"/>
      <c r="DG301" s="49"/>
      <c r="DH301" s="49"/>
      <c r="DI301" s="49"/>
      <c r="DJ301" s="49"/>
      <c r="DK301" s="49"/>
      <c r="DL301" s="49"/>
      <c r="DM301" s="49"/>
      <c r="DN301" s="49"/>
      <c r="DO301" s="49"/>
      <c r="DP301" s="49"/>
      <c r="DQ301" s="49"/>
      <c r="DR301" s="49"/>
      <c r="DS301" s="49"/>
      <c r="DT301" s="49"/>
      <c r="DU301" s="49"/>
      <c r="DV301" s="49"/>
      <c r="DW301" s="49"/>
      <c r="DX301" s="49"/>
      <c r="DY301" s="49"/>
      <c r="DZ301" s="49"/>
      <c r="EA301" s="49"/>
      <c r="EB301" s="49"/>
      <c r="EC301" s="49"/>
      <c r="ED301" s="49"/>
      <c r="EE301" s="49"/>
      <c r="EF301" s="49"/>
      <c r="EG301" s="49"/>
      <c r="EH301" s="49"/>
      <c r="EI301" s="49"/>
      <c r="EJ301" s="49"/>
      <c r="EK301" s="49"/>
      <c r="EL301" s="49"/>
      <c r="EM301" s="49"/>
      <c r="EN301" s="49"/>
      <c r="EO301" s="49"/>
      <c r="EP301" s="49"/>
      <c r="EQ301" s="49"/>
      <c r="ER301" s="49"/>
      <c r="ES301" s="49"/>
      <c r="ET301" s="49"/>
      <c r="EU301" s="49"/>
      <c r="EV301" s="49"/>
      <c r="EW301" s="49"/>
      <c r="EX301" s="49"/>
      <c r="EY301" s="49"/>
      <c r="EZ301" s="49"/>
      <c r="FA301" s="49"/>
      <c r="FB301" s="49"/>
      <c r="FC301" s="49"/>
      <c r="FD301" s="49"/>
      <c r="FE301" s="49"/>
      <c r="FF301" s="49"/>
      <c r="FG301" s="49"/>
      <c r="FH301" s="49"/>
      <c r="FI301" s="49"/>
      <c r="FJ301" s="49"/>
      <c r="FK301" s="49"/>
      <c r="FL301" s="49"/>
      <c r="FM301" s="49"/>
      <c r="FN301" s="49"/>
      <c r="FO301" s="49"/>
      <c r="FP301" s="49"/>
      <c r="FQ301" s="49"/>
      <c r="FR301" s="49"/>
      <c r="FS301" s="49"/>
      <c r="FT301" s="49"/>
      <c r="FU301" s="49"/>
      <c r="FV301" s="49"/>
      <c r="FW301" s="49"/>
      <c r="FX301" s="49"/>
      <c r="FY301" s="49"/>
      <c r="FZ301" s="49"/>
      <c r="GA301" s="49"/>
      <c r="GB301" s="49"/>
      <c r="GC301" s="49"/>
      <c r="GD301" s="49"/>
      <c r="GE301" s="49"/>
      <c r="GF301" s="49"/>
      <c r="GG301" s="49"/>
      <c r="GH301" s="49"/>
      <c r="GI301" s="49"/>
      <c r="GJ301" s="49"/>
      <c r="GK301" s="49"/>
      <c r="GL301" s="49"/>
      <c r="GM301" s="49"/>
      <c r="GN301" s="49"/>
      <c r="GO301" s="49"/>
      <c r="GP301" s="49"/>
      <c r="GQ301" s="49"/>
      <c r="GR301" s="49"/>
      <c r="GS301" s="49"/>
      <c r="GT301" s="49"/>
      <c r="GU301" s="49"/>
      <c r="GV301" s="49"/>
      <c r="GW301" s="49"/>
      <c r="GX301" s="49"/>
      <c r="GY301" s="49"/>
      <c r="GZ301" s="49"/>
    </row>
    <row r="302" spans="1:208" s="5" customFormat="1" ht="18.600000000000001" customHeight="1" x14ac:dyDescent="0.25">
      <c r="A302" s="58"/>
      <c r="B302" s="50" t="str">
        <f>IF($A302="","",(IF((VLOOKUP($A302,DATA!$A$1:$M$38,2,FALSE))="X","X",(IF(B301="X",1,B301+1)))))</f>
        <v/>
      </c>
      <c r="C302" s="51" t="str">
        <f>IF($A302="","",(IF((VLOOKUP($A302,DATA!$A$1:$M$38,3,FALSE))="X","X",(IF(C301="X",1,C301+1)))))</f>
        <v/>
      </c>
      <c r="D302" s="50" t="str">
        <f>IF($A302="","",(IF((VLOOKUP($A302,DATA!$A$1:$M$38,4,FALSE))="X","X",(IF(D301="X",1,D301+1)))))</f>
        <v/>
      </c>
      <c r="E302" s="51" t="str">
        <f>IF($A302="","",(IF((VLOOKUP($A302,DATA!$A$1:$M$38,5,FALSE))="X","X",(IF(E301="X",1,E301+1)))))</f>
        <v/>
      </c>
      <c r="F302" s="50" t="str">
        <f>IF($A302="","",(IF((VLOOKUP($A302,DATA!$A$1:$M$38,6,FALSE))="X","X",(IF(F301="X",1,F301+1)))))</f>
        <v/>
      </c>
      <c r="G302" s="51" t="str">
        <f>IF($A302="","",(IF((VLOOKUP($A302,DATA!$A$1:$M$38,7,FALSE))="X","X",(IF(G301="X",1,G301+1)))))</f>
        <v/>
      </c>
      <c r="H302" s="50" t="str">
        <f>IF($A302="","",(IF((VLOOKUP($A302,DATA!$A$1:$M$38,8,FALSE))="X","X",(IF(H301="X",1,H301+1)))))</f>
        <v/>
      </c>
      <c r="I302" s="50" t="str">
        <f>IF($A302="","",(IF((VLOOKUP($A302,DATA!$A$1:$M$38,9,FALSE))="X","X",(IF(I301="X",1,I301+1)))))</f>
        <v/>
      </c>
      <c r="J302" s="51" t="str">
        <f>IF($A302="","",(IF((VLOOKUP($A302,DATA!$A$1:$M$38,10,FALSE))="X","X",(IF(J301="X",1,J301+1)))))</f>
        <v/>
      </c>
      <c r="K302" s="50" t="str">
        <f>IF($A302="","",(IF((VLOOKUP($A302,DATA!$A$1:$M$38,11,FALSE))="X","X",(IF(K301="X",1,K301+1)))))</f>
        <v/>
      </c>
      <c r="L302" s="50" t="str">
        <f>IF($A302="","",(IF((VLOOKUP($A302,DATA!$A$1:$M$38,12,FALSE))="X","X",(IF(L301="X",1,L301+1)))))</f>
        <v/>
      </c>
      <c r="M302" s="50" t="str">
        <f>IF($A302="","",(IF((VLOOKUP($A302,DATA!$A$1:$M$38,13,FALSE))="X","X",(IF(M301="X",1,M301+1)))))</f>
        <v/>
      </c>
      <c r="N302" s="53" t="str">
        <f t="shared" si="8"/>
        <v/>
      </c>
      <c r="O302" s="51" t="str">
        <f t="shared" si="9"/>
        <v/>
      </c>
      <c r="P302" s="50" t="str">
        <f>IF($A302="","",(IF((VLOOKUP($A302,DATA!$S$1:$AC$38,2,FALSE))="X","X",(IF(P301="X",1,P301+1)))))</f>
        <v/>
      </c>
      <c r="Q302" s="50" t="str">
        <f>IF($A302="","",(IF((VLOOKUP($A302,DATA!$S$1:$AC$38,3,FALSE))="X","X",(IF(Q301="X",1,Q301+1)))))</f>
        <v/>
      </c>
      <c r="R302" s="50" t="str">
        <f>IF($A302="","",(IF((VLOOKUP($A302,DATA!$S$1:$AC$38,4,FALSE))="X","X",(IF(R301="X",1,R301+1)))))</f>
        <v/>
      </c>
      <c r="S302" s="50" t="str">
        <f>IF($A302="","",(IF((VLOOKUP($A302,DATA!$S$1:$AC$38,5,FALSE))="X","X",(IF(S301="X",1,S301+1)))))</f>
        <v/>
      </c>
      <c r="T302" s="50" t="str">
        <f>IF($A302="","",(IF((VLOOKUP($A302,DATA!$S$1:$AC$38,6,FALSE))="X","X",(IF(T301="X",1,T301+1)))))</f>
        <v/>
      </c>
      <c r="U302" s="50" t="str">
        <f>IF($A302="","",(IF((VLOOKUP($A302,DATA!$S$1:$AC$38,7,FALSE))="X","X",(IF(U301="X",1,U301+1)))))</f>
        <v/>
      </c>
      <c r="V302" s="51" t="str">
        <f>IF($A302="","",(IF((VLOOKUP($A302,DATA!$S$1:$AC$38,8,FALSE))="X","X",(IF(V301="X",1,V301+1)))))</f>
        <v/>
      </c>
      <c r="W302" s="50" t="str">
        <f>IF($A302="","",(IF((VLOOKUP($A302,DATA!$S$1:$AC$38,9,FALSE))="X","X",(IF(W301="X",1,W301+1)))))</f>
        <v/>
      </c>
      <c r="X302" s="50" t="str">
        <f>IF($A302="","",(IF((VLOOKUP($A302,DATA!$S$1:$AC$38,10,FALSE))="X","X",(IF(X301="X",1,X301+1)))))</f>
        <v/>
      </c>
      <c r="Y302" s="51" t="str">
        <f>IF($A302="","",(IF((VLOOKUP($A302,DATA!$S$1:$AC$38,11,FALSE))="X","X",(IF(Y301="X",1,Y301+1)))))</f>
        <v/>
      </c>
      <c r="Z302" s="52"/>
      <c r="AA302" s="52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39"/>
      <c r="BN302" s="39"/>
      <c r="BO302" s="39"/>
      <c r="BP302" s="39"/>
      <c r="BQ302" s="39"/>
      <c r="BR302" s="39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39"/>
      <c r="CF302" s="39"/>
      <c r="CG302" s="39"/>
      <c r="CH302" s="39"/>
      <c r="DC302" s="4"/>
      <c r="DD302" s="4"/>
      <c r="DE302" s="49"/>
      <c r="DF302" s="49"/>
      <c r="DG302" s="49"/>
      <c r="DH302" s="49"/>
      <c r="DI302" s="49"/>
      <c r="DJ302" s="49"/>
      <c r="DK302" s="49"/>
      <c r="DL302" s="49"/>
      <c r="DM302" s="49"/>
      <c r="DN302" s="49"/>
      <c r="DO302" s="49"/>
      <c r="DP302" s="49"/>
      <c r="DQ302" s="49"/>
      <c r="DR302" s="49"/>
      <c r="DS302" s="49"/>
      <c r="DT302" s="49"/>
      <c r="DU302" s="49"/>
      <c r="DV302" s="49"/>
      <c r="DW302" s="49"/>
      <c r="DX302" s="49"/>
      <c r="DY302" s="49"/>
      <c r="DZ302" s="49"/>
      <c r="EA302" s="49"/>
      <c r="EB302" s="49"/>
      <c r="EC302" s="49"/>
      <c r="ED302" s="49"/>
      <c r="EE302" s="49"/>
      <c r="EF302" s="49"/>
      <c r="EG302" s="49"/>
      <c r="EH302" s="49"/>
      <c r="EI302" s="49"/>
      <c r="EJ302" s="49"/>
      <c r="EK302" s="49"/>
      <c r="EL302" s="49"/>
      <c r="EM302" s="49"/>
      <c r="EN302" s="49"/>
      <c r="EO302" s="49"/>
      <c r="EP302" s="49"/>
      <c r="EQ302" s="49"/>
      <c r="ER302" s="49"/>
      <c r="ES302" s="49"/>
      <c r="ET302" s="49"/>
      <c r="EU302" s="49"/>
      <c r="EV302" s="49"/>
      <c r="EW302" s="49"/>
      <c r="EX302" s="49"/>
      <c r="EY302" s="49"/>
      <c r="EZ302" s="49"/>
      <c r="FA302" s="49"/>
      <c r="FB302" s="49"/>
      <c r="FC302" s="49"/>
      <c r="FD302" s="49"/>
      <c r="FE302" s="49"/>
      <c r="FF302" s="49"/>
      <c r="FG302" s="49"/>
      <c r="FH302" s="49"/>
      <c r="FI302" s="49"/>
      <c r="FJ302" s="49"/>
      <c r="FK302" s="49"/>
      <c r="FL302" s="49"/>
      <c r="FM302" s="49"/>
      <c r="FN302" s="49"/>
      <c r="FO302" s="49"/>
      <c r="FP302" s="49"/>
      <c r="FQ302" s="49"/>
      <c r="FR302" s="49"/>
      <c r="FS302" s="49"/>
      <c r="FT302" s="49"/>
      <c r="FU302" s="49"/>
      <c r="FV302" s="49"/>
      <c r="FW302" s="49"/>
      <c r="FX302" s="49"/>
      <c r="FY302" s="49"/>
      <c r="FZ302" s="49"/>
      <c r="GA302" s="49"/>
      <c r="GB302" s="49"/>
      <c r="GC302" s="49"/>
      <c r="GD302" s="49"/>
      <c r="GE302" s="49"/>
      <c r="GF302" s="49"/>
      <c r="GG302" s="49"/>
      <c r="GH302" s="49"/>
      <c r="GI302" s="49"/>
      <c r="GJ302" s="49"/>
      <c r="GK302" s="49"/>
      <c r="GL302" s="49"/>
      <c r="GM302" s="49"/>
      <c r="GN302" s="49"/>
      <c r="GO302" s="49"/>
      <c r="GP302" s="49"/>
      <c r="GQ302" s="49"/>
      <c r="GR302" s="49"/>
      <c r="GS302" s="49"/>
      <c r="GT302" s="49"/>
      <c r="GU302" s="49"/>
      <c r="GV302" s="49"/>
      <c r="GW302" s="49"/>
      <c r="GX302" s="49"/>
      <c r="GY302" s="49"/>
      <c r="GZ302" s="49"/>
    </row>
    <row r="303" spans="1:208" s="5" customFormat="1" ht="18.600000000000001" customHeight="1" x14ac:dyDescent="0.25">
      <c r="A303" s="58"/>
      <c r="B303" s="50" t="str">
        <f>IF($A303="","",(IF((VLOOKUP($A303,DATA!$A$1:$M$38,2,FALSE))="X","X",(IF(B302="X",1,B302+1)))))</f>
        <v/>
      </c>
      <c r="C303" s="51" t="str">
        <f>IF($A303="","",(IF((VLOOKUP($A303,DATA!$A$1:$M$38,3,FALSE))="X","X",(IF(C302="X",1,C302+1)))))</f>
        <v/>
      </c>
      <c r="D303" s="50" t="str">
        <f>IF($A303="","",(IF((VLOOKUP($A303,DATA!$A$1:$M$38,4,FALSE))="X","X",(IF(D302="X",1,D302+1)))))</f>
        <v/>
      </c>
      <c r="E303" s="51" t="str">
        <f>IF($A303="","",(IF((VLOOKUP($A303,DATA!$A$1:$M$38,5,FALSE))="X","X",(IF(E302="X",1,E302+1)))))</f>
        <v/>
      </c>
      <c r="F303" s="50" t="str">
        <f>IF($A303="","",(IF((VLOOKUP($A303,DATA!$A$1:$M$38,6,FALSE))="X","X",(IF(F302="X",1,F302+1)))))</f>
        <v/>
      </c>
      <c r="G303" s="51" t="str">
        <f>IF($A303="","",(IF((VLOOKUP($A303,DATA!$A$1:$M$38,7,FALSE))="X","X",(IF(G302="X",1,G302+1)))))</f>
        <v/>
      </c>
      <c r="H303" s="50" t="str">
        <f>IF($A303="","",(IF((VLOOKUP($A303,DATA!$A$1:$M$38,8,FALSE))="X","X",(IF(H302="X",1,H302+1)))))</f>
        <v/>
      </c>
      <c r="I303" s="50" t="str">
        <f>IF($A303="","",(IF((VLOOKUP($A303,DATA!$A$1:$M$38,9,FALSE))="X","X",(IF(I302="X",1,I302+1)))))</f>
        <v/>
      </c>
      <c r="J303" s="51" t="str">
        <f>IF($A303="","",(IF((VLOOKUP($A303,DATA!$A$1:$M$38,10,FALSE))="X","X",(IF(J302="X",1,J302+1)))))</f>
        <v/>
      </c>
      <c r="K303" s="50" t="str">
        <f>IF($A303="","",(IF((VLOOKUP($A303,DATA!$A$1:$M$38,11,FALSE))="X","X",(IF(K302="X",1,K302+1)))))</f>
        <v/>
      </c>
      <c r="L303" s="50" t="str">
        <f>IF($A303="","",(IF((VLOOKUP($A303,DATA!$A$1:$M$38,12,FALSE))="X","X",(IF(L302="X",1,L302+1)))))</f>
        <v/>
      </c>
      <c r="M303" s="50" t="str">
        <f>IF($A303="","",(IF((VLOOKUP($A303,DATA!$A$1:$M$38,13,FALSE))="X","X",(IF(M302="X",1,M302+1)))))</f>
        <v/>
      </c>
      <c r="N303" s="53" t="str">
        <f t="shared" si="8"/>
        <v/>
      </c>
      <c r="O303" s="51" t="str">
        <f t="shared" si="9"/>
        <v/>
      </c>
      <c r="P303" s="50" t="str">
        <f>IF($A303="","",(IF((VLOOKUP($A303,DATA!$S$1:$AC$38,2,FALSE))="X","X",(IF(P302="X",1,P302+1)))))</f>
        <v/>
      </c>
      <c r="Q303" s="50" t="str">
        <f>IF($A303="","",(IF((VLOOKUP($A303,DATA!$S$1:$AC$38,3,FALSE))="X","X",(IF(Q302="X",1,Q302+1)))))</f>
        <v/>
      </c>
      <c r="R303" s="50" t="str">
        <f>IF($A303="","",(IF((VLOOKUP($A303,DATA!$S$1:$AC$38,4,FALSE))="X","X",(IF(R302="X",1,R302+1)))))</f>
        <v/>
      </c>
      <c r="S303" s="50" t="str">
        <f>IF($A303="","",(IF((VLOOKUP($A303,DATA!$S$1:$AC$38,5,FALSE))="X","X",(IF(S302="X",1,S302+1)))))</f>
        <v/>
      </c>
      <c r="T303" s="50" t="str">
        <f>IF($A303="","",(IF((VLOOKUP($A303,DATA!$S$1:$AC$38,6,FALSE))="X","X",(IF(T302="X",1,T302+1)))))</f>
        <v/>
      </c>
      <c r="U303" s="50" t="str">
        <f>IF($A303="","",(IF((VLOOKUP($A303,DATA!$S$1:$AC$38,7,FALSE))="X","X",(IF(U302="X",1,U302+1)))))</f>
        <v/>
      </c>
      <c r="V303" s="51" t="str">
        <f>IF($A303="","",(IF((VLOOKUP($A303,DATA!$S$1:$AC$38,8,FALSE))="X","X",(IF(V302="X",1,V302+1)))))</f>
        <v/>
      </c>
      <c r="W303" s="50" t="str">
        <f>IF($A303="","",(IF((VLOOKUP($A303,DATA!$S$1:$AC$38,9,FALSE))="X","X",(IF(W302="X",1,W302+1)))))</f>
        <v/>
      </c>
      <c r="X303" s="50" t="str">
        <f>IF($A303="","",(IF((VLOOKUP($A303,DATA!$S$1:$AC$38,10,FALSE))="X","X",(IF(X302="X",1,X302+1)))))</f>
        <v/>
      </c>
      <c r="Y303" s="51" t="str">
        <f>IF($A303="","",(IF((VLOOKUP($A303,DATA!$S$1:$AC$38,11,FALSE))="X","X",(IF(Y302="X",1,Y302+1)))))</f>
        <v/>
      </c>
      <c r="Z303" s="52"/>
      <c r="AA303" s="52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39"/>
      <c r="BN303" s="39"/>
      <c r="BO303" s="39"/>
      <c r="BP303" s="39"/>
      <c r="BQ303" s="39"/>
      <c r="BR303" s="39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39"/>
      <c r="CF303" s="39"/>
      <c r="CG303" s="39"/>
      <c r="CH303" s="39"/>
      <c r="DC303" s="4"/>
      <c r="DD303" s="4"/>
      <c r="DE303" s="49"/>
      <c r="DF303" s="49"/>
      <c r="DG303" s="49"/>
      <c r="DH303" s="49"/>
      <c r="DI303" s="49"/>
      <c r="DJ303" s="49"/>
      <c r="DK303" s="49"/>
      <c r="DL303" s="49"/>
      <c r="DM303" s="49"/>
      <c r="DN303" s="49"/>
      <c r="DO303" s="49"/>
      <c r="DP303" s="49"/>
      <c r="DQ303" s="49"/>
      <c r="DR303" s="49"/>
      <c r="DS303" s="49"/>
      <c r="DT303" s="49"/>
      <c r="DU303" s="49"/>
      <c r="DV303" s="49"/>
      <c r="DW303" s="49"/>
      <c r="DX303" s="49"/>
      <c r="DY303" s="49"/>
      <c r="DZ303" s="49"/>
      <c r="EA303" s="49"/>
      <c r="EB303" s="49"/>
      <c r="EC303" s="49"/>
      <c r="ED303" s="49"/>
      <c r="EE303" s="49"/>
      <c r="EF303" s="49"/>
      <c r="EG303" s="49"/>
      <c r="EH303" s="49"/>
      <c r="EI303" s="49"/>
      <c r="EJ303" s="49"/>
      <c r="EK303" s="49"/>
      <c r="EL303" s="49"/>
      <c r="EM303" s="49"/>
      <c r="EN303" s="49"/>
      <c r="EO303" s="49"/>
      <c r="EP303" s="49"/>
      <c r="EQ303" s="49"/>
      <c r="ER303" s="49"/>
      <c r="ES303" s="49"/>
      <c r="ET303" s="49"/>
      <c r="EU303" s="49"/>
      <c r="EV303" s="49"/>
      <c r="EW303" s="49"/>
      <c r="EX303" s="49"/>
      <c r="EY303" s="49"/>
      <c r="EZ303" s="49"/>
      <c r="FA303" s="49"/>
      <c r="FB303" s="49"/>
      <c r="FC303" s="49"/>
      <c r="FD303" s="49"/>
      <c r="FE303" s="49"/>
      <c r="FF303" s="49"/>
      <c r="FG303" s="49"/>
      <c r="FH303" s="49"/>
      <c r="FI303" s="49"/>
      <c r="FJ303" s="49"/>
      <c r="FK303" s="49"/>
      <c r="FL303" s="49"/>
      <c r="FM303" s="49"/>
      <c r="FN303" s="49"/>
      <c r="FO303" s="49"/>
      <c r="FP303" s="49"/>
      <c r="FQ303" s="49"/>
      <c r="FR303" s="49"/>
      <c r="FS303" s="49"/>
      <c r="FT303" s="49"/>
      <c r="FU303" s="49"/>
      <c r="FV303" s="49"/>
      <c r="FW303" s="49"/>
      <c r="FX303" s="49"/>
      <c r="FY303" s="49"/>
      <c r="FZ303" s="49"/>
      <c r="GA303" s="49"/>
      <c r="GB303" s="49"/>
      <c r="GC303" s="49"/>
      <c r="GD303" s="49"/>
      <c r="GE303" s="49"/>
      <c r="GF303" s="49"/>
      <c r="GG303" s="49"/>
      <c r="GH303" s="49"/>
      <c r="GI303" s="49"/>
      <c r="GJ303" s="49"/>
      <c r="GK303" s="49"/>
      <c r="GL303" s="49"/>
      <c r="GM303" s="49"/>
      <c r="GN303" s="49"/>
      <c r="GO303" s="49"/>
      <c r="GP303" s="49"/>
      <c r="GQ303" s="49"/>
      <c r="GR303" s="49"/>
      <c r="GS303" s="49"/>
      <c r="GT303" s="49"/>
      <c r="GU303" s="49"/>
      <c r="GV303" s="49"/>
      <c r="GW303" s="49"/>
      <c r="GX303" s="49"/>
      <c r="GY303" s="49"/>
      <c r="GZ303" s="49"/>
    </row>
    <row r="304" spans="1:208" s="5" customFormat="1" ht="18.600000000000001" customHeight="1" x14ac:dyDescent="0.25">
      <c r="A304" s="58"/>
      <c r="B304" s="50" t="str">
        <f>IF($A304="","",(IF((VLOOKUP($A304,DATA!$A$1:$M$38,2,FALSE))="X","X",(IF(B303="X",1,B303+1)))))</f>
        <v/>
      </c>
      <c r="C304" s="51" t="str">
        <f>IF($A304="","",(IF((VLOOKUP($A304,DATA!$A$1:$M$38,3,FALSE))="X","X",(IF(C303="X",1,C303+1)))))</f>
        <v/>
      </c>
      <c r="D304" s="50" t="str">
        <f>IF($A304="","",(IF((VLOOKUP($A304,DATA!$A$1:$M$38,4,FALSE))="X","X",(IF(D303="X",1,D303+1)))))</f>
        <v/>
      </c>
      <c r="E304" s="51" t="str">
        <f>IF($A304="","",(IF((VLOOKUP($A304,DATA!$A$1:$M$38,5,FALSE))="X","X",(IF(E303="X",1,E303+1)))))</f>
        <v/>
      </c>
      <c r="F304" s="50" t="str">
        <f>IF($A304="","",(IF((VLOOKUP($A304,DATA!$A$1:$M$38,6,FALSE))="X","X",(IF(F303="X",1,F303+1)))))</f>
        <v/>
      </c>
      <c r="G304" s="51" t="str">
        <f>IF($A304="","",(IF((VLOOKUP($A304,DATA!$A$1:$M$38,7,FALSE))="X","X",(IF(G303="X",1,G303+1)))))</f>
        <v/>
      </c>
      <c r="H304" s="50" t="str">
        <f>IF($A304="","",(IF((VLOOKUP($A304,DATA!$A$1:$M$38,8,FALSE))="X","X",(IF(H303="X",1,H303+1)))))</f>
        <v/>
      </c>
      <c r="I304" s="50" t="str">
        <f>IF($A304="","",(IF((VLOOKUP($A304,DATA!$A$1:$M$38,9,FALSE))="X","X",(IF(I303="X",1,I303+1)))))</f>
        <v/>
      </c>
      <c r="J304" s="51" t="str">
        <f>IF($A304="","",(IF((VLOOKUP($A304,DATA!$A$1:$M$38,10,FALSE))="X","X",(IF(J303="X",1,J303+1)))))</f>
        <v/>
      </c>
      <c r="K304" s="50" t="str">
        <f>IF($A304="","",(IF((VLOOKUP($A304,DATA!$A$1:$M$38,11,FALSE))="X","X",(IF(K303="X",1,K303+1)))))</f>
        <v/>
      </c>
      <c r="L304" s="50" t="str">
        <f>IF($A304="","",(IF((VLOOKUP($A304,DATA!$A$1:$M$38,12,FALSE))="X","X",(IF(L303="X",1,L303+1)))))</f>
        <v/>
      </c>
      <c r="M304" s="50" t="str">
        <f>IF($A304="","",(IF((VLOOKUP($A304,DATA!$A$1:$M$38,13,FALSE))="X","X",(IF(M303="X",1,M303+1)))))</f>
        <v/>
      </c>
      <c r="N304" s="53" t="str">
        <f t="shared" si="8"/>
        <v/>
      </c>
      <c r="O304" s="51" t="str">
        <f t="shared" si="9"/>
        <v/>
      </c>
      <c r="P304" s="50" t="str">
        <f>IF($A304="","",(IF((VLOOKUP($A304,DATA!$S$1:$AC$38,2,FALSE))="X","X",(IF(P303="X",1,P303+1)))))</f>
        <v/>
      </c>
      <c r="Q304" s="50" t="str">
        <f>IF($A304="","",(IF((VLOOKUP($A304,DATA!$S$1:$AC$38,3,FALSE))="X","X",(IF(Q303="X",1,Q303+1)))))</f>
        <v/>
      </c>
      <c r="R304" s="50" t="str">
        <f>IF($A304="","",(IF((VLOOKUP($A304,DATA!$S$1:$AC$38,4,FALSE))="X","X",(IF(R303="X",1,R303+1)))))</f>
        <v/>
      </c>
      <c r="S304" s="50" t="str">
        <f>IF($A304="","",(IF((VLOOKUP($A304,DATA!$S$1:$AC$38,5,FALSE))="X","X",(IF(S303="X",1,S303+1)))))</f>
        <v/>
      </c>
      <c r="T304" s="50" t="str">
        <f>IF($A304="","",(IF((VLOOKUP($A304,DATA!$S$1:$AC$38,6,FALSE))="X","X",(IF(T303="X",1,T303+1)))))</f>
        <v/>
      </c>
      <c r="U304" s="50" t="str">
        <f>IF($A304="","",(IF((VLOOKUP($A304,DATA!$S$1:$AC$38,7,FALSE))="X","X",(IF(U303="X",1,U303+1)))))</f>
        <v/>
      </c>
      <c r="V304" s="51" t="str">
        <f>IF($A304="","",(IF((VLOOKUP($A304,DATA!$S$1:$AC$38,8,FALSE))="X","X",(IF(V303="X",1,V303+1)))))</f>
        <v/>
      </c>
      <c r="W304" s="50" t="str">
        <f>IF($A304="","",(IF((VLOOKUP($A304,DATA!$S$1:$AC$38,9,FALSE))="X","X",(IF(W303="X",1,W303+1)))))</f>
        <v/>
      </c>
      <c r="X304" s="50" t="str">
        <f>IF($A304="","",(IF((VLOOKUP($A304,DATA!$S$1:$AC$38,10,FALSE))="X","X",(IF(X303="X",1,X303+1)))))</f>
        <v/>
      </c>
      <c r="Y304" s="51" t="str">
        <f>IF($A304="","",(IF((VLOOKUP($A304,DATA!$S$1:$AC$38,11,FALSE))="X","X",(IF(Y303="X",1,Y303+1)))))</f>
        <v/>
      </c>
      <c r="Z304" s="52"/>
      <c r="AA304" s="52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39"/>
      <c r="BN304" s="39"/>
      <c r="BO304" s="39"/>
      <c r="BP304" s="39"/>
      <c r="BQ304" s="39"/>
      <c r="BR304" s="39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39"/>
      <c r="CF304" s="39"/>
      <c r="CG304" s="39"/>
      <c r="CH304" s="39"/>
      <c r="DC304" s="4"/>
      <c r="DD304" s="4"/>
      <c r="DE304" s="49"/>
      <c r="DF304" s="49"/>
      <c r="DG304" s="49"/>
      <c r="DH304" s="49"/>
      <c r="DI304" s="49"/>
      <c r="DJ304" s="49"/>
      <c r="DK304" s="49"/>
      <c r="DL304" s="49"/>
      <c r="DM304" s="49"/>
      <c r="DN304" s="49"/>
      <c r="DO304" s="49"/>
      <c r="DP304" s="49"/>
      <c r="DQ304" s="49"/>
      <c r="DR304" s="49"/>
      <c r="DS304" s="49"/>
      <c r="DT304" s="49"/>
      <c r="DU304" s="49"/>
      <c r="DV304" s="49"/>
      <c r="DW304" s="49"/>
      <c r="DX304" s="49"/>
      <c r="DY304" s="49"/>
      <c r="DZ304" s="49"/>
      <c r="EA304" s="49"/>
      <c r="EB304" s="49"/>
      <c r="EC304" s="49"/>
      <c r="ED304" s="49"/>
      <c r="EE304" s="49"/>
      <c r="EF304" s="49"/>
      <c r="EG304" s="49"/>
      <c r="EH304" s="49"/>
      <c r="EI304" s="49"/>
      <c r="EJ304" s="49"/>
      <c r="EK304" s="49"/>
      <c r="EL304" s="49"/>
      <c r="EM304" s="49"/>
      <c r="EN304" s="49"/>
      <c r="EO304" s="49"/>
      <c r="EP304" s="49"/>
      <c r="EQ304" s="49"/>
      <c r="ER304" s="49"/>
      <c r="ES304" s="49"/>
      <c r="ET304" s="49"/>
      <c r="EU304" s="49"/>
      <c r="EV304" s="49"/>
      <c r="EW304" s="49"/>
      <c r="EX304" s="49"/>
      <c r="EY304" s="49"/>
      <c r="EZ304" s="49"/>
      <c r="FA304" s="49"/>
      <c r="FB304" s="49"/>
      <c r="FC304" s="49"/>
      <c r="FD304" s="49"/>
      <c r="FE304" s="49"/>
      <c r="FF304" s="49"/>
      <c r="FG304" s="49"/>
      <c r="FH304" s="49"/>
      <c r="FI304" s="49"/>
      <c r="FJ304" s="49"/>
      <c r="FK304" s="49"/>
      <c r="FL304" s="49"/>
      <c r="FM304" s="49"/>
      <c r="FN304" s="49"/>
      <c r="FO304" s="49"/>
      <c r="FP304" s="49"/>
      <c r="FQ304" s="49"/>
      <c r="FR304" s="49"/>
      <c r="FS304" s="49"/>
      <c r="FT304" s="49"/>
      <c r="FU304" s="49"/>
      <c r="FV304" s="49"/>
      <c r="FW304" s="49"/>
      <c r="FX304" s="49"/>
      <c r="FY304" s="49"/>
      <c r="FZ304" s="49"/>
      <c r="GA304" s="49"/>
      <c r="GB304" s="49"/>
      <c r="GC304" s="49"/>
      <c r="GD304" s="49"/>
      <c r="GE304" s="49"/>
      <c r="GF304" s="49"/>
      <c r="GG304" s="49"/>
      <c r="GH304" s="49"/>
      <c r="GI304" s="49"/>
      <c r="GJ304" s="49"/>
      <c r="GK304" s="49"/>
      <c r="GL304" s="49"/>
      <c r="GM304" s="49"/>
      <c r="GN304" s="49"/>
      <c r="GO304" s="49"/>
      <c r="GP304" s="49"/>
      <c r="GQ304" s="49"/>
      <c r="GR304" s="49"/>
      <c r="GS304" s="49"/>
      <c r="GT304" s="49"/>
      <c r="GU304" s="49"/>
      <c r="GV304" s="49"/>
      <c r="GW304" s="49"/>
      <c r="GX304" s="49"/>
      <c r="GY304" s="49"/>
      <c r="GZ304" s="49"/>
    </row>
    <row r="305" spans="1:208" s="5" customFormat="1" ht="18.600000000000001" customHeight="1" x14ac:dyDescent="0.25">
      <c r="A305" s="58"/>
      <c r="B305" s="50" t="str">
        <f>IF($A305="","",(IF((VLOOKUP($A305,DATA!$A$1:$M$38,2,FALSE))="X","X",(IF(B304="X",1,B304+1)))))</f>
        <v/>
      </c>
      <c r="C305" s="51" t="str">
        <f>IF($A305="","",(IF((VLOOKUP($A305,DATA!$A$1:$M$38,3,FALSE))="X","X",(IF(C304="X",1,C304+1)))))</f>
        <v/>
      </c>
      <c r="D305" s="50" t="str">
        <f>IF($A305="","",(IF((VLOOKUP($A305,DATA!$A$1:$M$38,4,FALSE))="X","X",(IF(D304="X",1,D304+1)))))</f>
        <v/>
      </c>
      <c r="E305" s="51" t="str">
        <f>IF($A305="","",(IF((VLOOKUP($A305,DATA!$A$1:$M$38,5,FALSE))="X","X",(IF(E304="X",1,E304+1)))))</f>
        <v/>
      </c>
      <c r="F305" s="50" t="str">
        <f>IF($A305="","",(IF((VLOOKUP($A305,DATA!$A$1:$M$38,6,FALSE))="X","X",(IF(F304="X",1,F304+1)))))</f>
        <v/>
      </c>
      <c r="G305" s="51" t="str">
        <f>IF($A305="","",(IF((VLOOKUP($A305,DATA!$A$1:$M$38,7,FALSE))="X","X",(IF(G304="X",1,G304+1)))))</f>
        <v/>
      </c>
      <c r="H305" s="50" t="str">
        <f>IF($A305="","",(IF((VLOOKUP($A305,DATA!$A$1:$M$38,8,FALSE))="X","X",(IF(H304="X",1,H304+1)))))</f>
        <v/>
      </c>
      <c r="I305" s="50" t="str">
        <f>IF($A305="","",(IF((VLOOKUP($A305,DATA!$A$1:$M$38,9,FALSE))="X","X",(IF(I304="X",1,I304+1)))))</f>
        <v/>
      </c>
      <c r="J305" s="51" t="str">
        <f>IF($A305="","",(IF((VLOOKUP($A305,DATA!$A$1:$M$38,10,FALSE))="X","X",(IF(J304="X",1,J304+1)))))</f>
        <v/>
      </c>
      <c r="K305" s="50" t="str">
        <f>IF($A305="","",(IF((VLOOKUP($A305,DATA!$A$1:$M$38,11,FALSE))="X","X",(IF(K304="X",1,K304+1)))))</f>
        <v/>
      </c>
      <c r="L305" s="50" t="str">
        <f>IF($A305="","",(IF((VLOOKUP($A305,DATA!$A$1:$M$38,12,FALSE))="X","X",(IF(L304="X",1,L304+1)))))</f>
        <v/>
      </c>
      <c r="M305" s="50" t="str">
        <f>IF($A305="","",(IF((VLOOKUP($A305,DATA!$A$1:$M$38,13,FALSE))="X","X",(IF(M304="X",1,M304+1)))))</f>
        <v/>
      </c>
      <c r="N305" s="53" t="str">
        <f t="shared" si="8"/>
        <v/>
      </c>
      <c r="O305" s="51" t="str">
        <f t="shared" si="9"/>
        <v/>
      </c>
      <c r="P305" s="50" t="str">
        <f>IF($A305="","",(IF((VLOOKUP($A305,DATA!$S$1:$AC$38,2,FALSE))="X","X",(IF(P304="X",1,P304+1)))))</f>
        <v/>
      </c>
      <c r="Q305" s="50" t="str">
        <f>IF($A305="","",(IF((VLOOKUP($A305,DATA!$S$1:$AC$38,3,FALSE))="X","X",(IF(Q304="X",1,Q304+1)))))</f>
        <v/>
      </c>
      <c r="R305" s="50" t="str">
        <f>IF($A305="","",(IF((VLOOKUP($A305,DATA!$S$1:$AC$38,4,FALSE))="X","X",(IF(R304="X",1,R304+1)))))</f>
        <v/>
      </c>
      <c r="S305" s="50" t="str">
        <f>IF($A305="","",(IF((VLOOKUP($A305,DATA!$S$1:$AC$38,5,FALSE))="X","X",(IF(S304="X",1,S304+1)))))</f>
        <v/>
      </c>
      <c r="T305" s="50" t="str">
        <f>IF($A305="","",(IF((VLOOKUP($A305,DATA!$S$1:$AC$38,6,FALSE))="X","X",(IF(T304="X",1,T304+1)))))</f>
        <v/>
      </c>
      <c r="U305" s="50" t="str">
        <f>IF($A305="","",(IF((VLOOKUP($A305,DATA!$S$1:$AC$38,7,FALSE))="X","X",(IF(U304="X",1,U304+1)))))</f>
        <v/>
      </c>
      <c r="V305" s="51" t="str">
        <f>IF($A305="","",(IF((VLOOKUP($A305,DATA!$S$1:$AC$38,8,FALSE))="X","X",(IF(V304="X",1,V304+1)))))</f>
        <v/>
      </c>
      <c r="W305" s="50" t="str">
        <f>IF($A305="","",(IF((VLOOKUP($A305,DATA!$S$1:$AC$38,9,FALSE))="X","X",(IF(W304="X",1,W304+1)))))</f>
        <v/>
      </c>
      <c r="X305" s="50" t="str">
        <f>IF($A305="","",(IF((VLOOKUP($A305,DATA!$S$1:$AC$38,10,FALSE))="X","X",(IF(X304="X",1,X304+1)))))</f>
        <v/>
      </c>
      <c r="Y305" s="51" t="str">
        <f>IF($A305="","",(IF((VLOOKUP($A305,DATA!$S$1:$AC$38,11,FALSE))="X","X",(IF(Y304="X",1,Y304+1)))))</f>
        <v/>
      </c>
      <c r="Z305" s="52"/>
      <c r="AA305" s="52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4"/>
      <c r="BM305" s="39"/>
      <c r="BN305" s="39"/>
      <c r="BO305" s="39"/>
      <c r="BP305" s="39"/>
      <c r="BQ305" s="39"/>
      <c r="BR305" s="39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  <c r="CD305" s="44"/>
      <c r="CE305" s="39"/>
      <c r="CF305" s="39"/>
      <c r="CG305" s="39"/>
      <c r="CH305" s="39"/>
      <c r="DC305" s="4"/>
      <c r="DD305" s="4"/>
      <c r="DE305" s="49"/>
      <c r="DF305" s="49"/>
      <c r="DG305" s="49"/>
      <c r="DH305" s="49"/>
      <c r="DI305" s="49"/>
      <c r="DJ305" s="49"/>
      <c r="DK305" s="49"/>
      <c r="DL305" s="49"/>
      <c r="DM305" s="49"/>
      <c r="DN305" s="49"/>
      <c r="DO305" s="49"/>
      <c r="DP305" s="49"/>
      <c r="DQ305" s="49"/>
      <c r="DR305" s="49"/>
      <c r="DS305" s="49"/>
      <c r="DT305" s="49"/>
      <c r="DU305" s="49"/>
      <c r="DV305" s="49"/>
      <c r="DW305" s="49"/>
      <c r="DX305" s="49"/>
      <c r="DY305" s="49"/>
      <c r="DZ305" s="49"/>
      <c r="EA305" s="49"/>
      <c r="EB305" s="49"/>
      <c r="EC305" s="49"/>
      <c r="ED305" s="49"/>
      <c r="EE305" s="49"/>
      <c r="EF305" s="49"/>
      <c r="EG305" s="49"/>
      <c r="EH305" s="49"/>
      <c r="EI305" s="49"/>
      <c r="EJ305" s="49"/>
      <c r="EK305" s="49"/>
      <c r="EL305" s="49"/>
      <c r="EM305" s="49"/>
      <c r="EN305" s="49"/>
      <c r="EO305" s="49"/>
      <c r="EP305" s="49"/>
      <c r="EQ305" s="49"/>
      <c r="ER305" s="49"/>
      <c r="ES305" s="49"/>
      <c r="ET305" s="49"/>
      <c r="EU305" s="49"/>
      <c r="EV305" s="49"/>
      <c r="EW305" s="49"/>
      <c r="EX305" s="49"/>
      <c r="EY305" s="49"/>
      <c r="EZ305" s="49"/>
      <c r="FA305" s="49"/>
      <c r="FB305" s="49"/>
      <c r="FC305" s="49"/>
      <c r="FD305" s="49"/>
      <c r="FE305" s="49"/>
      <c r="FF305" s="49"/>
      <c r="FG305" s="49"/>
      <c r="FH305" s="49"/>
      <c r="FI305" s="49"/>
      <c r="FJ305" s="49"/>
      <c r="FK305" s="49"/>
      <c r="FL305" s="49"/>
      <c r="FM305" s="49"/>
      <c r="FN305" s="49"/>
      <c r="FO305" s="49"/>
      <c r="FP305" s="49"/>
      <c r="FQ305" s="49"/>
      <c r="FR305" s="49"/>
      <c r="FS305" s="49"/>
      <c r="FT305" s="49"/>
      <c r="FU305" s="49"/>
      <c r="FV305" s="49"/>
      <c r="FW305" s="49"/>
      <c r="FX305" s="49"/>
      <c r="FY305" s="49"/>
      <c r="FZ305" s="49"/>
      <c r="GA305" s="49"/>
      <c r="GB305" s="49"/>
      <c r="GC305" s="49"/>
      <c r="GD305" s="49"/>
      <c r="GE305" s="49"/>
      <c r="GF305" s="49"/>
      <c r="GG305" s="49"/>
      <c r="GH305" s="49"/>
      <c r="GI305" s="49"/>
      <c r="GJ305" s="49"/>
      <c r="GK305" s="49"/>
      <c r="GL305" s="49"/>
      <c r="GM305" s="49"/>
      <c r="GN305" s="49"/>
      <c r="GO305" s="49"/>
      <c r="GP305" s="49"/>
      <c r="GQ305" s="49"/>
      <c r="GR305" s="49"/>
      <c r="GS305" s="49"/>
      <c r="GT305" s="49"/>
      <c r="GU305" s="49"/>
      <c r="GV305" s="49"/>
      <c r="GW305" s="49"/>
      <c r="GX305" s="49"/>
      <c r="GY305" s="49"/>
      <c r="GZ305" s="49"/>
    </row>
    <row r="306" spans="1:208" s="5" customFormat="1" ht="18.600000000000001" customHeight="1" x14ac:dyDescent="0.25">
      <c r="A306" s="58"/>
      <c r="B306" s="50" t="str">
        <f>IF($A306="","",(IF((VLOOKUP($A306,DATA!$A$1:$M$38,2,FALSE))="X","X",(IF(B305="X",1,B305+1)))))</f>
        <v/>
      </c>
      <c r="C306" s="51" t="str">
        <f>IF($A306="","",(IF((VLOOKUP($A306,DATA!$A$1:$M$38,3,FALSE))="X","X",(IF(C305="X",1,C305+1)))))</f>
        <v/>
      </c>
      <c r="D306" s="50" t="str">
        <f>IF($A306="","",(IF((VLOOKUP($A306,DATA!$A$1:$M$38,4,FALSE))="X","X",(IF(D305="X",1,D305+1)))))</f>
        <v/>
      </c>
      <c r="E306" s="51" t="str">
        <f>IF($A306="","",(IF((VLOOKUP($A306,DATA!$A$1:$M$38,5,FALSE))="X","X",(IF(E305="X",1,E305+1)))))</f>
        <v/>
      </c>
      <c r="F306" s="50" t="str">
        <f>IF($A306="","",(IF((VLOOKUP($A306,DATA!$A$1:$M$38,6,FALSE))="X","X",(IF(F305="X",1,F305+1)))))</f>
        <v/>
      </c>
      <c r="G306" s="51" t="str">
        <f>IF($A306="","",(IF((VLOOKUP($A306,DATA!$A$1:$M$38,7,FALSE))="X","X",(IF(G305="X",1,G305+1)))))</f>
        <v/>
      </c>
      <c r="H306" s="50" t="str">
        <f>IF($A306="","",(IF((VLOOKUP($A306,DATA!$A$1:$M$38,8,FALSE))="X","X",(IF(H305="X",1,H305+1)))))</f>
        <v/>
      </c>
      <c r="I306" s="50" t="str">
        <f>IF($A306="","",(IF((VLOOKUP($A306,DATA!$A$1:$M$38,9,FALSE))="X","X",(IF(I305="X",1,I305+1)))))</f>
        <v/>
      </c>
      <c r="J306" s="51" t="str">
        <f>IF($A306="","",(IF((VLOOKUP($A306,DATA!$A$1:$M$38,10,FALSE))="X","X",(IF(J305="X",1,J305+1)))))</f>
        <v/>
      </c>
      <c r="K306" s="50" t="str">
        <f>IF($A306="","",(IF((VLOOKUP($A306,DATA!$A$1:$M$38,11,FALSE))="X","X",(IF(K305="X",1,K305+1)))))</f>
        <v/>
      </c>
      <c r="L306" s="50" t="str">
        <f>IF($A306="","",(IF((VLOOKUP($A306,DATA!$A$1:$M$38,12,FALSE))="X","X",(IF(L305="X",1,L305+1)))))</f>
        <v/>
      </c>
      <c r="M306" s="50" t="str">
        <f>IF($A306="","",(IF((VLOOKUP($A306,DATA!$A$1:$M$38,13,FALSE))="X","X",(IF(M305="X",1,M305+1)))))</f>
        <v/>
      </c>
      <c r="N306" s="53" t="str">
        <f t="shared" si="8"/>
        <v/>
      </c>
      <c r="O306" s="51" t="str">
        <f t="shared" si="9"/>
        <v/>
      </c>
      <c r="P306" s="50" t="str">
        <f>IF($A306="","",(IF((VLOOKUP($A306,DATA!$S$1:$AC$38,2,FALSE))="X","X",(IF(P305="X",1,P305+1)))))</f>
        <v/>
      </c>
      <c r="Q306" s="50" t="str">
        <f>IF($A306="","",(IF((VLOOKUP($A306,DATA!$S$1:$AC$38,3,FALSE))="X","X",(IF(Q305="X",1,Q305+1)))))</f>
        <v/>
      </c>
      <c r="R306" s="50" t="str">
        <f>IF($A306="","",(IF((VLOOKUP($A306,DATA!$S$1:$AC$38,4,FALSE))="X","X",(IF(R305="X",1,R305+1)))))</f>
        <v/>
      </c>
      <c r="S306" s="50" t="str">
        <f>IF($A306="","",(IF((VLOOKUP($A306,DATA!$S$1:$AC$38,5,FALSE))="X","X",(IF(S305="X",1,S305+1)))))</f>
        <v/>
      </c>
      <c r="T306" s="50" t="str">
        <f>IF($A306="","",(IF((VLOOKUP($A306,DATA!$S$1:$AC$38,6,FALSE))="X","X",(IF(T305="X",1,T305+1)))))</f>
        <v/>
      </c>
      <c r="U306" s="50" t="str">
        <f>IF($A306="","",(IF((VLOOKUP($A306,DATA!$S$1:$AC$38,7,FALSE))="X","X",(IF(U305="X",1,U305+1)))))</f>
        <v/>
      </c>
      <c r="V306" s="51" t="str">
        <f>IF($A306="","",(IF((VLOOKUP($A306,DATA!$S$1:$AC$38,8,FALSE))="X","X",(IF(V305="X",1,V305+1)))))</f>
        <v/>
      </c>
      <c r="W306" s="50" t="str">
        <f>IF($A306="","",(IF((VLOOKUP($A306,DATA!$S$1:$AC$38,9,FALSE))="X","X",(IF(W305="X",1,W305+1)))))</f>
        <v/>
      </c>
      <c r="X306" s="50" t="str">
        <f>IF($A306="","",(IF((VLOOKUP($A306,DATA!$S$1:$AC$38,10,FALSE))="X","X",(IF(X305="X",1,X305+1)))))</f>
        <v/>
      </c>
      <c r="Y306" s="51" t="str">
        <f>IF($A306="","",(IF((VLOOKUP($A306,DATA!$S$1:$AC$38,11,FALSE))="X","X",(IF(Y305="X",1,Y305+1)))))</f>
        <v/>
      </c>
      <c r="Z306" s="52"/>
      <c r="AA306" s="52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39"/>
      <c r="BN306" s="39"/>
      <c r="BO306" s="39"/>
      <c r="BP306" s="39"/>
      <c r="BQ306" s="39"/>
      <c r="BR306" s="39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  <c r="CE306" s="39"/>
      <c r="CF306" s="39"/>
      <c r="CG306" s="39"/>
      <c r="CH306" s="39"/>
      <c r="DC306" s="4"/>
      <c r="DD306" s="4"/>
      <c r="DE306" s="49"/>
      <c r="DF306" s="49"/>
      <c r="DG306" s="49"/>
      <c r="DH306" s="49"/>
      <c r="DI306" s="49"/>
      <c r="DJ306" s="49"/>
      <c r="DK306" s="49"/>
      <c r="DL306" s="49"/>
      <c r="DM306" s="49"/>
      <c r="DN306" s="49"/>
      <c r="DO306" s="49"/>
      <c r="DP306" s="49"/>
      <c r="DQ306" s="49"/>
      <c r="DR306" s="49"/>
      <c r="DS306" s="49"/>
      <c r="DT306" s="49"/>
      <c r="DU306" s="49"/>
      <c r="DV306" s="49"/>
      <c r="DW306" s="49"/>
      <c r="DX306" s="49"/>
      <c r="DY306" s="49"/>
      <c r="DZ306" s="49"/>
      <c r="EA306" s="49"/>
      <c r="EB306" s="49"/>
      <c r="EC306" s="49"/>
      <c r="ED306" s="49"/>
      <c r="EE306" s="49"/>
      <c r="EF306" s="49"/>
      <c r="EG306" s="49"/>
      <c r="EH306" s="49"/>
      <c r="EI306" s="49"/>
      <c r="EJ306" s="49"/>
      <c r="EK306" s="49"/>
      <c r="EL306" s="49"/>
      <c r="EM306" s="49"/>
      <c r="EN306" s="49"/>
      <c r="EO306" s="49"/>
      <c r="EP306" s="49"/>
      <c r="EQ306" s="49"/>
      <c r="ER306" s="49"/>
      <c r="ES306" s="49"/>
      <c r="ET306" s="49"/>
      <c r="EU306" s="49"/>
      <c r="EV306" s="49"/>
      <c r="EW306" s="49"/>
      <c r="EX306" s="49"/>
      <c r="EY306" s="49"/>
      <c r="EZ306" s="49"/>
      <c r="FA306" s="49"/>
      <c r="FB306" s="49"/>
      <c r="FC306" s="49"/>
      <c r="FD306" s="49"/>
      <c r="FE306" s="49"/>
      <c r="FF306" s="49"/>
      <c r="FG306" s="49"/>
      <c r="FH306" s="49"/>
      <c r="FI306" s="49"/>
      <c r="FJ306" s="49"/>
      <c r="FK306" s="49"/>
      <c r="FL306" s="49"/>
      <c r="FM306" s="49"/>
      <c r="FN306" s="49"/>
      <c r="FO306" s="49"/>
      <c r="FP306" s="49"/>
      <c r="FQ306" s="49"/>
      <c r="FR306" s="49"/>
      <c r="FS306" s="49"/>
      <c r="FT306" s="49"/>
      <c r="FU306" s="49"/>
      <c r="FV306" s="49"/>
      <c r="FW306" s="49"/>
      <c r="FX306" s="49"/>
      <c r="FY306" s="49"/>
      <c r="FZ306" s="49"/>
      <c r="GA306" s="49"/>
      <c r="GB306" s="49"/>
      <c r="GC306" s="49"/>
      <c r="GD306" s="49"/>
      <c r="GE306" s="49"/>
      <c r="GF306" s="49"/>
      <c r="GG306" s="49"/>
      <c r="GH306" s="49"/>
      <c r="GI306" s="49"/>
      <c r="GJ306" s="49"/>
      <c r="GK306" s="49"/>
      <c r="GL306" s="49"/>
      <c r="GM306" s="49"/>
      <c r="GN306" s="49"/>
      <c r="GO306" s="49"/>
      <c r="GP306" s="49"/>
      <c r="GQ306" s="49"/>
      <c r="GR306" s="49"/>
      <c r="GS306" s="49"/>
      <c r="GT306" s="49"/>
      <c r="GU306" s="49"/>
      <c r="GV306" s="49"/>
      <c r="GW306" s="49"/>
      <c r="GX306" s="49"/>
      <c r="GY306" s="49"/>
      <c r="GZ306" s="49"/>
    </row>
    <row r="307" spans="1:208" s="5" customFormat="1" ht="18.600000000000001" customHeight="1" x14ac:dyDescent="0.25">
      <c r="A307" s="58"/>
      <c r="B307" s="50" t="str">
        <f>IF($A307="","",(IF((VLOOKUP($A307,DATA!$A$1:$M$38,2,FALSE))="X","X",(IF(B306="X",1,B306+1)))))</f>
        <v/>
      </c>
      <c r="C307" s="51" t="str">
        <f>IF($A307="","",(IF((VLOOKUP($A307,DATA!$A$1:$M$38,3,FALSE))="X","X",(IF(C306="X",1,C306+1)))))</f>
        <v/>
      </c>
      <c r="D307" s="50" t="str">
        <f>IF($A307="","",(IF((VLOOKUP($A307,DATA!$A$1:$M$38,4,FALSE))="X","X",(IF(D306="X",1,D306+1)))))</f>
        <v/>
      </c>
      <c r="E307" s="51" t="str">
        <f>IF($A307="","",(IF((VLOOKUP($A307,DATA!$A$1:$M$38,5,FALSE))="X","X",(IF(E306="X",1,E306+1)))))</f>
        <v/>
      </c>
      <c r="F307" s="50" t="str">
        <f>IF($A307="","",(IF((VLOOKUP($A307,DATA!$A$1:$M$38,6,FALSE))="X","X",(IF(F306="X",1,F306+1)))))</f>
        <v/>
      </c>
      <c r="G307" s="51" t="str">
        <f>IF($A307="","",(IF((VLOOKUP($A307,DATA!$A$1:$M$38,7,FALSE))="X","X",(IF(G306="X",1,G306+1)))))</f>
        <v/>
      </c>
      <c r="H307" s="50" t="str">
        <f>IF($A307="","",(IF((VLOOKUP($A307,DATA!$A$1:$M$38,8,FALSE))="X","X",(IF(H306="X",1,H306+1)))))</f>
        <v/>
      </c>
      <c r="I307" s="50" t="str">
        <f>IF($A307="","",(IF((VLOOKUP($A307,DATA!$A$1:$M$38,9,FALSE))="X","X",(IF(I306="X",1,I306+1)))))</f>
        <v/>
      </c>
      <c r="J307" s="51" t="str">
        <f>IF($A307="","",(IF((VLOOKUP($A307,DATA!$A$1:$M$38,10,FALSE))="X","X",(IF(J306="X",1,J306+1)))))</f>
        <v/>
      </c>
      <c r="K307" s="50" t="str">
        <f>IF($A307="","",(IF((VLOOKUP($A307,DATA!$A$1:$M$38,11,FALSE))="X","X",(IF(K306="X",1,K306+1)))))</f>
        <v/>
      </c>
      <c r="L307" s="50" t="str">
        <f>IF($A307="","",(IF((VLOOKUP($A307,DATA!$A$1:$M$38,12,FALSE))="X","X",(IF(L306="X",1,L306+1)))))</f>
        <v/>
      </c>
      <c r="M307" s="50" t="str">
        <f>IF($A307="","",(IF((VLOOKUP($A307,DATA!$A$1:$M$38,13,FALSE))="X","X",(IF(M306="X",1,M306+1)))))</f>
        <v/>
      </c>
      <c r="N307" s="53" t="str">
        <f t="shared" si="8"/>
        <v/>
      </c>
      <c r="O307" s="51" t="str">
        <f t="shared" si="9"/>
        <v/>
      </c>
      <c r="P307" s="50" t="str">
        <f>IF($A307="","",(IF((VLOOKUP($A307,DATA!$S$1:$AC$38,2,FALSE))="X","X",(IF(P306="X",1,P306+1)))))</f>
        <v/>
      </c>
      <c r="Q307" s="50" t="str">
        <f>IF($A307="","",(IF((VLOOKUP($A307,DATA!$S$1:$AC$38,3,FALSE))="X","X",(IF(Q306="X",1,Q306+1)))))</f>
        <v/>
      </c>
      <c r="R307" s="50" t="str">
        <f>IF($A307="","",(IF((VLOOKUP($A307,DATA!$S$1:$AC$38,4,FALSE))="X","X",(IF(R306="X",1,R306+1)))))</f>
        <v/>
      </c>
      <c r="S307" s="50" t="str">
        <f>IF($A307="","",(IF((VLOOKUP($A307,DATA!$S$1:$AC$38,5,FALSE))="X","X",(IF(S306="X",1,S306+1)))))</f>
        <v/>
      </c>
      <c r="T307" s="50" t="str">
        <f>IF($A307="","",(IF((VLOOKUP($A307,DATA!$S$1:$AC$38,6,FALSE))="X","X",(IF(T306="X",1,T306+1)))))</f>
        <v/>
      </c>
      <c r="U307" s="50" t="str">
        <f>IF($A307="","",(IF((VLOOKUP($A307,DATA!$S$1:$AC$38,7,FALSE))="X","X",(IF(U306="X",1,U306+1)))))</f>
        <v/>
      </c>
      <c r="V307" s="51" t="str">
        <f>IF($A307="","",(IF((VLOOKUP($A307,DATA!$S$1:$AC$38,8,FALSE))="X","X",(IF(V306="X",1,V306+1)))))</f>
        <v/>
      </c>
      <c r="W307" s="50" t="str">
        <f>IF($A307="","",(IF((VLOOKUP($A307,DATA!$S$1:$AC$38,9,FALSE))="X","X",(IF(W306="X",1,W306+1)))))</f>
        <v/>
      </c>
      <c r="X307" s="50" t="str">
        <f>IF($A307="","",(IF((VLOOKUP($A307,DATA!$S$1:$AC$38,10,FALSE))="X","X",(IF(X306="X",1,X306+1)))))</f>
        <v/>
      </c>
      <c r="Y307" s="51" t="str">
        <f>IF($A307="","",(IF((VLOOKUP($A307,DATA!$S$1:$AC$38,11,FALSE))="X","X",(IF(Y306="X",1,Y306+1)))))</f>
        <v/>
      </c>
      <c r="Z307" s="52"/>
      <c r="AA307" s="52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39"/>
      <c r="BN307" s="39"/>
      <c r="BO307" s="39"/>
      <c r="BP307" s="39"/>
      <c r="BQ307" s="39"/>
      <c r="BR307" s="39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39"/>
      <c r="CF307" s="39"/>
      <c r="CG307" s="39"/>
      <c r="CH307" s="39"/>
      <c r="DC307" s="4"/>
      <c r="DD307" s="4"/>
      <c r="DE307" s="49"/>
      <c r="DF307" s="49"/>
      <c r="DG307" s="49"/>
      <c r="DH307" s="49"/>
      <c r="DI307" s="49"/>
      <c r="DJ307" s="49"/>
      <c r="DK307" s="49"/>
      <c r="DL307" s="49"/>
      <c r="DM307" s="49"/>
      <c r="DN307" s="49"/>
      <c r="DO307" s="49"/>
      <c r="DP307" s="49"/>
      <c r="DQ307" s="49"/>
      <c r="DR307" s="49"/>
      <c r="DS307" s="49"/>
      <c r="DT307" s="49"/>
      <c r="DU307" s="49"/>
      <c r="DV307" s="49"/>
      <c r="DW307" s="49"/>
      <c r="DX307" s="49"/>
      <c r="DY307" s="49"/>
      <c r="DZ307" s="49"/>
      <c r="EA307" s="49"/>
      <c r="EB307" s="49"/>
      <c r="EC307" s="49"/>
      <c r="ED307" s="49"/>
      <c r="EE307" s="49"/>
      <c r="EF307" s="49"/>
      <c r="EG307" s="49"/>
      <c r="EH307" s="49"/>
      <c r="EI307" s="49"/>
      <c r="EJ307" s="49"/>
      <c r="EK307" s="49"/>
      <c r="EL307" s="49"/>
      <c r="EM307" s="49"/>
      <c r="EN307" s="49"/>
      <c r="EO307" s="49"/>
      <c r="EP307" s="49"/>
      <c r="EQ307" s="49"/>
      <c r="ER307" s="49"/>
      <c r="ES307" s="49"/>
      <c r="ET307" s="49"/>
      <c r="EU307" s="49"/>
      <c r="EV307" s="49"/>
      <c r="EW307" s="49"/>
      <c r="EX307" s="49"/>
      <c r="EY307" s="49"/>
      <c r="EZ307" s="49"/>
      <c r="FA307" s="49"/>
      <c r="FB307" s="49"/>
      <c r="FC307" s="49"/>
      <c r="FD307" s="49"/>
      <c r="FE307" s="49"/>
      <c r="FF307" s="49"/>
      <c r="FG307" s="49"/>
      <c r="FH307" s="49"/>
      <c r="FI307" s="49"/>
      <c r="FJ307" s="49"/>
      <c r="FK307" s="49"/>
      <c r="FL307" s="49"/>
      <c r="FM307" s="49"/>
      <c r="FN307" s="49"/>
      <c r="FO307" s="49"/>
      <c r="FP307" s="49"/>
      <c r="FQ307" s="49"/>
      <c r="FR307" s="49"/>
      <c r="FS307" s="49"/>
      <c r="FT307" s="49"/>
      <c r="FU307" s="49"/>
      <c r="FV307" s="49"/>
      <c r="FW307" s="49"/>
      <c r="FX307" s="49"/>
      <c r="FY307" s="49"/>
      <c r="FZ307" s="49"/>
      <c r="GA307" s="49"/>
      <c r="GB307" s="49"/>
      <c r="GC307" s="49"/>
      <c r="GD307" s="49"/>
      <c r="GE307" s="49"/>
      <c r="GF307" s="49"/>
      <c r="GG307" s="49"/>
      <c r="GH307" s="49"/>
      <c r="GI307" s="49"/>
      <c r="GJ307" s="49"/>
      <c r="GK307" s="49"/>
      <c r="GL307" s="49"/>
      <c r="GM307" s="49"/>
      <c r="GN307" s="49"/>
      <c r="GO307" s="49"/>
      <c r="GP307" s="49"/>
      <c r="GQ307" s="49"/>
      <c r="GR307" s="49"/>
      <c r="GS307" s="49"/>
      <c r="GT307" s="49"/>
      <c r="GU307" s="49"/>
      <c r="GV307" s="49"/>
      <c r="GW307" s="49"/>
      <c r="GX307" s="49"/>
      <c r="GY307" s="49"/>
      <c r="GZ307" s="49"/>
    </row>
    <row r="308" spans="1:208" s="5" customFormat="1" ht="18.600000000000001" customHeight="1" x14ac:dyDescent="0.25">
      <c r="A308" s="58"/>
      <c r="B308" s="50" t="str">
        <f>IF($A308="","",(IF((VLOOKUP($A308,DATA!$A$1:$M$38,2,FALSE))="X","X",(IF(B307="X",1,B307+1)))))</f>
        <v/>
      </c>
      <c r="C308" s="51" t="str">
        <f>IF($A308="","",(IF((VLOOKUP($A308,DATA!$A$1:$M$38,3,FALSE))="X","X",(IF(C307="X",1,C307+1)))))</f>
        <v/>
      </c>
      <c r="D308" s="50" t="str">
        <f>IF($A308="","",(IF((VLOOKUP($A308,DATA!$A$1:$M$38,4,FALSE))="X","X",(IF(D307="X",1,D307+1)))))</f>
        <v/>
      </c>
      <c r="E308" s="51" t="str">
        <f>IF($A308="","",(IF((VLOOKUP($A308,DATA!$A$1:$M$38,5,FALSE))="X","X",(IF(E307="X",1,E307+1)))))</f>
        <v/>
      </c>
      <c r="F308" s="50" t="str">
        <f>IF($A308="","",(IF((VLOOKUP($A308,DATA!$A$1:$M$38,6,FALSE))="X","X",(IF(F307="X",1,F307+1)))))</f>
        <v/>
      </c>
      <c r="G308" s="51" t="str">
        <f>IF($A308="","",(IF((VLOOKUP($A308,DATA!$A$1:$M$38,7,FALSE))="X","X",(IF(G307="X",1,G307+1)))))</f>
        <v/>
      </c>
      <c r="H308" s="50" t="str">
        <f>IF($A308="","",(IF((VLOOKUP($A308,DATA!$A$1:$M$38,8,FALSE))="X","X",(IF(H307="X",1,H307+1)))))</f>
        <v/>
      </c>
      <c r="I308" s="50" t="str">
        <f>IF($A308="","",(IF((VLOOKUP($A308,DATA!$A$1:$M$38,9,FALSE))="X","X",(IF(I307="X",1,I307+1)))))</f>
        <v/>
      </c>
      <c r="J308" s="51" t="str">
        <f>IF($A308="","",(IF((VLOOKUP($A308,DATA!$A$1:$M$38,10,FALSE))="X","X",(IF(J307="X",1,J307+1)))))</f>
        <v/>
      </c>
      <c r="K308" s="50" t="str">
        <f>IF($A308="","",(IF((VLOOKUP($A308,DATA!$A$1:$M$38,11,FALSE))="X","X",(IF(K307="X",1,K307+1)))))</f>
        <v/>
      </c>
      <c r="L308" s="50" t="str">
        <f>IF($A308="","",(IF((VLOOKUP($A308,DATA!$A$1:$M$38,12,FALSE))="X","X",(IF(L307="X",1,L307+1)))))</f>
        <v/>
      </c>
      <c r="M308" s="50" t="str">
        <f>IF($A308="","",(IF((VLOOKUP($A308,DATA!$A$1:$M$38,13,FALSE))="X","X",(IF(M307="X",1,M307+1)))))</f>
        <v/>
      </c>
      <c r="N308" s="53" t="str">
        <f t="shared" si="8"/>
        <v/>
      </c>
      <c r="O308" s="51" t="str">
        <f t="shared" si="9"/>
        <v/>
      </c>
      <c r="P308" s="50" t="str">
        <f>IF($A308="","",(IF((VLOOKUP($A308,DATA!$S$1:$AC$38,2,FALSE))="X","X",(IF(P307="X",1,P307+1)))))</f>
        <v/>
      </c>
      <c r="Q308" s="50" t="str">
        <f>IF($A308="","",(IF((VLOOKUP($A308,DATA!$S$1:$AC$38,3,FALSE))="X","X",(IF(Q307="X",1,Q307+1)))))</f>
        <v/>
      </c>
      <c r="R308" s="50" t="str">
        <f>IF($A308="","",(IF((VLOOKUP($A308,DATA!$S$1:$AC$38,4,FALSE))="X","X",(IF(R307="X",1,R307+1)))))</f>
        <v/>
      </c>
      <c r="S308" s="50" t="str">
        <f>IF($A308="","",(IF((VLOOKUP($A308,DATA!$S$1:$AC$38,5,FALSE))="X","X",(IF(S307="X",1,S307+1)))))</f>
        <v/>
      </c>
      <c r="T308" s="50" t="str">
        <f>IF($A308="","",(IF((VLOOKUP($A308,DATA!$S$1:$AC$38,6,FALSE))="X","X",(IF(T307="X",1,T307+1)))))</f>
        <v/>
      </c>
      <c r="U308" s="50" t="str">
        <f>IF($A308="","",(IF((VLOOKUP($A308,DATA!$S$1:$AC$38,7,FALSE))="X","X",(IF(U307="X",1,U307+1)))))</f>
        <v/>
      </c>
      <c r="V308" s="51" t="str">
        <f>IF($A308="","",(IF((VLOOKUP($A308,DATA!$S$1:$AC$38,8,FALSE))="X","X",(IF(V307="X",1,V307+1)))))</f>
        <v/>
      </c>
      <c r="W308" s="50" t="str">
        <f>IF($A308="","",(IF((VLOOKUP($A308,DATA!$S$1:$AC$38,9,FALSE))="X","X",(IF(W307="X",1,W307+1)))))</f>
        <v/>
      </c>
      <c r="X308" s="50" t="str">
        <f>IF($A308="","",(IF((VLOOKUP($A308,DATA!$S$1:$AC$38,10,FALSE))="X","X",(IF(X307="X",1,X307+1)))))</f>
        <v/>
      </c>
      <c r="Y308" s="51" t="str">
        <f>IF($A308="","",(IF((VLOOKUP($A308,DATA!$S$1:$AC$38,11,FALSE))="X","X",(IF(Y307="X",1,Y307+1)))))</f>
        <v/>
      </c>
      <c r="Z308" s="52"/>
      <c r="AA308" s="52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4"/>
      <c r="BM308" s="39"/>
      <c r="BN308" s="39"/>
      <c r="BO308" s="39"/>
      <c r="BP308" s="39"/>
      <c r="BQ308" s="39"/>
      <c r="BR308" s="39"/>
      <c r="BS308" s="44"/>
      <c r="BT308" s="44"/>
      <c r="BU308" s="44"/>
      <c r="BV308" s="44"/>
      <c r="BW308" s="44"/>
      <c r="BX308" s="44"/>
      <c r="BY308" s="44"/>
      <c r="BZ308" s="44"/>
      <c r="CA308" s="44"/>
      <c r="CB308" s="44"/>
      <c r="CC308" s="44"/>
      <c r="CD308" s="44"/>
      <c r="CE308" s="39"/>
      <c r="CF308" s="39"/>
      <c r="CG308" s="39"/>
      <c r="CH308" s="39"/>
      <c r="DC308" s="4"/>
      <c r="DD308" s="4"/>
      <c r="DE308" s="49"/>
      <c r="DF308" s="49"/>
      <c r="DG308" s="49"/>
      <c r="DH308" s="49"/>
      <c r="DI308" s="49"/>
      <c r="DJ308" s="49"/>
      <c r="DK308" s="49"/>
      <c r="DL308" s="49"/>
      <c r="DM308" s="49"/>
      <c r="DN308" s="49"/>
      <c r="DO308" s="49"/>
      <c r="DP308" s="49"/>
      <c r="DQ308" s="49"/>
      <c r="DR308" s="49"/>
      <c r="DS308" s="49"/>
      <c r="DT308" s="49"/>
      <c r="DU308" s="49"/>
      <c r="DV308" s="49"/>
      <c r="DW308" s="49"/>
      <c r="DX308" s="49"/>
      <c r="DY308" s="49"/>
      <c r="DZ308" s="49"/>
      <c r="EA308" s="49"/>
      <c r="EB308" s="49"/>
      <c r="EC308" s="49"/>
      <c r="ED308" s="49"/>
      <c r="EE308" s="49"/>
      <c r="EF308" s="49"/>
      <c r="EG308" s="49"/>
      <c r="EH308" s="49"/>
      <c r="EI308" s="49"/>
      <c r="EJ308" s="49"/>
      <c r="EK308" s="49"/>
      <c r="EL308" s="49"/>
      <c r="EM308" s="49"/>
      <c r="EN308" s="49"/>
      <c r="EO308" s="49"/>
      <c r="EP308" s="49"/>
      <c r="EQ308" s="49"/>
      <c r="ER308" s="49"/>
      <c r="ES308" s="49"/>
      <c r="ET308" s="49"/>
      <c r="EU308" s="49"/>
      <c r="EV308" s="49"/>
      <c r="EW308" s="49"/>
      <c r="EX308" s="49"/>
      <c r="EY308" s="49"/>
      <c r="EZ308" s="49"/>
      <c r="FA308" s="49"/>
      <c r="FB308" s="49"/>
      <c r="FC308" s="49"/>
      <c r="FD308" s="49"/>
      <c r="FE308" s="49"/>
      <c r="FF308" s="49"/>
      <c r="FG308" s="49"/>
      <c r="FH308" s="49"/>
      <c r="FI308" s="49"/>
      <c r="FJ308" s="49"/>
      <c r="FK308" s="49"/>
      <c r="FL308" s="49"/>
      <c r="FM308" s="49"/>
      <c r="FN308" s="49"/>
      <c r="FO308" s="49"/>
      <c r="FP308" s="49"/>
      <c r="FQ308" s="49"/>
      <c r="FR308" s="49"/>
      <c r="FS308" s="49"/>
      <c r="FT308" s="49"/>
      <c r="FU308" s="49"/>
      <c r="FV308" s="49"/>
      <c r="FW308" s="49"/>
      <c r="FX308" s="49"/>
      <c r="FY308" s="49"/>
      <c r="FZ308" s="49"/>
      <c r="GA308" s="49"/>
      <c r="GB308" s="49"/>
      <c r="GC308" s="49"/>
      <c r="GD308" s="49"/>
      <c r="GE308" s="49"/>
      <c r="GF308" s="49"/>
      <c r="GG308" s="49"/>
      <c r="GH308" s="49"/>
      <c r="GI308" s="49"/>
      <c r="GJ308" s="49"/>
      <c r="GK308" s="49"/>
      <c r="GL308" s="49"/>
      <c r="GM308" s="49"/>
      <c r="GN308" s="49"/>
      <c r="GO308" s="49"/>
      <c r="GP308" s="49"/>
      <c r="GQ308" s="49"/>
      <c r="GR308" s="49"/>
      <c r="GS308" s="49"/>
      <c r="GT308" s="49"/>
      <c r="GU308" s="49"/>
      <c r="GV308" s="49"/>
      <c r="GW308" s="49"/>
      <c r="GX308" s="49"/>
      <c r="GY308" s="49"/>
      <c r="GZ308" s="49"/>
    </row>
    <row r="309" spans="1:208" s="5" customFormat="1" ht="18.600000000000001" customHeight="1" x14ac:dyDescent="0.25">
      <c r="A309" s="58"/>
      <c r="B309" s="50" t="str">
        <f>IF($A309="","",(IF((VLOOKUP($A309,DATA!$A$1:$M$38,2,FALSE))="X","X",(IF(B308="X",1,B308+1)))))</f>
        <v/>
      </c>
      <c r="C309" s="51" t="str">
        <f>IF($A309="","",(IF((VLOOKUP($A309,DATA!$A$1:$M$38,3,FALSE))="X","X",(IF(C308="X",1,C308+1)))))</f>
        <v/>
      </c>
      <c r="D309" s="50" t="str">
        <f>IF($A309="","",(IF((VLOOKUP($A309,DATA!$A$1:$M$38,4,FALSE))="X","X",(IF(D308="X",1,D308+1)))))</f>
        <v/>
      </c>
      <c r="E309" s="51" t="str">
        <f>IF($A309="","",(IF((VLOOKUP($A309,DATA!$A$1:$M$38,5,FALSE))="X","X",(IF(E308="X",1,E308+1)))))</f>
        <v/>
      </c>
      <c r="F309" s="50" t="str">
        <f>IF($A309="","",(IF((VLOOKUP($A309,DATA!$A$1:$M$38,6,FALSE))="X","X",(IF(F308="X",1,F308+1)))))</f>
        <v/>
      </c>
      <c r="G309" s="51" t="str">
        <f>IF($A309="","",(IF((VLOOKUP($A309,DATA!$A$1:$M$38,7,FALSE))="X","X",(IF(G308="X",1,G308+1)))))</f>
        <v/>
      </c>
      <c r="H309" s="50" t="str">
        <f>IF($A309="","",(IF((VLOOKUP($A309,DATA!$A$1:$M$38,8,FALSE))="X","X",(IF(H308="X",1,H308+1)))))</f>
        <v/>
      </c>
      <c r="I309" s="50" t="str">
        <f>IF($A309="","",(IF((VLOOKUP($A309,DATA!$A$1:$M$38,9,FALSE))="X","X",(IF(I308="X",1,I308+1)))))</f>
        <v/>
      </c>
      <c r="J309" s="51" t="str">
        <f>IF($A309="","",(IF((VLOOKUP($A309,DATA!$A$1:$M$38,10,FALSE))="X","X",(IF(J308="X",1,J308+1)))))</f>
        <v/>
      </c>
      <c r="K309" s="50" t="str">
        <f>IF($A309="","",(IF((VLOOKUP($A309,DATA!$A$1:$M$38,11,FALSE))="X","X",(IF(K308="X",1,K308+1)))))</f>
        <v/>
      </c>
      <c r="L309" s="50" t="str">
        <f>IF($A309="","",(IF((VLOOKUP($A309,DATA!$A$1:$M$38,12,FALSE))="X","X",(IF(L308="X",1,L308+1)))))</f>
        <v/>
      </c>
      <c r="M309" s="50" t="str">
        <f>IF($A309="","",(IF((VLOOKUP($A309,DATA!$A$1:$M$38,13,FALSE))="X","X",(IF(M308="X",1,M308+1)))))</f>
        <v/>
      </c>
      <c r="N309" s="53" t="str">
        <f t="shared" si="8"/>
        <v/>
      </c>
      <c r="O309" s="51" t="str">
        <f t="shared" si="9"/>
        <v/>
      </c>
      <c r="P309" s="50" t="str">
        <f>IF($A309="","",(IF((VLOOKUP($A309,DATA!$S$1:$AC$38,2,FALSE))="X","X",(IF(P308="X",1,P308+1)))))</f>
        <v/>
      </c>
      <c r="Q309" s="50" t="str">
        <f>IF($A309="","",(IF((VLOOKUP($A309,DATA!$S$1:$AC$38,3,FALSE))="X","X",(IF(Q308="X",1,Q308+1)))))</f>
        <v/>
      </c>
      <c r="R309" s="50" t="str">
        <f>IF($A309="","",(IF((VLOOKUP($A309,DATA!$S$1:$AC$38,4,FALSE))="X","X",(IF(R308="X",1,R308+1)))))</f>
        <v/>
      </c>
      <c r="S309" s="50" t="str">
        <f>IF($A309="","",(IF((VLOOKUP($A309,DATA!$S$1:$AC$38,5,FALSE))="X","X",(IF(S308="X",1,S308+1)))))</f>
        <v/>
      </c>
      <c r="T309" s="50" t="str">
        <f>IF($A309="","",(IF((VLOOKUP($A309,DATA!$S$1:$AC$38,6,FALSE))="X","X",(IF(T308="X",1,T308+1)))))</f>
        <v/>
      </c>
      <c r="U309" s="50" t="str">
        <f>IF($A309="","",(IF((VLOOKUP($A309,DATA!$S$1:$AC$38,7,FALSE))="X","X",(IF(U308="X",1,U308+1)))))</f>
        <v/>
      </c>
      <c r="V309" s="51" t="str">
        <f>IF($A309="","",(IF((VLOOKUP($A309,DATA!$S$1:$AC$38,8,FALSE))="X","X",(IF(V308="X",1,V308+1)))))</f>
        <v/>
      </c>
      <c r="W309" s="50" t="str">
        <f>IF($A309="","",(IF((VLOOKUP($A309,DATA!$S$1:$AC$38,9,FALSE))="X","X",(IF(W308="X",1,W308+1)))))</f>
        <v/>
      </c>
      <c r="X309" s="50" t="str">
        <f>IF($A309="","",(IF((VLOOKUP($A309,DATA!$S$1:$AC$38,10,FALSE))="X","X",(IF(X308="X",1,X308+1)))))</f>
        <v/>
      </c>
      <c r="Y309" s="51" t="str">
        <f>IF($A309="","",(IF((VLOOKUP($A309,DATA!$S$1:$AC$38,11,FALSE))="X","X",(IF(Y308="X",1,Y308+1)))))</f>
        <v/>
      </c>
      <c r="Z309" s="52"/>
      <c r="AA309" s="52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39"/>
      <c r="BN309" s="39"/>
      <c r="BO309" s="39"/>
      <c r="BP309" s="39"/>
      <c r="BQ309" s="39"/>
      <c r="BR309" s="39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39"/>
      <c r="CF309" s="39"/>
      <c r="CG309" s="39"/>
      <c r="CH309" s="39"/>
      <c r="DC309" s="4"/>
      <c r="DD309" s="4"/>
      <c r="DE309" s="49"/>
      <c r="DF309" s="49"/>
      <c r="DG309" s="49"/>
      <c r="DH309" s="49"/>
      <c r="DI309" s="49"/>
      <c r="DJ309" s="49"/>
      <c r="DK309" s="49"/>
      <c r="DL309" s="49"/>
      <c r="DM309" s="49"/>
      <c r="DN309" s="49"/>
      <c r="DO309" s="49"/>
      <c r="DP309" s="49"/>
      <c r="DQ309" s="49"/>
      <c r="DR309" s="49"/>
      <c r="DS309" s="49"/>
      <c r="DT309" s="49"/>
      <c r="DU309" s="49"/>
      <c r="DV309" s="49"/>
      <c r="DW309" s="49"/>
      <c r="DX309" s="49"/>
      <c r="DY309" s="49"/>
      <c r="DZ309" s="49"/>
      <c r="EA309" s="49"/>
      <c r="EB309" s="49"/>
      <c r="EC309" s="49"/>
      <c r="ED309" s="49"/>
      <c r="EE309" s="49"/>
      <c r="EF309" s="49"/>
      <c r="EG309" s="49"/>
      <c r="EH309" s="49"/>
      <c r="EI309" s="49"/>
      <c r="EJ309" s="49"/>
      <c r="EK309" s="49"/>
      <c r="EL309" s="49"/>
      <c r="EM309" s="49"/>
      <c r="EN309" s="49"/>
      <c r="EO309" s="49"/>
      <c r="EP309" s="49"/>
      <c r="EQ309" s="49"/>
      <c r="ER309" s="49"/>
      <c r="ES309" s="49"/>
      <c r="ET309" s="49"/>
      <c r="EU309" s="49"/>
      <c r="EV309" s="49"/>
      <c r="EW309" s="49"/>
      <c r="EX309" s="49"/>
      <c r="EY309" s="49"/>
      <c r="EZ309" s="49"/>
      <c r="FA309" s="49"/>
      <c r="FB309" s="49"/>
      <c r="FC309" s="49"/>
      <c r="FD309" s="49"/>
      <c r="FE309" s="49"/>
      <c r="FF309" s="49"/>
      <c r="FG309" s="49"/>
      <c r="FH309" s="49"/>
      <c r="FI309" s="49"/>
      <c r="FJ309" s="49"/>
      <c r="FK309" s="49"/>
      <c r="FL309" s="49"/>
      <c r="FM309" s="49"/>
      <c r="FN309" s="49"/>
      <c r="FO309" s="49"/>
      <c r="FP309" s="49"/>
      <c r="FQ309" s="49"/>
      <c r="FR309" s="49"/>
      <c r="FS309" s="49"/>
      <c r="FT309" s="49"/>
      <c r="FU309" s="49"/>
      <c r="FV309" s="49"/>
      <c r="FW309" s="49"/>
      <c r="FX309" s="49"/>
      <c r="FY309" s="49"/>
      <c r="FZ309" s="49"/>
      <c r="GA309" s="49"/>
      <c r="GB309" s="49"/>
      <c r="GC309" s="49"/>
      <c r="GD309" s="49"/>
      <c r="GE309" s="49"/>
      <c r="GF309" s="49"/>
      <c r="GG309" s="49"/>
      <c r="GH309" s="49"/>
      <c r="GI309" s="49"/>
      <c r="GJ309" s="49"/>
      <c r="GK309" s="49"/>
      <c r="GL309" s="49"/>
      <c r="GM309" s="49"/>
      <c r="GN309" s="49"/>
      <c r="GO309" s="49"/>
      <c r="GP309" s="49"/>
      <c r="GQ309" s="49"/>
      <c r="GR309" s="49"/>
      <c r="GS309" s="49"/>
      <c r="GT309" s="49"/>
      <c r="GU309" s="49"/>
      <c r="GV309" s="49"/>
      <c r="GW309" s="49"/>
      <c r="GX309" s="49"/>
      <c r="GY309" s="49"/>
      <c r="GZ309" s="49"/>
    </row>
    <row r="310" spans="1:208" s="5" customFormat="1" ht="18.600000000000001" customHeight="1" x14ac:dyDescent="0.25">
      <c r="A310" s="58"/>
      <c r="B310" s="50" t="str">
        <f>IF($A310="","",(IF((VLOOKUP($A310,DATA!$A$1:$M$38,2,FALSE))="X","X",(IF(B309="X",1,B309+1)))))</f>
        <v/>
      </c>
      <c r="C310" s="51" t="str">
        <f>IF($A310="","",(IF((VLOOKUP($A310,DATA!$A$1:$M$38,3,FALSE))="X","X",(IF(C309="X",1,C309+1)))))</f>
        <v/>
      </c>
      <c r="D310" s="50" t="str">
        <f>IF($A310="","",(IF((VLOOKUP($A310,DATA!$A$1:$M$38,4,FALSE))="X","X",(IF(D309="X",1,D309+1)))))</f>
        <v/>
      </c>
      <c r="E310" s="51" t="str">
        <f>IF($A310="","",(IF((VLOOKUP($A310,DATA!$A$1:$M$38,5,FALSE))="X","X",(IF(E309="X",1,E309+1)))))</f>
        <v/>
      </c>
      <c r="F310" s="50" t="str">
        <f>IF($A310="","",(IF((VLOOKUP($A310,DATA!$A$1:$M$38,6,FALSE))="X","X",(IF(F309="X",1,F309+1)))))</f>
        <v/>
      </c>
      <c r="G310" s="51" t="str">
        <f>IF($A310="","",(IF((VLOOKUP($A310,DATA!$A$1:$M$38,7,FALSE))="X","X",(IF(G309="X",1,G309+1)))))</f>
        <v/>
      </c>
      <c r="H310" s="50" t="str">
        <f>IF($A310="","",(IF((VLOOKUP($A310,DATA!$A$1:$M$38,8,FALSE))="X","X",(IF(H309="X",1,H309+1)))))</f>
        <v/>
      </c>
      <c r="I310" s="50" t="str">
        <f>IF($A310="","",(IF((VLOOKUP($A310,DATA!$A$1:$M$38,9,FALSE))="X","X",(IF(I309="X",1,I309+1)))))</f>
        <v/>
      </c>
      <c r="J310" s="51" t="str">
        <f>IF($A310="","",(IF((VLOOKUP($A310,DATA!$A$1:$M$38,10,FALSE))="X","X",(IF(J309="X",1,J309+1)))))</f>
        <v/>
      </c>
      <c r="K310" s="50" t="str">
        <f>IF($A310="","",(IF((VLOOKUP($A310,DATA!$A$1:$M$38,11,FALSE))="X","X",(IF(K309="X",1,K309+1)))))</f>
        <v/>
      </c>
      <c r="L310" s="50" t="str">
        <f>IF($A310="","",(IF((VLOOKUP($A310,DATA!$A$1:$M$38,12,FALSE))="X","X",(IF(L309="X",1,L309+1)))))</f>
        <v/>
      </c>
      <c r="M310" s="50" t="str">
        <f>IF($A310="","",(IF((VLOOKUP($A310,DATA!$A$1:$M$38,13,FALSE))="X","X",(IF(M309="X",1,M309+1)))))</f>
        <v/>
      </c>
      <c r="N310" s="53" t="str">
        <f t="shared" si="8"/>
        <v/>
      </c>
      <c r="O310" s="51" t="str">
        <f t="shared" si="9"/>
        <v/>
      </c>
      <c r="P310" s="50" t="str">
        <f>IF($A310="","",(IF((VLOOKUP($A310,DATA!$S$1:$AC$38,2,FALSE))="X","X",(IF(P309="X",1,P309+1)))))</f>
        <v/>
      </c>
      <c r="Q310" s="50" t="str">
        <f>IF($A310="","",(IF((VLOOKUP($A310,DATA!$S$1:$AC$38,3,FALSE))="X","X",(IF(Q309="X",1,Q309+1)))))</f>
        <v/>
      </c>
      <c r="R310" s="50" t="str">
        <f>IF($A310="","",(IF((VLOOKUP($A310,DATA!$S$1:$AC$38,4,FALSE))="X","X",(IF(R309="X",1,R309+1)))))</f>
        <v/>
      </c>
      <c r="S310" s="50" t="str">
        <f>IF($A310="","",(IF((VLOOKUP($A310,DATA!$S$1:$AC$38,5,FALSE))="X","X",(IF(S309="X",1,S309+1)))))</f>
        <v/>
      </c>
      <c r="T310" s="50" t="str">
        <f>IF($A310="","",(IF((VLOOKUP($A310,DATA!$S$1:$AC$38,6,FALSE))="X","X",(IF(T309="X",1,T309+1)))))</f>
        <v/>
      </c>
      <c r="U310" s="50" t="str">
        <f>IF($A310="","",(IF((VLOOKUP($A310,DATA!$S$1:$AC$38,7,FALSE))="X","X",(IF(U309="X",1,U309+1)))))</f>
        <v/>
      </c>
      <c r="V310" s="51" t="str">
        <f>IF($A310="","",(IF((VLOOKUP($A310,DATA!$S$1:$AC$38,8,FALSE))="X","X",(IF(V309="X",1,V309+1)))))</f>
        <v/>
      </c>
      <c r="W310" s="50" t="str">
        <f>IF($A310="","",(IF((VLOOKUP($A310,DATA!$S$1:$AC$38,9,FALSE))="X","X",(IF(W309="X",1,W309+1)))))</f>
        <v/>
      </c>
      <c r="X310" s="50" t="str">
        <f>IF($A310="","",(IF((VLOOKUP($A310,DATA!$S$1:$AC$38,10,FALSE))="X","X",(IF(X309="X",1,X309+1)))))</f>
        <v/>
      </c>
      <c r="Y310" s="51" t="str">
        <f>IF($A310="","",(IF((VLOOKUP($A310,DATA!$S$1:$AC$38,11,FALSE))="X","X",(IF(Y309="X",1,Y309+1)))))</f>
        <v/>
      </c>
      <c r="Z310" s="52"/>
      <c r="AA310" s="52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4"/>
      <c r="BM310" s="39"/>
      <c r="BN310" s="39"/>
      <c r="BO310" s="39"/>
      <c r="BP310" s="39"/>
      <c r="BQ310" s="39"/>
      <c r="BR310" s="39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  <c r="CD310" s="44"/>
      <c r="CE310" s="39"/>
      <c r="CF310" s="39"/>
      <c r="CG310" s="39"/>
      <c r="CH310" s="39"/>
      <c r="DC310" s="4"/>
      <c r="DD310" s="4"/>
      <c r="DE310" s="49"/>
      <c r="DF310" s="49"/>
      <c r="DG310" s="49"/>
      <c r="DH310" s="49"/>
      <c r="DI310" s="49"/>
      <c r="DJ310" s="49"/>
      <c r="DK310" s="49"/>
      <c r="DL310" s="49"/>
      <c r="DM310" s="49"/>
      <c r="DN310" s="49"/>
      <c r="DO310" s="49"/>
      <c r="DP310" s="49"/>
      <c r="DQ310" s="49"/>
      <c r="DR310" s="49"/>
      <c r="DS310" s="49"/>
      <c r="DT310" s="49"/>
      <c r="DU310" s="49"/>
      <c r="DV310" s="49"/>
      <c r="DW310" s="49"/>
      <c r="DX310" s="49"/>
      <c r="DY310" s="49"/>
      <c r="DZ310" s="49"/>
      <c r="EA310" s="49"/>
      <c r="EB310" s="49"/>
      <c r="EC310" s="49"/>
      <c r="ED310" s="49"/>
      <c r="EE310" s="49"/>
      <c r="EF310" s="49"/>
      <c r="EG310" s="49"/>
      <c r="EH310" s="49"/>
      <c r="EI310" s="49"/>
      <c r="EJ310" s="49"/>
      <c r="EK310" s="49"/>
      <c r="EL310" s="49"/>
      <c r="EM310" s="49"/>
      <c r="EN310" s="49"/>
      <c r="EO310" s="49"/>
      <c r="EP310" s="49"/>
      <c r="EQ310" s="49"/>
      <c r="ER310" s="49"/>
      <c r="ES310" s="49"/>
      <c r="ET310" s="49"/>
      <c r="EU310" s="49"/>
      <c r="EV310" s="49"/>
      <c r="EW310" s="49"/>
      <c r="EX310" s="49"/>
      <c r="EY310" s="49"/>
      <c r="EZ310" s="49"/>
      <c r="FA310" s="49"/>
      <c r="FB310" s="49"/>
      <c r="FC310" s="49"/>
      <c r="FD310" s="49"/>
      <c r="FE310" s="49"/>
      <c r="FF310" s="49"/>
      <c r="FG310" s="49"/>
      <c r="FH310" s="49"/>
      <c r="FI310" s="49"/>
      <c r="FJ310" s="49"/>
      <c r="FK310" s="49"/>
      <c r="FL310" s="49"/>
      <c r="FM310" s="49"/>
      <c r="FN310" s="49"/>
      <c r="FO310" s="49"/>
      <c r="FP310" s="49"/>
      <c r="FQ310" s="49"/>
      <c r="FR310" s="49"/>
      <c r="FS310" s="49"/>
      <c r="FT310" s="49"/>
      <c r="FU310" s="49"/>
      <c r="FV310" s="49"/>
      <c r="FW310" s="49"/>
      <c r="FX310" s="49"/>
      <c r="FY310" s="49"/>
      <c r="FZ310" s="49"/>
      <c r="GA310" s="49"/>
      <c r="GB310" s="49"/>
      <c r="GC310" s="49"/>
      <c r="GD310" s="49"/>
      <c r="GE310" s="49"/>
      <c r="GF310" s="49"/>
      <c r="GG310" s="49"/>
      <c r="GH310" s="49"/>
      <c r="GI310" s="49"/>
      <c r="GJ310" s="49"/>
      <c r="GK310" s="49"/>
      <c r="GL310" s="49"/>
      <c r="GM310" s="49"/>
      <c r="GN310" s="49"/>
      <c r="GO310" s="49"/>
      <c r="GP310" s="49"/>
      <c r="GQ310" s="49"/>
      <c r="GR310" s="49"/>
      <c r="GS310" s="49"/>
      <c r="GT310" s="49"/>
      <c r="GU310" s="49"/>
      <c r="GV310" s="49"/>
      <c r="GW310" s="49"/>
      <c r="GX310" s="49"/>
      <c r="GY310" s="49"/>
      <c r="GZ310" s="49"/>
    </row>
    <row r="311" spans="1:208" s="5" customFormat="1" ht="18.600000000000001" customHeight="1" x14ac:dyDescent="0.25">
      <c r="A311" s="58"/>
      <c r="B311" s="50" t="str">
        <f>IF($A311="","",(IF((VLOOKUP($A311,DATA!$A$1:$M$38,2,FALSE))="X","X",(IF(B310="X",1,B310+1)))))</f>
        <v/>
      </c>
      <c r="C311" s="51" t="str">
        <f>IF($A311="","",(IF((VLOOKUP($A311,DATA!$A$1:$M$38,3,FALSE))="X","X",(IF(C310="X",1,C310+1)))))</f>
        <v/>
      </c>
      <c r="D311" s="50" t="str">
        <f>IF($A311="","",(IF((VLOOKUP($A311,DATA!$A$1:$M$38,4,FALSE))="X","X",(IF(D310="X",1,D310+1)))))</f>
        <v/>
      </c>
      <c r="E311" s="51" t="str">
        <f>IF($A311="","",(IF((VLOOKUP($A311,DATA!$A$1:$M$38,5,FALSE))="X","X",(IF(E310="X",1,E310+1)))))</f>
        <v/>
      </c>
      <c r="F311" s="50" t="str">
        <f>IF($A311="","",(IF((VLOOKUP($A311,DATA!$A$1:$M$38,6,FALSE))="X","X",(IF(F310="X",1,F310+1)))))</f>
        <v/>
      </c>
      <c r="G311" s="51" t="str">
        <f>IF($A311="","",(IF((VLOOKUP($A311,DATA!$A$1:$M$38,7,FALSE))="X","X",(IF(G310="X",1,G310+1)))))</f>
        <v/>
      </c>
      <c r="H311" s="50" t="str">
        <f>IF($A311="","",(IF((VLOOKUP($A311,DATA!$A$1:$M$38,8,FALSE))="X","X",(IF(H310="X",1,H310+1)))))</f>
        <v/>
      </c>
      <c r="I311" s="50" t="str">
        <f>IF($A311="","",(IF((VLOOKUP($A311,DATA!$A$1:$M$38,9,FALSE))="X","X",(IF(I310="X",1,I310+1)))))</f>
        <v/>
      </c>
      <c r="J311" s="51" t="str">
        <f>IF($A311="","",(IF((VLOOKUP($A311,DATA!$A$1:$M$38,10,FALSE))="X","X",(IF(J310="X",1,J310+1)))))</f>
        <v/>
      </c>
      <c r="K311" s="50" t="str">
        <f>IF($A311="","",(IF((VLOOKUP($A311,DATA!$A$1:$M$38,11,FALSE))="X","X",(IF(K310="X",1,K310+1)))))</f>
        <v/>
      </c>
      <c r="L311" s="50" t="str">
        <f>IF($A311="","",(IF((VLOOKUP($A311,DATA!$A$1:$M$38,12,FALSE))="X","X",(IF(L310="X",1,L310+1)))))</f>
        <v/>
      </c>
      <c r="M311" s="50" t="str">
        <f>IF($A311="","",(IF((VLOOKUP($A311,DATA!$A$1:$M$38,13,FALSE))="X","X",(IF(M310="X",1,M310+1)))))</f>
        <v/>
      </c>
      <c r="N311" s="53" t="str">
        <f t="shared" si="8"/>
        <v/>
      </c>
      <c r="O311" s="51" t="str">
        <f t="shared" si="9"/>
        <v/>
      </c>
      <c r="P311" s="50" t="str">
        <f>IF($A311="","",(IF((VLOOKUP($A311,DATA!$S$1:$AC$38,2,FALSE))="X","X",(IF(P310="X",1,P310+1)))))</f>
        <v/>
      </c>
      <c r="Q311" s="50" t="str">
        <f>IF($A311="","",(IF((VLOOKUP($A311,DATA!$S$1:$AC$38,3,FALSE))="X","X",(IF(Q310="X",1,Q310+1)))))</f>
        <v/>
      </c>
      <c r="R311" s="50" t="str">
        <f>IF($A311="","",(IF((VLOOKUP($A311,DATA!$S$1:$AC$38,4,FALSE))="X","X",(IF(R310="X",1,R310+1)))))</f>
        <v/>
      </c>
      <c r="S311" s="50" t="str">
        <f>IF($A311="","",(IF((VLOOKUP($A311,DATA!$S$1:$AC$38,5,FALSE))="X","X",(IF(S310="X",1,S310+1)))))</f>
        <v/>
      </c>
      <c r="T311" s="50" t="str">
        <f>IF($A311="","",(IF((VLOOKUP($A311,DATA!$S$1:$AC$38,6,FALSE))="X","X",(IF(T310="X",1,T310+1)))))</f>
        <v/>
      </c>
      <c r="U311" s="50" t="str">
        <f>IF($A311="","",(IF((VLOOKUP($A311,DATA!$S$1:$AC$38,7,FALSE))="X","X",(IF(U310="X",1,U310+1)))))</f>
        <v/>
      </c>
      <c r="V311" s="51" t="str">
        <f>IF($A311="","",(IF((VLOOKUP($A311,DATA!$S$1:$AC$38,8,FALSE))="X","X",(IF(V310="X",1,V310+1)))))</f>
        <v/>
      </c>
      <c r="W311" s="50" t="str">
        <f>IF($A311="","",(IF((VLOOKUP($A311,DATA!$S$1:$AC$38,9,FALSE))="X","X",(IF(W310="X",1,W310+1)))))</f>
        <v/>
      </c>
      <c r="X311" s="50" t="str">
        <f>IF($A311="","",(IF((VLOOKUP($A311,DATA!$S$1:$AC$38,10,FALSE))="X","X",(IF(X310="X",1,X310+1)))))</f>
        <v/>
      </c>
      <c r="Y311" s="51" t="str">
        <f>IF($A311="","",(IF((VLOOKUP($A311,DATA!$S$1:$AC$38,11,FALSE))="X","X",(IF(Y310="X",1,Y310+1)))))</f>
        <v/>
      </c>
      <c r="Z311" s="52"/>
      <c r="AA311" s="52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4"/>
      <c r="BM311" s="39"/>
      <c r="BN311" s="39"/>
      <c r="BO311" s="39"/>
      <c r="BP311" s="39"/>
      <c r="BQ311" s="39"/>
      <c r="BR311" s="39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39"/>
      <c r="CF311" s="39"/>
      <c r="CG311" s="39"/>
      <c r="CH311" s="39"/>
      <c r="DC311" s="4"/>
      <c r="DD311" s="4"/>
      <c r="DE311" s="49"/>
      <c r="DF311" s="49"/>
      <c r="DG311" s="49"/>
      <c r="DH311" s="49"/>
      <c r="DI311" s="49"/>
      <c r="DJ311" s="49"/>
      <c r="DK311" s="49"/>
      <c r="DL311" s="49"/>
      <c r="DM311" s="49"/>
      <c r="DN311" s="49"/>
      <c r="DO311" s="49"/>
      <c r="DP311" s="49"/>
      <c r="DQ311" s="49"/>
      <c r="DR311" s="49"/>
      <c r="DS311" s="49"/>
      <c r="DT311" s="49"/>
      <c r="DU311" s="49"/>
      <c r="DV311" s="49"/>
      <c r="DW311" s="49"/>
      <c r="DX311" s="49"/>
      <c r="DY311" s="49"/>
      <c r="DZ311" s="49"/>
      <c r="EA311" s="49"/>
      <c r="EB311" s="49"/>
      <c r="EC311" s="49"/>
      <c r="ED311" s="49"/>
      <c r="EE311" s="49"/>
      <c r="EF311" s="49"/>
      <c r="EG311" s="49"/>
      <c r="EH311" s="49"/>
      <c r="EI311" s="49"/>
      <c r="EJ311" s="49"/>
      <c r="EK311" s="49"/>
      <c r="EL311" s="49"/>
      <c r="EM311" s="49"/>
      <c r="EN311" s="49"/>
      <c r="EO311" s="49"/>
      <c r="EP311" s="49"/>
      <c r="EQ311" s="49"/>
      <c r="ER311" s="49"/>
      <c r="ES311" s="49"/>
      <c r="ET311" s="49"/>
      <c r="EU311" s="49"/>
      <c r="EV311" s="49"/>
      <c r="EW311" s="49"/>
      <c r="EX311" s="49"/>
      <c r="EY311" s="49"/>
      <c r="EZ311" s="49"/>
      <c r="FA311" s="49"/>
      <c r="FB311" s="49"/>
      <c r="FC311" s="49"/>
      <c r="FD311" s="49"/>
      <c r="FE311" s="49"/>
      <c r="FF311" s="49"/>
      <c r="FG311" s="49"/>
      <c r="FH311" s="49"/>
      <c r="FI311" s="49"/>
      <c r="FJ311" s="49"/>
      <c r="FK311" s="49"/>
      <c r="FL311" s="49"/>
      <c r="FM311" s="49"/>
      <c r="FN311" s="49"/>
      <c r="FO311" s="49"/>
      <c r="FP311" s="49"/>
      <c r="FQ311" s="49"/>
      <c r="FR311" s="49"/>
      <c r="FS311" s="49"/>
      <c r="FT311" s="49"/>
      <c r="FU311" s="49"/>
      <c r="FV311" s="49"/>
      <c r="FW311" s="49"/>
      <c r="FX311" s="49"/>
      <c r="FY311" s="49"/>
      <c r="FZ311" s="49"/>
      <c r="GA311" s="49"/>
      <c r="GB311" s="49"/>
      <c r="GC311" s="49"/>
      <c r="GD311" s="49"/>
      <c r="GE311" s="49"/>
      <c r="GF311" s="49"/>
      <c r="GG311" s="49"/>
      <c r="GH311" s="49"/>
      <c r="GI311" s="49"/>
      <c r="GJ311" s="49"/>
      <c r="GK311" s="49"/>
      <c r="GL311" s="49"/>
      <c r="GM311" s="49"/>
      <c r="GN311" s="49"/>
      <c r="GO311" s="49"/>
      <c r="GP311" s="49"/>
      <c r="GQ311" s="49"/>
      <c r="GR311" s="49"/>
      <c r="GS311" s="49"/>
      <c r="GT311" s="49"/>
      <c r="GU311" s="49"/>
      <c r="GV311" s="49"/>
      <c r="GW311" s="49"/>
      <c r="GX311" s="49"/>
      <c r="GY311" s="49"/>
      <c r="GZ311" s="49"/>
    </row>
    <row r="312" spans="1:208" s="5" customFormat="1" ht="18.600000000000001" customHeight="1" x14ac:dyDescent="0.25">
      <c r="A312" s="58"/>
      <c r="B312" s="50" t="str">
        <f>IF($A312="","",(IF((VLOOKUP($A312,DATA!$A$1:$M$38,2,FALSE))="X","X",(IF(B311="X",1,B311+1)))))</f>
        <v/>
      </c>
      <c r="C312" s="51" t="str">
        <f>IF($A312="","",(IF((VLOOKUP($A312,DATA!$A$1:$M$38,3,FALSE))="X","X",(IF(C311="X",1,C311+1)))))</f>
        <v/>
      </c>
      <c r="D312" s="50" t="str">
        <f>IF($A312="","",(IF((VLOOKUP($A312,DATA!$A$1:$M$38,4,FALSE))="X","X",(IF(D311="X",1,D311+1)))))</f>
        <v/>
      </c>
      <c r="E312" s="51" t="str">
        <f>IF($A312="","",(IF((VLOOKUP($A312,DATA!$A$1:$M$38,5,FALSE))="X","X",(IF(E311="X",1,E311+1)))))</f>
        <v/>
      </c>
      <c r="F312" s="50" t="str">
        <f>IF($A312="","",(IF((VLOOKUP($A312,DATA!$A$1:$M$38,6,FALSE))="X","X",(IF(F311="X",1,F311+1)))))</f>
        <v/>
      </c>
      <c r="G312" s="51" t="str">
        <f>IF($A312="","",(IF((VLOOKUP($A312,DATA!$A$1:$M$38,7,FALSE))="X","X",(IF(G311="X",1,G311+1)))))</f>
        <v/>
      </c>
      <c r="H312" s="50" t="str">
        <f>IF($A312="","",(IF((VLOOKUP($A312,DATA!$A$1:$M$38,8,FALSE))="X","X",(IF(H311="X",1,H311+1)))))</f>
        <v/>
      </c>
      <c r="I312" s="50" t="str">
        <f>IF($A312="","",(IF((VLOOKUP($A312,DATA!$A$1:$M$38,9,FALSE))="X","X",(IF(I311="X",1,I311+1)))))</f>
        <v/>
      </c>
      <c r="J312" s="51" t="str">
        <f>IF($A312="","",(IF((VLOOKUP($A312,DATA!$A$1:$M$38,10,FALSE))="X","X",(IF(J311="X",1,J311+1)))))</f>
        <v/>
      </c>
      <c r="K312" s="50" t="str">
        <f>IF($A312="","",(IF((VLOOKUP($A312,DATA!$A$1:$M$38,11,FALSE))="X","X",(IF(K311="X",1,K311+1)))))</f>
        <v/>
      </c>
      <c r="L312" s="50" t="str">
        <f>IF($A312="","",(IF((VLOOKUP($A312,DATA!$A$1:$M$38,12,FALSE))="X","X",(IF(L311="X",1,L311+1)))))</f>
        <v/>
      </c>
      <c r="M312" s="50" t="str">
        <f>IF($A312="","",(IF((VLOOKUP($A312,DATA!$A$1:$M$38,13,FALSE))="X","X",(IF(M311="X",1,M311+1)))))</f>
        <v/>
      </c>
      <c r="N312" s="53" t="str">
        <f t="shared" si="8"/>
        <v/>
      </c>
      <c r="O312" s="51" t="str">
        <f t="shared" si="9"/>
        <v/>
      </c>
      <c r="P312" s="50" t="str">
        <f>IF($A312="","",(IF((VLOOKUP($A312,DATA!$S$1:$AC$38,2,FALSE))="X","X",(IF(P311="X",1,P311+1)))))</f>
        <v/>
      </c>
      <c r="Q312" s="50" t="str">
        <f>IF($A312="","",(IF((VLOOKUP($A312,DATA!$S$1:$AC$38,3,FALSE))="X","X",(IF(Q311="X",1,Q311+1)))))</f>
        <v/>
      </c>
      <c r="R312" s="50" t="str">
        <f>IF($A312="","",(IF((VLOOKUP($A312,DATA!$S$1:$AC$38,4,FALSE))="X","X",(IF(R311="X",1,R311+1)))))</f>
        <v/>
      </c>
      <c r="S312" s="50" t="str">
        <f>IF($A312="","",(IF((VLOOKUP($A312,DATA!$S$1:$AC$38,5,FALSE))="X","X",(IF(S311="X",1,S311+1)))))</f>
        <v/>
      </c>
      <c r="T312" s="50" t="str">
        <f>IF($A312="","",(IF((VLOOKUP($A312,DATA!$S$1:$AC$38,6,FALSE))="X","X",(IF(T311="X",1,T311+1)))))</f>
        <v/>
      </c>
      <c r="U312" s="50" t="str">
        <f>IF($A312="","",(IF((VLOOKUP($A312,DATA!$S$1:$AC$38,7,FALSE))="X","X",(IF(U311="X",1,U311+1)))))</f>
        <v/>
      </c>
      <c r="V312" s="51" t="str">
        <f>IF($A312="","",(IF((VLOOKUP($A312,DATA!$S$1:$AC$38,8,FALSE))="X","X",(IF(V311="X",1,V311+1)))))</f>
        <v/>
      </c>
      <c r="W312" s="50" t="str">
        <f>IF($A312="","",(IF((VLOOKUP($A312,DATA!$S$1:$AC$38,9,FALSE))="X","X",(IF(W311="X",1,W311+1)))))</f>
        <v/>
      </c>
      <c r="X312" s="50" t="str">
        <f>IF($A312="","",(IF((VLOOKUP($A312,DATA!$S$1:$AC$38,10,FALSE))="X","X",(IF(X311="X",1,X311+1)))))</f>
        <v/>
      </c>
      <c r="Y312" s="51" t="str">
        <f>IF($A312="","",(IF((VLOOKUP($A312,DATA!$S$1:$AC$38,11,FALSE))="X","X",(IF(Y311="X",1,Y311+1)))))</f>
        <v/>
      </c>
      <c r="Z312" s="52"/>
      <c r="AA312" s="52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4"/>
      <c r="BM312" s="39"/>
      <c r="BN312" s="39"/>
      <c r="BO312" s="39"/>
      <c r="BP312" s="39"/>
      <c r="BQ312" s="39"/>
      <c r="BR312" s="39"/>
      <c r="BS312" s="44"/>
      <c r="BT312" s="44"/>
      <c r="BU312" s="44"/>
      <c r="BV312" s="44"/>
      <c r="BW312" s="44"/>
      <c r="BX312" s="44"/>
      <c r="BY312" s="44"/>
      <c r="BZ312" s="44"/>
      <c r="CA312" s="44"/>
      <c r="CB312" s="44"/>
      <c r="CC312" s="44"/>
      <c r="CD312" s="44"/>
      <c r="CE312" s="39"/>
      <c r="CF312" s="39"/>
      <c r="CG312" s="39"/>
      <c r="CH312" s="39"/>
      <c r="DC312" s="4"/>
      <c r="DD312" s="4"/>
      <c r="DE312" s="49"/>
      <c r="DF312" s="49"/>
      <c r="DG312" s="49"/>
      <c r="DH312" s="49"/>
      <c r="DI312" s="49"/>
      <c r="DJ312" s="49"/>
      <c r="DK312" s="49"/>
      <c r="DL312" s="49"/>
      <c r="DM312" s="49"/>
      <c r="DN312" s="49"/>
      <c r="DO312" s="49"/>
      <c r="DP312" s="49"/>
      <c r="DQ312" s="49"/>
      <c r="DR312" s="49"/>
      <c r="DS312" s="49"/>
      <c r="DT312" s="49"/>
      <c r="DU312" s="49"/>
      <c r="DV312" s="49"/>
      <c r="DW312" s="49"/>
      <c r="DX312" s="49"/>
      <c r="DY312" s="49"/>
      <c r="DZ312" s="49"/>
      <c r="EA312" s="49"/>
      <c r="EB312" s="49"/>
      <c r="EC312" s="49"/>
      <c r="ED312" s="49"/>
      <c r="EE312" s="49"/>
      <c r="EF312" s="49"/>
      <c r="EG312" s="49"/>
      <c r="EH312" s="49"/>
      <c r="EI312" s="49"/>
      <c r="EJ312" s="49"/>
      <c r="EK312" s="49"/>
      <c r="EL312" s="49"/>
      <c r="EM312" s="49"/>
      <c r="EN312" s="49"/>
      <c r="EO312" s="49"/>
      <c r="EP312" s="49"/>
      <c r="EQ312" s="49"/>
      <c r="ER312" s="49"/>
      <c r="ES312" s="49"/>
      <c r="ET312" s="49"/>
      <c r="EU312" s="49"/>
      <c r="EV312" s="49"/>
      <c r="EW312" s="49"/>
      <c r="EX312" s="49"/>
      <c r="EY312" s="49"/>
      <c r="EZ312" s="49"/>
      <c r="FA312" s="49"/>
      <c r="FB312" s="49"/>
      <c r="FC312" s="49"/>
      <c r="FD312" s="49"/>
      <c r="FE312" s="49"/>
      <c r="FF312" s="49"/>
      <c r="FG312" s="49"/>
      <c r="FH312" s="49"/>
      <c r="FI312" s="49"/>
      <c r="FJ312" s="49"/>
      <c r="FK312" s="49"/>
      <c r="FL312" s="49"/>
      <c r="FM312" s="49"/>
      <c r="FN312" s="49"/>
      <c r="FO312" s="49"/>
      <c r="FP312" s="49"/>
      <c r="FQ312" s="49"/>
      <c r="FR312" s="49"/>
      <c r="FS312" s="49"/>
      <c r="FT312" s="49"/>
      <c r="FU312" s="49"/>
      <c r="FV312" s="49"/>
      <c r="FW312" s="49"/>
      <c r="FX312" s="49"/>
      <c r="FY312" s="49"/>
      <c r="FZ312" s="49"/>
      <c r="GA312" s="49"/>
      <c r="GB312" s="49"/>
      <c r="GC312" s="49"/>
      <c r="GD312" s="49"/>
      <c r="GE312" s="49"/>
      <c r="GF312" s="49"/>
      <c r="GG312" s="49"/>
      <c r="GH312" s="49"/>
      <c r="GI312" s="49"/>
      <c r="GJ312" s="49"/>
      <c r="GK312" s="49"/>
      <c r="GL312" s="49"/>
      <c r="GM312" s="49"/>
      <c r="GN312" s="49"/>
      <c r="GO312" s="49"/>
      <c r="GP312" s="49"/>
      <c r="GQ312" s="49"/>
      <c r="GR312" s="49"/>
      <c r="GS312" s="49"/>
      <c r="GT312" s="49"/>
      <c r="GU312" s="49"/>
      <c r="GV312" s="49"/>
      <c r="GW312" s="49"/>
      <c r="GX312" s="49"/>
      <c r="GY312" s="49"/>
      <c r="GZ312" s="49"/>
    </row>
    <row r="313" spans="1:208" s="5" customFormat="1" ht="18.600000000000001" customHeight="1" x14ac:dyDescent="0.25">
      <c r="A313" s="58"/>
      <c r="B313" s="50" t="str">
        <f>IF($A313="","",(IF((VLOOKUP($A313,DATA!$A$1:$M$38,2,FALSE))="X","X",(IF(B312="X",1,B312+1)))))</f>
        <v/>
      </c>
      <c r="C313" s="51" t="str">
        <f>IF($A313="","",(IF((VLOOKUP($A313,DATA!$A$1:$M$38,3,FALSE))="X","X",(IF(C312="X",1,C312+1)))))</f>
        <v/>
      </c>
      <c r="D313" s="50" t="str">
        <f>IF($A313="","",(IF((VLOOKUP($A313,DATA!$A$1:$M$38,4,FALSE))="X","X",(IF(D312="X",1,D312+1)))))</f>
        <v/>
      </c>
      <c r="E313" s="51" t="str">
        <f>IF($A313="","",(IF((VLOOKUP($A313,DATA!$A$1:$M$38,5,FALSE))="X","X",(IF(E312="X",1,E312+1)))))</f>
        <v/>
      </c>
      <c r="F313" s="50" t="str">
        <f>IF($A313="","",(IF((VLOOKUP($A313,DATA!$A$1:$M$38,6,FALSE))="X","X",(IF(F312="X",1,F312+1)))))</f>
        <v/>
      </c>
      <c r="G313" s="51" t="str">
        <f>IF($A313="","",(IF((VLOOKUP($A313,DATA!$A$1:$M$38,7,FALSE))="X","X",(IF(G312="X",1,G312+1)))))</f>
        <v/>
      </c>
      <c r="H313" s="50" t="str">
        <f>IF($A313="","",(IF((VLOOKUP($A313,DATA!$A$1:$M$38,8,FALSE))="X","X",(IF(H312="X",1,H312+1)))))</f>
        <v/>
      </c>
      <c r="I313" s="50" t="str">
        <f>IF($A313="","",(IF((VLOOKUP($A313,DATA!$A$1:$M$38,9,FALSE))="X","X",(IF(I312="X",1,I312+1)))))</f>
        <v/>
      </c>
      <c r="J313" s="51" t="str">
        <f>IF($A313="","",(IF((VLOOKUP($A313,DATA!$A$1:$M$38,10,FALSE))="X","X",(IF(J312="X",1,J312+1)))))</f>
        <v/>
      </c>
      <c r="K313" s="50" t="str">
        <f>IF($A313="","",(IF((VLOOKUP($A313,DATA!$A$1:$M$38,11,FALSE))="X","X",(IF(K312="X",1,K312+1)))))</f>
        <v/>
      </c>
      <c r="L313" s="50" t="str">
        <f>IF($A313="","",(IF((VLOOKUP($A313,DATA!$A$1:$M$38,12,FALSE))="X","X",(IF(L312="X",1,L312+1)))))</f>
        <v/>
      </c>
      <c r="M313" s="50" t="str">
        <f>IF($A313="","",(IF((VLOOKUP($A313,DATA!$A$1:$M$38,13,FALSE))="X","X",(IF(M312="X",1,M312+1)))))</f>
        <v/>
      </c>
      <c r="N313" s="53" t="str">
        <f t="shared" si="8"/>
        <v/>
      </c>
      <c r="O313" s="51" t="str">
        <f t="shared" si="9"/>
        <v/>
      </c>
      <c r="P313" s="50" t="str">
        <f>IF($A313="","",(IF((VLOOKUP($A313,DATA!$S$1:$AC$38,2,FALSE))="X","X",(IF(P312="X",1,P312+1)))))</f>
        <v/>
      </c>
      <c r="Q313" s="50" t="str">
        <f>IF($A313="","",(IF((VLOOKUP($A313,DATA!$S$1:$AC$38,3,FALSE))="X","X",(IF(Q312="X",1,Q312+1)))))</f>
        <v/>
      </c>
      <c r="R313" s="50" t="str">
        <f>IF($A313="","",(IF((VLOOKUP($A313,DATA!$S$1:$AC$38,4,FALSE))="X","X",(IF(R312="X",1,R312+1)))))</f>
        <v/>
      </c>
      <c r="S313" s="50" t="str">
        <f>IF($A313="","",(IF((VLOOKUP($A313,DATA!$S$1:$AC$38,5,FALSE))="X","X",(IF(S312="X",1,S312+1)))))</f>
        <v/>
      </c>
      <c r="T313" s="50" t="str">
        <f>IF($A313="","",(IF((VLOOKUP($A313,DATA!$S$1:$AC$38,6,FALSE))="X","X",(IF(T312="X",1,T312+1)))))</f>
        <v/>
      </c>
      <c r="U313" s="50" t="str">
        <f>IF($A313="","",(IF((VLOOKUP($A313,DATA!$S$1:$AC$38,7,FALSE))="X","X",(IF(U312="X",1,U312+1)))))</f>
        <v/>
      </c>
      <c r="V313" s="51" t="str">
        <f>IF($A313="","",(IF((VLOOKUP($A313,DATA!$S$1:$AC$38,8,FALSE))="X","X",(IF(V312="X",1,V312+1)))))</f>
        <v/>
      </c>
      <c r="W313" s="50" t="str">
        <f>IF($A313="","",(IF((VLOOKUP($A313,DATA!$S$1:$AC$38,9,FALSE))="X","X",(IF(W312="X",1,W312+1)))))</f>
        <v/>
      </c>
      <c r="X313" s="50" t="str">
        <f>IF($A313="","",(IF((VLOOKUP($A313,DATA!$S$1:$AC$38,10,FALSE))="X","X",(IF(X312="X",1,X312+1)))))</f>
        <v/>
      </c>
      <c r="Y313" s="51" t="str">
        <f>IF($A313="","",(IF((VLOOKUP($A313,DATA!$S$1:$AC$38,11,FALSE))="X","X",(IF(Y312="X",1,Y312+1)))))</f>
        <v/>
      </c>
      <c r="Z313" s="52"/>
      <c r="AA313" s="52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4"/>
      <c r="BM313" s="39"/>
      <c r="BN313" s="39"/>
      <c r="BO313" s="39"/>
      <c r="BP313" s="39"/>
      <c r="BQ313" s="39"/>
      <c r="BR313" s="39"/>
      <c r="BS313" s="44"/>
      <c r="BT313" s="44"/>
      <c r="BU313" s="44"/>
      <c r="BV313" s="44"/>
      <c r="BW313" s="44"/>
      <c r="BX313" s="44"/>
      <c r="BY313" s="44"/>
      <c r="BZ313" s="44"/>
      <c r="CA313" s="44"/>
      <c r="CB313" s="44"/>
      <c r="CC313" s="44"/>
      <c r="CD313" s="44"/>
      <c r="CE313" s="39"/>
      <c r="CF313" s="39"/>
      <c r="CG313" s="39"/>
      <c r="CH313" s="39"/>
      <c r="DC313" s="4"/>
      <c r="DD313" s="4"/>
      <c r="DE313" s="49"/>
      <c r="DF313" s="49"/>
      <c r="DG313" s="49"/>
      <c r="DH313" s="49"/>
      <c r="DI313" s="49"/>
      <c r="DJ313" s="49"/>
      <c r="DK313" s="49"/>
      <c r="DL313" s="49"/>
      <c r="DM313" s="49"/>
      <c r="DN313" s="49"/>
      <c r="DO313" s="49"/>
      <c r="DP313" s="49"/>
      <c r="DQ313" s="49"/>
      <c r="DR313" s="49"/>
      <c r="DS313" s="49"/>
      <c r="DT313" s="49"/>
      <c r="DU313" s="49"/>
      <c r="DV313" s="49"/>
      <c r="DW313" s="49"/>
      <c r="DX313" s="49"/>
      <c r="DY313" s="49"/>
      <c r="DZ313" s="49"/>
      <c r="EA313" s="49"/>
      <c r="EB313" s="49"/>
      <c r="EC313" s="49"/>
      <c r="ED313" s="49"/>
      <c r="EE313" s="49"/>
      <c r="EF313" s="49"/>
      <c r="EG313" s="49"/>
      <c r="EH313" s="49"/>
      <c r="EI313" s="49"/>
      <c r="EJ313" s="49"/>
      <c r="EK313" s="49"/>
      <c r="EL313" s="49"/>
      <c r="EM313" s="49"/>
      <c r="EN313" s="49"/>
      <c r="EO313" s="49"/>
      <c r="EP313" s="49"/>
      <c r="EQ313" s="49"/>
      <c r="ER313" s="49"/>
      <c r="ES313" s="49"/>
      <c r="ET313" s="49"/>
      <c r="EU313" s="49"/>
      <c r="EV313" s="49"/>
      <c r="EW313" s="49"/>
      <c r="EX313" s="49"/>
      <c r="EY313" s="49"/>
      <c r="EZ313" s="49"/>
      <c r="FA313" s="49"/>
      <c r="FB313" s="49"/>
      <c r="FC313" s="49"/>
      <c r="FD313" s="49"/>
      <c r="FE313" s="49"/>
      <c r="FF313" s="49"/>
      <c r="FG313" s="49"/>
      <c r="FH313" s="49"/>
      <c r="FI313" s="49"/>
      <c r="FJ313" s="49"/>
      <c r="FK313" s="49"/>
      <c r="FL313" s="49"/>
      <c r="FM313" s="49"/>
      <c r="FN313" s="49"/>
      <c r="FO313" s="49"/>
      <c r="FP313" s="49"/>
      <c r="FQ313" s="49"/>
      <c r="FR313" s="49"/>
      <c r="FS313" s="49"/>
      <c r="FT313" s="49"/>
      <c r="FU313" s="49"/>
      <c r="FV313" s="49"/>
      <c r="FW313" s="49"/>
      <c r="FX313" s="49"/>
      <c r="FY313" s="49"/>
      <c r="FZ313" s="49"/>
      <c r="GA313" s="49"/>
      <c r="GB313" s="49"/>
      <c r="GC313" s="49"/>
      <c r="GD313" s="49"/>
      <c r="GE313" s="49"/>
      <c r="GF313" s="49"/>
      <c r="GG313" s="49"/>
      <c r="GH313" s="49"/>
      <c r="GI313" s="49"/>
      <c r="GJ313" s="49"/>
      <c r="GK313" s="49"/>
      <c r="GL313" s="49"/>
      <c r="GM313" s="49"/>
      <c r="GN313" s="49"/>
      <c r="GO313" s="49"/>
      <c r="GP313" s="49"/>
      <c r="GQ313" s="49"/>
      <c r="GR313" s="49"/>
      <c r="GS313" s="49"/>
      <c r="GT313" s="49"/>
      <c r="GU313" s="49"/>
      <c r="GV313" s="49"/>
      <c r="GW313" s="49"/>
      <c r="GX313" s="49"/>
      <c r="GY313" s="49"/>
      <c r="GZ313" s="49"/>
    </row>
    <row r="314" spans="1:208" s="5" customFormat="1" ht="18.600000000000001" customHeight="1" x14ac:dyDescent="0.25">
      <c r="A314" s="58"/>
      <c r="B314" s="50" t="str">
        <f>IF($A314="","",(IF((VLOOKUP($A314,DATA!$A$1:$M$38,2,FALSE))="X","X",(IF(B313="X",1,B313+1)))))</f>
        <v/>
      </c>
      <c r="C314" s="51" t="str">
        <f>IF($A314="","",(IF((VLOOKUP($A314,DATA!$A$1:$M$38,3,FALSE))="X","X",(IF(C313="X",1,C313+1)))))</f>
        <v/>
      </c>
      <c r="D314" s="50" t="str">
        <f>IF($A314="","",(IF((VLOOKUP($A314,DATA!$A$1:$M$38,4,FALSE))="X","X",(IF(D313="X",1,D313+1)))))</f>
        <v/>
      </c>
      <c r="E314" s="51" t="str">
        <f>IF($A314="","",(IF((VLOOKUP($A314,DATA!$A$1:$M$38,5,FALSE))="X","X",(IF(E313="X",1,E313+1)))))</f>
        <v/>
      </c>
      <c r="F314" s="50" t="str">
        <f>IF($A314="","",(IF((VLOOKUP($A314,DATA!$A$1:$M$38,6,FALSE))="X","X",(IF(F313="X",1,F313+1)))))</f>
        <v/>
      </c>
      <c r="G314" s="51" t="str">
        <f>IF($A314="","",(IF((VLOOKUP($A314,DATA!$A$1:$M$38,7,FALSE))="X","X",(IF(G313="X",1,G313+1)))))</f>
        <v/>
      </c>
      <c r="H314" s="50" t="str">
        <f>IF($A314="","",(IF((VLOOKUP($A314,DATA!$A$1:$M$38,8,FALSE))="X","X",(IF(H313="X",1,H313+1)))))</f>
        <v/>
      </c>
      <c r="I314" s="50" t="str">
        <f>IF($A314="","",(IF((VLOOKUP($A314,DATA!$A$1:$M$38,9,FALSE))="X","X",(IF(I313="X",1,I313+1)))))</f>
        <v/>
      </c>
      <c r="J314" s="51" t="str">
        <f>IF($A314="","",(IF((VLOOKUP($A314,DATA!$A$1:$M$38,10,FALSE))="X","X",(IF(J313="X",1,J313+1)))))</f>
        <v/>
      </c>
      <c r="K314" s="50" t="str">
        <f>IF($A314="","",(IF((VLOOKUP($A314,DATA!$A$1:$M$38,11,FALSE))="X","X",(IF(K313="X",1,K313+1)))))</f>
        <v/>
      </c>
      <c r="L314" s="50" t="str">
        <f>IF($A314="","",(IF((VLOOKUP($A314,DATA!$A$1:$M$38,12,FALSE))="X","X",(IF(L313="X",1,L313+1)))))</f>
        <v/>
      </c>
      <c r="M314" s="50" t="str">
        <f>IF($A314="","",(IF((VLOOKUP($A314,DATA!$A$1:$M$38,13,FALSE))="X","X",(IF(M313="X",1,M313+1)))))</f>
        <v/>
      </c>
      <c r="N314" s="53" t="str">
        <f t="shared" si="8"/>
        <v/>
      </c>
      <c r="O314" s="51" t="str">
        <f t="shared" si="9"/>
        <v/>
      </c>
      <c r="P314" s="50" t="str">
        <f>IF($A314="","",(IF((VLOOKUP($A314,DATA!$S$1:$AC$38,2,FALSE))="X","X",(IF(P313="X",1,P313+1)))))</f>
        <v/>
      </c>
      <c r="Q314" s="50" t="str">
        <f>IF($A314="","",(IF((VLOOKUP($A314,DATA!$S$1:$AC$38,3,FALSE))="X","X",(IF(Q313="X",1,Q313+1)))))</f>
        <v/>
      </c>
      <c r="R314" s="50" t="str">
        <f>IF($A314="","",(IF((VLOOKUP($A314,DATA!$S$1:$AC$38,4,FALSE))="X","X",(IF(R313="X",1,R313+1)))))</f>
        <v/>
      </c>
      <c r="S314" s="50" t="str">
        <f>IF($A314="","",(IF((VLOOKUP($A314,DATA!$S$1:$AC$38,5,FALSE))="X","X",(IF(S313="X",1,S313+1)))))</f>
        <v/>
      </c>
      <c r="T314" s="50" t="str">
        <f>IF($A314="","",(IF((VLOOKUP($A314,DATA!$S$1:$AC$38,6,FALSE))="X","X",(IF(T313="X",1,T313+1)))))</f>
        <v/>
      </c>
      <c r="U314" s="50" t="str">
        <f>IF($A314="","",(IF((VLOOKUP($A314,DATA!$S$1:$AC$38,7,FALSE))="X","X",(IF(U313="X",1,U313+1)))))</f>
        <v/>
      </c>
      <c r="V314" s="51" t="str">
        <f>IF($A314="","",(IF((VLOOKUP($A314,DATA!$S$1:$AC$38,8,FALSE))="X","X",(IF(V313="X",1,V313+1)))))</f>
        <v/>
      </c>
      <c r="W314" s="50" t="str">
        <f>IF($A314="","",(IF((VLOOKUP($A314,DATA!$S$1:$AC$38,9,FALSE))="X","X",(IF(W313="X",1,W313+1)))))</f>
        <v/>
      </c>
      <c r="X314" s="50" t="str">
        <f>IF($A314="","",(IF((VLOOKUP($A314,DATA!$S$1:$AC$38,10,FALSE))="X","X",(IF(X313="X",1,X313+1)))))</f>
        <v/>
      </c>
      <c r="Y314" s="51" t="str">
        <f>IF($A314="","",(IF((VLOOKUP($A314,DATA!$S$1:$AC$38,11,FALSE))="X","X",(IF(Y313="X",1,Y313+1)))))</f>
        <v/>
      </c>
      <c r="Z314" s="52"/>
      <c r="AA314" s="52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  <c r="BL314" s="44"/>
      <c r="BM314" s="39"/>
      <c r="BN314" s="39"/>
      <c r="BO314" s="39"/>
      <c r="BP314" s="39"/>
      <c r="BQ314" s="39"/>
      <c r="BR314" s="39"/>
      <c r="BS314" s="44"/>
      <c r="BT314" s="44"/>
      <c r="BU314" s="44"/>
      <c r="BV314" s="44"/>
      <c r="BW314" s="44"/>
      <c r="BX314" s="44"/>
      <c r="BY314" s="44"/>
      <c r="BZ314" s="44"/>
      <c r="CA314" s="44"/>
      <c r="CB314" s="44"/>
      <c r="CC314" s="44"/>
      <c r="CD314" s="44"/>
      <c r="CE314" s="39"/>
      <c r="CF314" s="39"/>
      <c r="CG314" s="39"/>
      <c r="CH314" s="39"/>
      <c r="DC314" s="4"/>
      <c r="DD314" s="4"/>
      <c r="DE314" s="49"/>
      <c r="DF314" s="49"/>
      <c r="DG314" s="49"/>
      <c r="DH314" s="49"/>
      <c r="DI314" s="49"/>
      <c r="DJ314" s="49"/>
      <c r="DK314" s="49"/>
      <c r="DL314" s="49"/>
      <c r="DM314" s="49"/>
      <c r="DN314" s="49"/>
      <c r="DO314" s="49"/>
      <c r="DP314" s="49"/>
      <c r="DQ314" s="49"/>
      <c r="DR314" s="49"/>
      <c r="DS314" s="49"/>
      <c r="DT314" s="49"/>
      <c r="DU314" s="49"/>
      <c r="DV314" s="49"/>
      <c r="DW314" s="49"/>
      <c r="DX314" s="49"/>
      <c r="DY314" s="49"/>
      <c r="DZ314" s="49"/>
      <c r="EA314" s="49"/>
      <c r="EB314" s="49"/>
      <c r="EC314" s="49"/>
      <c r="ED314" s="49"/>
      <c r="EE314" s="49"/>
      <c r="EF314" s="49"/>
      <c r="EG314" s="49"/>
      <c r="EH314" s="49"/>
      <c r="EI314" s="49"/>
      <c r="EJ314" s="49"/>
      <c r="EK314" s="49"/>
      <c r="EL314" s="49"/>
      <c r="EM314" s="49"/>
      <c r="EN314" s="49"/>
      <c r="EO314" s="49"/>
      <c r="EP314" s="49"/>
      <c r="EQ314" s="49"/>
      <c r="ER314" s="49"/>
      <c r="ES314" s="49"/>
      <c r="ET314" s="49"/>
      <c r="EU314" s="49"/>
      <c r="EV314" s="49"/>
      <c r="EW314" s="49"/>
      <c r="EX314" s="49"/>
      <c r="EY314" s="49"/>
      <c r="EZ314" s="49"/>
      <c r="FA314" s="49"/>
      <c r="FB314" s="49"/>
      <c r="FC314" s="49"/>
      <c r="FD314" s="49"/>
      <c r="FE314" s="49"/>
      <c r="FF314" s="49"/>
      <c r="FG314" s="49"/>
      <c r="FH314" s="49"/>
      <c r="FI314" s="49"/>
      <c r="FJ314" s="49"/>
      <c r="FK314" s="49"/>
      <c r="FL314" s="49"/>
      <c r="FM314" s="49"/>
      <c r="FN314" s="49"/>
      <c r="FO314" s="49"/>
      <c r="FP314" s="49"/>
      <c r="FQ314" s="49"/>
      <c r="FR314" s="49"/>
      <c r="FS314" s="49"/>
      <c r="FT314" s="49"/>
      <c r="FU314" s="49"/>
      <c r="FV314" s="49"/>
      <c r="FW314" s="49"/>
      <c r="FX314" s="49"/>
      <c r="FY314" s="49"/>
      <c r="FZ314" s="49"/>
      <c r="GA314" s="49"/>
      <c r="GB314" s="49"/>
      <c r="GC314" s="49"/>
      <c r="GD314" s="49"/>
      <c r="GE314" s="49"/>
      <c r="GF314" s="49"/>
      <c r="GG314" s="49"/>
      <c r="GH314" s="49"/>
      <c r="GI314" s="49"/>
      <c r="GJ314" s="49"/>
      <c r="GK314" s="49"/>
      <c r="GL314" s="49"/>
      <c r="GM314" s="49"/>
      <c r="GN314" s="49"/>
      <c r="GO314" s="49"/>
      <c r="GP314" s="49"/>
      <c r="GQ314" s="49"/>
      <c r="GR314" s="49"/>
      <c r="GS314" s="49"/>
      <c r="GT314" s="49"/>
      <c r="GU314" s="49"/>
      <c r="GV314" s="49"/>
      <c r="GW314" s="49"/>
      <c r="GX314" s="49"/>
      <c r="GY314" s="49"/>
      <c r="GZ314" s="49"/>
    </row>
    <row r="315" spans="1:208" s="5" customFormat="1" ht="18.600000000000001" customHeight="1" x14ac:dyDescent="0.25">
      <c r="A315" s="58"/>
      <c r="B315" s="50" t="str">
        <f>IF($A315="","",(IF((VLOOKUP($A315,DATA!$A$1:$M$38,2,FALSE))="X","X",(IF(B314="X",1,B314+1)))))</f>
        <v/>
      </c>
      <c r="C315" s="51" t="str">
        <f>IF($A315="","",(IF((VLOOKUP($A315,DATA!$A$1:$M$38,3,FALSE))="X","X",(IF(C314="X",1,C314+1)))))</f>
        <v/>
      </c>
      <c r="D315" s="50" t="str">
        <f>IF($A315="","",(IF((VLOOKUP($A315,DATA!$A$1:$M$38,4,FALSE))="X","X",(IF(D314="X",1,D314+1)))))</f>
        <v/>
      </c>
      <c r="E315" s="51" t="str">
        <f>IF($A315="","",(IF((VLOOKUP($A315,DATA!$A$1:$M$38,5,FALSE))="X","X",(IF(E314="X",1,E314+1)))))</f>
        <v/>
      </c>
      <c r="F315" s="50" t="str">
        <f>IF($A315="","",(IF((VLOOKUP($A315,DATA!$A$1:$M$38,6,FALSE))="X","X",(IF(F314="X",1,F314+1)))))</f>
        <v/>
      </c>
      <c r="G315" s="51" t="str">
        <f>IF($A315="","",(IF((VLOOKUP($A315,DATA!$A$1:$M$38,7,FALSE))="X","X",(IF(G314="X",1,G314+1)))))</f>
        <v/>
      </c>
      <c r="H315" s="50" t="str">
        <f>IF($A315="","",(IF((VLOOKUP($A315,DATA!$A$1:$M$38,8,FALSE))="X","X",(IF(H314="X",1,H314+1)))))</f>
        <v/>
      </c>
      <c r="I315" s="50" t="str">
        <f>IF($A315="","",(IF((VLOOKUP($A315,DATA!$A$1:$M$38,9,FALSE))="X","X",(IF(I314="X",1,I314+1)))))</f>
        <v/>
      </c>
      <c r="J315" s="51" t="str">
        <f>IF($A315="","",(IF((VLOOKUP($A315,DATA!$A$1:$M$38,10,FALSE))="X","X",(IF(J314="X",1,J314+1)))))</f>
        <v/>
      </c>
      <c r="K315" s="50" t="str">
        <f>IF($A315="","",(IF((VLOOKUP($A315,DATA!$A$1:$M$38,11,FALSE))="X","X",(IF(K314="X",1,K314+1)))))</f>
        <v/>
      </c>
      <c r="L315" s="50" t="str">
        <f>IF($A315="","",(IF((VLOOKUP($A315,DATA!$A$1:$M$38,12,FALSE))="X","X",(IF(L314="X",1,L314+1)))))</f>
        <v/>
      </c>
      <c r="M315" s="50" t="str">
        <f>IF($A315="","",(IF((VLOOKUP($A315,DATA!$A$1:$M$38,13,FALSE))="X","X",(IF(M314="X",1,M314+1)))))</f>
        <v/>
      </c>
      <c r="N315" s="53" t="str">
        <f t="shared" si="8"/>
        <v/>
      </c>
      <c r="O315" s="51" t="str">
        <f t="shared" si="9"/>
        <v/>
      </c>
      <c r="P315" s="50" t="str">
        <f>IF($A315="","",(IF((VLOOKUP($A315,DATA!$S$1:$AC$38,2,FALSE))="X","X",(IF(P314="X",1,P314+1)))))</f>
        <v/>
      </c>
      <c r="Q315" s="50" t="str">
        <f>IF($A315="","",(IF((VLOOKUP($A315,DATA!$S$1:$AC$38,3,FALSE))="X","X",(IF(Q314="X",1,Q314+1)))))</f>
        <v/>
      </c>
      <c r="R315" s="50" t="str">
        <f>IF($A315="","",(IF((VLOOKUP($A315,DATA!$S$1:$AC$38,4,FALSE))="X","X",(IF(R314="X",1,R314+1)))))</f>
        <v/>
      </c>
      <c r="S315" s="50" t="str">
        <f>IF($A315="","",(IF((VLOOKUP($A315,DATA!$S$1:$AC$38,5,FALSE))="X","X",(IF(S314="X",1,S314+1)))))</f>
        <v/>
      </c>
      <c r="T315" s="50" t="str">
        <f>IF($A315="","",(IF((VLOOKUP($A315,DATA!$S$1:$AC$38,6,FALSE))="X","X",(IF(T314="X",1,T314+1)))))</f>
        <v/>
      </c>
      <c r="U315" s="50" t="str">
        <f>IF($A315="","",(IF((VLOOKUP($A315,DATA!$S$1:$AC$38,7,FALSE))="X","X",(IF(U314="X",1,U314+1)))))</f>
        <v/>
      </c>
      <c r="V315" s="51" t="str">
        <f>IF($A315="","",(IF((VLOOKUP($A315,DATA!$S$1:$AC$38,8,FALSE))="X","X",(IF(V314="X",1,V314+1)))))</f>
        <v/>
      </c>
      <c r="W315" s="50" t="str">
        <f>IF($A315="","",(IF((VLOOKUP($A315,DATA!$S$1:$AC$38,9,FALSE))="X","X",(IF(W314="X",1,W314+1)))))</f>
        <v/>
      </c>
      <c r="X315" s="50" t="str">
        <f>IF($A315="","",(IF((VLOOKUP($A315,DATA!$S$1:$AC$38,10,FALSE))="X","X",(IF(X314="X",1,X314+1)))))</f>
        <v/>
      </c>
      <c r="Y315" s="51" t="str">
        <f>IF($A315="","",(IF((VLOOKUP($A315,DATA!$S$1:$AC$38,11,FALSE))="X","X",(IF(Y314="X",1,Y314+1)))))</f>
        <v/>
      </c>
      <c r="Z315" s="52"/>
      <c r="AA315" s="52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  <c r="BD315" s="44"/>
      <c r="BE315" s="44"/>
      <c r="BF315" s="44"/>
      <c r="BG315" s="44"/>
      <c r="BH315" s="44"/>
      <c r="BI315" s="44"/>
      <c r="BJ315" s="44"/>
      <c r="BK315" s="44"/>
      <c r="BL315" s="44"/>
      <c r="BM315" s="39"/>
      <c r="BN315" s="39"/>
      <c r="BO315" s="39"/>
      <c r="BP315" s="39"/>
      <c r="BQ315" s="39"/>
      <c r="BR315" s="39"/>
      <c r="BS315" s="44"/>
      <c r="BT315" s="44"/>
      <c r="BU315" s="44"/>
      <c r="BV315" s="44"/>
      <c r="BW315" s="44"/>
      <c r="BX315" s="44"/>
      <c r="BY315" s="44"/>
      <c r="BZ315" s="44"/>
      <c r="CA315" s="44"/>
      <c r="CB315" s="44"/>
      <c r="CC315" s="44"/>
      <c r="CD315" s="44"/>
      <c r="CE315" s="39"/>
      <c r="CF315" s="39"/>
      <c r="CG315" s="39"/>
      <c r="CH315" s="39"/>
      <c r="DC315" s="4"/>
      <c r="DD315" s="4"/>
      <c r="DE315" s="49"/>
      <c r="DF315" s="49"/>
      <c r="DG315" s="49"/>
      <c r="DH315" s="49"/>
      <c r="DI315" s="49"/>
      <c r="DJ315" s="49"/>
      <c r="DK315" s="49"/>
      <c r="DL315" s="49"/>
      <c r="DM315" s="49"/>
      <c r="DN315" s="49"/>
      <c r="DO315" s="49"/>
      <c r="DP315" s="49"/>
      <c r="DQ315" s="49"/>
      <c r="DR315" s="49"/>
      <c r="DS315" s="49"/>
      <c r="DT315" s="49"/>
      <c r="DU315" s="49"/>
      <c r="DV315" s="49"/>
      <c r="DW315" s="49"/>
      <c r="DX315" s="49"/>
      <c r="DY315" s="49"/>
      <c r="DZ315" s="49"/>
      <c r="EA315" s="49"/>
      <c r="EB315" s="49"/>
      <c r="EC315" s="49"/>
      <c r="ED315" s="49"/>
      <c r="EE315" s="49"/>
      <c r="EF315" s="49"/>
      <c r="EG315" s="49"/>
      <c r="EH315" s="49"/>
      <c r="EI315" s="49"/>
      <c r="EJ315" s="49"/>
      <c r="EK315" s="49"/>
      <c r="EL315" s="49"/>
      <c r="EM315" s="49"/>
      <c r="EN315" s="49"/>
      <c r="EO315" s="49"/>
      <c r="EP315" s="49"/>
      <c r="EQ315" s="49"/>
      <c r="ER315" s="49"/>
      <c r="ES315" s="49"/>
      <c r="ET315" s="49"/>
      <c r="EU315" s="49"/>
      <c r="EV315" s="49"/>
      <c r="EW315" s="49"/>
      <c r="EX315" s="49"/>
      <c r="EY315" s="49"/>
      <c r="EZ315" s="49"/>
      <c r="FA315" s="49"/>
      <c r="FB315" s="49"/>
      <c r="FC315" s="49"/>
      <c r="FD315" s="49"/>
      <c r="FE315" s="49"/>
      <c r="FF315" s="49"/>
      <c r="FG315" s="49"/>
      <c r="FH315" s="49"/>
      <c r="FI315" s="49"/>
      <c r="FJ315" s="49"/>
      <c r="FK315" s="49"/>
      <c r="FL315" s="49"/>
      <c r="FM315" s="49"/>
      <c r="FN315" s="49"/>
      <c r="FO315" s="49"/>
      <c r="FP315" s="49"/>
      <c r="FQ315" s="49"/>
      <c r="FR315" s="49"/>
      <c r="FS315" s="49"/>
      <c r="FT315" s="49"/>
      <c r="FU315" s="49"/>
      <c r="FV315" s="49"/>
      <c r="FW315" s="49"/>
      <c r="FX315" s="49"/>
      <c r="FY315" s="49"/>
      <c r="FZ315" s="49"/>
      <c r="GA315" s="49"/>
      <c r="GB315" s="49"/>
      <c r="GC315" s="49"/>
      <c r="GD315" s="49"/>
      <c r="GE315" s="49"/>
      <c r="GF315" s="49"/>
      <c r="GG315" s="49"/>
      <c r="GH315" s="49"/>
      <c r="GI315" s="49"/>
      <c r="GJ315" s="49"/>
      <c r="GK315" s="49"/>
      <c r="GL315" s="49"/>
      <c r="GM315" s="49"/>
      <c r="GN315" s="49"/>
      <c r="GO315" s="49"/>
      <c r="GP315" s="49"/>
      <c r="GQ315" s="49"/>
      <c r="GR315" s="49"/>
      <c r="GS315" s="49"/>
      <c r="GT315" s="49"/>
      <c r="GU315" s="49"/>
      <c r="GV315" s="49"/>
      <c r="GW315" s="49"/>
      <c r="GX315" s="49"/>
      <c r="GY315" s="49"/>
      <c r="GZ315" s="49"/>
    </row>
    <row r="316" spans="1:208" s="5" customFormat="1" ht="18.600000000000001" customHeight="1" x14ac:dyDescent="0.25">
      <c r="A316" s="58"/>
      <c r="B316" s="50" t="str">
        <f>IF($A316="","",(IF((VLOOKUP($A316,DATA!$A$1:$M$38,2,FALSE))="X","X",(IF(B315="X",1,B315+1)))))</f>
        <v/>
      </c>
      <c r="C316" s="51" t="str">
        <f>IF($A316="","",(IF((VLOOKUP($A316,DATA!$A$1:$M$38,3,FALSE))="X","X",(IF(C315="X",1,C315+1)))))</f>
        <v/>
      </c>
      <c r="D316" s="50" t="str">
        <f>IF($A316="","",(IF((VLOOKUP($A316,DATA!$A$1:$M$38,4,FALSE))="X","X",(IF(D315="X",1,D315+1)))))</f>
        <v/>
      </c>
      <c r="E316" s="51" t="str">
        <f>IF($A316="","",(IF((VLOOKUP($A316,DATA!$A$1:$M$38,5,FALSE))="X","X",(IF(E315="X",1,E315+1)))))</f>
        <v/>
      </c>
      <c r="F316" s="50" t="str">
        <f>IF($A316="","",(IF((VLOOKUP($A316,DATA!$A$1:$M$38,6,FALSE))="X","X",(IF(F315="X",1,F315+1)))))</f>
        <v/>
      </c>
      <c r="G316" s="51" t="str">
        <f>IF($A316="","",(IF((VLOOKUP($A316,DATA!$A$1:$M$38,7,FALSE))="X","X",(IF(G315="X",1,G315+1)))))</f>
        <v/>
      </c>
      <c r="H316" s="50" t="str">
        <f>IF($A316="","",(IF((VLOOKUP($A316,DATA!$A$1:$M$38,8,FALSE))="X","X",(IF(H315="X",1,H315+1)))))</f>
        <v/>
      </c>
      <c r="I316" s="50" t="str">
        <f>IF($A316="","",(IF((VLOOKUP($A316,DATA!$A$1:$M$38,9,FALSE))="X","X",(IF(I315="X",1,I315+1)))))</f>
        <v/>
      </c>
      <c r="J316" s="51" t="str">
        <f>IF($A316="","",(IF((VLOOKUP($A316,DATA!$A$1:$M$38,10,FALSE))="X","X",(IF(J315="X",1,J315+1)))))</f>
        <v/>
      </c>
      <c r="K316" s="50" t="str">
        <f>IF($A316="","",(IF((VLOOKUP($A316,DATA!$A$1:$M$38,11,FALSE))="X","X",(IF(K315="X",1,K315+1)))))</f>
        <v/>
      </c>
      <c r="L316" s="50" t="str">
        <f>IF($A316="","",(IF((VLOOKUP($A316,DATA!$A$1:$M$38,12,FALSE))="X","X",(IF(L315="X",1,L315+1)))))</f>
        <v/>
      </c>
      <c r="M316" s="50" t="str">
        <f>IF($A316="","",(IF((VLOOKUP($A316,DATA!$A$1:$M$38,13,FALSE))="X","X",(IF(M315="X",1,M315+1)))))</f>
        <v/>
      </c>
      <c r="N316" s="53" t="str">
        <f t="shared" si="8"/>
        <v/>
      </c>
      <c r="O316" s="51" t="str">
        <f t="shared" si="9"/>
        <v/>
      </c>
      <c r="P316" s="50" t="str">
        <f>IF($A316="","",(IF((VLOOKUP($A316,DATA!$S$1:$AC$38,2,FALSE))="X","X",(IF(P315="X",1,P315+1)))))</f>
        <v/>
      </c>
      <c r="Q316" s="50" t="str">
        <f>IF($A316="","",(IF((VLOOKUP($A316,DATA!$S$1:$AC$38,3,FALSE))="X","X",(IF(Q315="X",1,Q315+1)))))</f>
        <v/>
      </c>
      <c r="R316" s="50" t="str">
        <f>IF($A316="","",(IF((VLOOKUP($A316,DATA!$S$1:$AC$38,4,FALSE))="X","X",(IF(R315="X",1,R315+1)))))</f>
        <v/>
      </c>
      <c r="S316" s="50" t="str">
        <f>IF($A316="","",(IF((VLOOKUP($A316,DATA!$S$1:$AC$38,5,FALSE))="X","X",(IF(S315="X",1,S315+1)))))</f>
        <v/>
      </c>
      <c r="T316" s="50" t="str">
        <f>IF($A316="","",(IF((VLOOKUP($A316,DATA!$S$1:$AC$38,6,FALSE))="X","X",(IF(T315="X",1,T315+1)))))</f>
        <v/>
      </c>
      <c r="U316" s="50" t="str">
        <f>IF($A316="","",(IF((VLOOKUP($A316,DATA!$S$1:$AC$38,7,FALSE))="X","X",(IF(U315="X",1,U315+1)))))</f>
        <v/>
      </c>
      <c r="V316" s="51" t="str">
        <f>IF($A316="","",(IF((VLOOKUP($A316,DATA!$S$1:$AC$38,8,FALSE))="X","X",(IF(V315="X",1,V315+1)))))</f>
        <v/>
      </c>
      <c r="W316" s="50" t="str">
        <f>IF($A316="","",(IF((VLOOKUP($A316,DATA!$S$1:$AC$38,9,FALSE))="X","X",(IF(W315="X",1,W315+1)))))</f>
        <v/>
      </c>
      <c r="X316" s="50" t="str">
        <f>IF($A316="","",(IF((VLOOKUP($A316,DATA!$S$1:$AC$38,10,FALSE))="X","X",(IF(X315="X",1,X315+1)))))</f>
        <v/>
      </c>
      <c r="Y316" s="51" t="str">
        <f>IF($A316="","",(IF((VLOOKUP($A316,DATA!$S$1:$AC$38,11,FALSE))="X","X",(IF(Y315="X",1,Y315+1)))))</f>
        <v/>
      </c>
      <c r="Z316" s="52"/>
      <c r="AA316" s="52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4"/>
      <c r="BM316" s="39"/>
      <c r="BN316" s="39"/>
      <c r="BO316" s="39"/>
      <c r="BP316" s="39"/>
      <c r="BQ316" s="39"/>
      <c r="BR316" s="39"/>
      <c r="BS316" s="44"/>
      <c r="BT316" s="44"/>
      <c r="BU316" s="44"/>
      <c r="BV316" s="44"/>
      <c r="BW316" s="44"/>
      <c r="BX316" s="44"/>
      <c r="BY316" s="44"/>
      <c r="BZ316" s="44"/>
      <c r="CA316" s="44"/>
      <c r="CB316" s="44"/>
      <c r="CC316" s="44"/>
      <c r="CD316" s="44"/>
      <c r="CE316" s="39"/>
      <c r="CF316" s="39"/>
      <c r="CG316" s="39"/>
      <c r="CH316" s="39"/>
      <c r="DC316" s="4"/>
      <c r="DD316" s="4"/>
      <c r="DE316" s="49"/>
      <c r="DF316" s="49"/>
      <c r="DG316" s="49"/>
      <c r="DH316" s="49"/>
      <c r="DI316" s="49"/>
      <c r="DJ316" s="49"/>
      <c r="DK316" s="49"/>
      <c r="DL316" s="49"/>
      <c r="DM316" s="49"/>
      <c r="DN316" s="49"/>
      <c r="DO316" s="49"/>
      <c r="DP316" s="49"/>
      <c r="DQ316" s="49"/>
      <c r="DR316" s="49"/>
      <c r="DS316" s="49"/>
      <c r="DT316" s="49"/>
      <c r="DU316" s="49"/>
      <c r="DV316" s="49"/>
      <c r="DW316" s="49"/>
      <c r="DX316" s="49"/>
      <c r="DY316" s="49"/>
      <c r="DZ316" s="49"/>
      <c r="EA316" s="49"/>
      <c r="EB316" s="49"/>
      <c r="EC316" s="49"/>
      <c r="ED316" s="49"/>
      <c r="EE316" s="49"/>
      <c r="EF316" s="49"/>
      <c r="EG316" s="49"/>
      <c r="EH316" s="49"/>
      <c r="EI316" s="49"/>
      <c r="EJ316" s="49"/>
      <c r="EK316" s="49"/>
      <c r="EL316" s="49"/>
      <c r="EM316" s="49"/>
      <c r="EN316" s="49"/>
      <c r="EO316" s="49"/>
      <c r="EP316" s="49"/>
      <c r="EQ316" s="49"/>
      <c r="ER316" s="49"/>
      <c r="ES316" s="49"/>
      <c r="ET316" s="49"/>
      <c r="EU316" s="49"/>
      <c r="EV316" s="49"/>
      <c r="EW316" s="49"/>
      <c r="EX316" s="49"/>
      <c r="EY316" s="49"/>
      <c r="EZ316" s="49"/>
      <c r="FA316" s="49"/>
      <c r="FB316" s="49"/>
      <c r="FC316" s="49"/>
      <c r="FD316" s="49"/>
      <c r="FE316" s="49"/>
      <c r="FF316" s="49"/>
      <c r="FG316" s="49"/>
      <c r="FH316" s="49"/>
      <c r="FI316" s="49"/>
      <c r="FJ316" s="49"/>
      <c r="FK316" s="49"/>
      <c r="FL316" s="49"/>
      <c r="FM316" s="49"/>
      <c r="FN316" s="49"/>
      <c r="FO316" s="49"/>
      <c r="FP316" s="49"/>
      <c r="FQ316" s="49"/>
      <c r="FR316" s="49"/>
      <c r="FS316" s="49"/>
      <c r="FT316" s="49"/>
      <c r="FU316" s="49"/>
      <c r="FV316" s="49"/>
      <c r="FW316" s="49"/>
      <c r="FX316" s="49"/>
      <c r="FY316" s="49"/>
      <c r="FZ316" s="49"/>
      <c r="GA316" s="49"/>
      <c r="GB316" s="49"/>
      <c r="GC316" s="49"/>
      <c r="GD316" s="49"/>
      <c r="GE316" s="49"/>
      <c r="GF316" s="49"/>
      <c r="GG316" s="49"/>
      <c r="GH316" s="49"/>
      <c r="GI316" s="49"/>
      <c r="GJ316" s="49"/>
      <c r="GK316" s="49"/>
      <c r="GL316" s="49"/>
      <c r="GM316" s="49"/>
      <c r="GN316" s="49"/>
      <c r="GO316" s="49"/>
      <c r="GP316" s="49"/>
      <c r="GQ316" s="49"/>
      <c r="GR316" s="49"/>
      <c r="GS316" s="49"/>
      <c r="GT316" s="49"/>
      <c r="GU316" s="49"/>
      <c r="GV316" s="49"/>
      <c r="GW316" s="49"/>
      <c r="GX316" s="49"/>
      <c r="GY316" s="49"/>
      <c r="GZ316" s="49"/>
    </row>
    <row r="317" spans="1:208" s="5" customFormat="1" ht="18.600000000000001" customHeight="1" x14ac:dyDescent="0.25">
      <c r="A317" s="58"/>
      <c r="B317" s="50" t="str">
        <f>IF($A317="","",(IF((VLOOKUP($A317,DATA!$A$1:$M$38,2,FALSE))="X","X",(IF(B316="X",1,B316+1)))))</f>
        <v/>
      </c>
      <c r="C317" s="51" t="str">
        <f>IF($A317="","",(IF((VLOOKUP($A317,DATA!$A$1:$M$38,3,FALSE))="X","X",(IF(C316="X",1,C316+1)))))</f>
        <v/>
      </c>
      <c r="D317" s="50" t="str">
        <f>IF($A317="","",(IF((VLOOKUP($A317,DATA!$A$1:$M$38,4,FALSE))="X","X",(IF(D316="X",1,D316+1)))))</f>
        <v/>
      </c>
      <c r="E317" s="51" t="str">
        <f>IF($A317="","",(IF((VLOOKUP($A317,DATA!$A$1:$M$38,5,FALSE))="X","X",(IF(E316="X",1,E316+1)))))</f>
        <v/>
      </c>
      <c r="F317" s="50" t="str">
        <f>IF($A317="","",(IF((VLOOKUP($A317,DATA!$A$1:$M$38,6,FALSE))="X","X",(IF(F316="X",1,F316+1)))))</f>
        <v/>
      </c>
      <c r="G317" s="51" t="str">
        <f>IF($A317="","",(IF((VLOOKUP($A317,DATA!$A$1:$M$38,7,FALSE))="X","X",(IF(G316="X",1,G316+1)))))</f>
        <v/>
      </c>
      <c r="H317" s="50" t="str">
        <f>IF($A317="","",(IF((VLOOKUP($A317,DATA!$A$1:$M$38,8,FALSE))="X","X",(IF(H316="X",1,H316+1)))))</f>
        <v/>
      </c>
      <c r="I317" s="50" t="str">
        <f>IF($A317="","",(IF((VLOOKUP($A317,DATA!$A$1:$M$38,9,FALSE))="X","X",(IF(I316="X",1,I316+1)))))</f>
        <v/>
      </c>
      <c r="J317" s="51" t="str">
        <f>IF($A317="","",(IF((VLOOKUP($A317,DATA!$A$1:$M$38,10,FALSE))="X","X",(IF(J316="X",1,J316+1)))))</f>
        <v/>
      </c>
      <c r="K317" s="50" t="str">
        <f>IF($A317="","",(IF((VLOOKUP($A317,DATA!$A$1:$M$38,11,FALSE))="X","X",(IF(K316="X",1,K316+1)))))</f>
        <v/>
      </c>
      <c r="L317" s="50" t="str">
        <f>IF($A317="","",(IF((VLOOKUP($A317,DATA!$A$1:$M$38,12,FALSE))="X","X",(IF(L316="X",1,L316+1)))))</f>
        <v/>
      </c>
      <c r="M317" s="50" t="str">
        <f>IF($A317="","",(IF((VLOOKUP($A317,DATA!$A$1:$M$38,13,FALSE))="X","X",(IF(M316="X",1,M316+1)))))</f>
        <v/>
      </c>
      <c r="N317" s="53" t="str">
        <f t="shared" si="8"/>
        <v/>
      </c>
      <c r="O317" s="51" t="str">
        <f t="shared" si="9"/>
        <v/>
      </c>
      <c r="P317" s="50" t="str">
        <f>IF($A317="","",(IF((VLOOKUP($A317,DATA!$S$1:$AC$38,2,FALSE))="X","X",(IF(P316="X",1,P316+1)))))</f>
        <v/>
      </c>
      <c r="Q317" s="50" t="str">
        <f>IF($A317="","",(IF((VLOOKUP($A317,DATA!$S$1:$AC$38,3,FALSE))="X","X",(IF(Q316="X",1,Q316+1)))))</f>
        <v/>
      </c>
      <c r="R317" s="50" t="str">
        <f>IF($A317="","",(IF((VLOOKUP($A317,DATA!$S$1:$AC$38,4,FALSE))="X","X",(IF(R316="X",1,R316+1)))))</f>
        <v/>
      </c>
      <c r="S317" s="50" t="str">
        <f>IF($A317="","",(IF((VLOOKUP($A317,DATA!$S$1:$AC$38,5,FALSE))="X","X",(IF(S316="X",1,S316+1)))))</f>
        <v/>
      </c>
      <c r="T317" s="50" t="str">
        <f>IF($A317="","",(IF((VLOOKUP($A317,DATA!$S$1:$AC$38,6,FALSE))="X","X",(IF(T316="X",1,T316+1)))))</f>
        <v/>
      </c>
      <c r="U317" s="50" t="str">
        <f>IF($A317="","",(IF((VLOOKUP($A317,DATA!$S$1:$AC$38,7,FALSE))="X","X",(IF(U316="X",1,U316+1)))))</f>
        <v/>
      </c>
      <c r="V317" s="51" t="str">
        <f>IF($A317="","",(IF((VLOOKUP($A317,DATA!$S$1:$AC$38,8,FALSE))="X","X",(IF(V316="X",1,V316+1)))))</f>
        <v/>
      </c>
      <c r="W317" s="50" t="str">
        <f>IF($A317="","",(IF((VLOOKUP($A317,DATA!$S$1:$AC$38,9,FALSE))="X","X",(IF(W316="X",1,W316+1)))))</f>
        <v/>
      </c>
      <c r="X317" s="50" t="str">
        <f>IF($A317="","",(IF((VLOOKUP($A317,DATA!$S$1:$AC$38,10,FALSE))="X","X",(IF(X316="X",1,X316+1)))))</f>
        <v/>
      </c>
      <c r="Y317" s="51" t="str">
        <f>IF($A317="","",(IF((VLOOKUP($A317,DATA!$S$1:$AC$38,11,FALSE))="X","X",(IF(Y316="X",1,Y316+1)))))</f>
        <v/>
      </c>
      <c r="Z317" s="52"/>
      <c r="AA317" s="52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4"/>
      <c r="BM317" s="39"/>
      <c r="BN317" s="39"/>
      <c r="BO317" s="39"/>
      <c r="BP317" s="39"/>
      <c r="BQ317" s="39"/>
      <c r="BR317" s="39"/>
      <c r="BS317" s="44"/>
      <c r="BT317" s="44"/>
      <c r="BU317" s="44"/>
      <c r="BV317" s="44"/>
      <c r="BW317" s="44"/>
      <c r="BX317" s="44"/>
      <c r="BY317" s="44"/>
      <c r="BZ317" s="44"/>
      <c r="CA317" s="44"/>
      <c r="CB317" s="44"/>
      <c r="CC317" s="44"/>
      <c r="CD317" s="44"/>
      <c r="CE317" s="39"/>
      <c r="CF317" s="39"/>
      <c r="CG317" s="39"/>
      <c r="CH317" s="39"/>
      <c r="DC317" s="4"/>
      <c r="DD317" s="4"/>
      <c r="DE317" s="49"/>
      <c r="DF317" s="49"/>
      <c r="DG317" s="49"/>
      <c r="DH317" s="49"/>
      <c r="DI317" s="49"/>
      <c r="DJ317" s="49"/>
      <c r="DK317" s="49"/>
      <c r="DL317" s="49"/>
      <c r="DM317" s="49"/>
      <c r="DN317" s="49"/>
      <c r="DO317" s="49"/>
      <c r="DP317" s="49"/>
      <c r="DQ317" s="49"/>
      <c r="DR317" s="49"/>
      <c r="DS317" s="49"/>
      <c r="DT317" s="49"/>
      <c r="DU317" s="49"/>
      <c r="DV317" s="49"/>
      <c r="DW317" s="49"/>
      <c r="DX317" s="49"/>
      <c r="DY317" s="49"/>
      <c r="DZ317" s="49"/>
      <c r="EA317" s="49"/>
      <c r="EB317" s="49"/>
      <c r="EC317" s="49"/>
      <c r="ED317" s="49"/>
      <c r="EE317" s="49"/>
      <c r="EF317" s="49"/>
      <c r="EG317" s="49"/>
      <c r="EH317" s="49"/>
      <c r="EI317" s="49"/>
      <c r="EJ317" s="49"/>
      <c r="EK317" s="49"/>
      <c r="EL317" s="49"/>
      <c r="EM317" s="49"/>
      <c r="EN317" s="49"/>
      <c r="EO317" s="49"/>
      <c r="EP317" s="49"/>
      <c r="EQ317" s="49"/>
      <c r="ER317" s="49"/>
      <c r="ES317" s="49"/>
      <c r="ET317" s="49"/>
      <c r="EU317" s="49"/>
      <c r="EV317" s="49"/>
      <c r="EW317" s="49"/>
      <c r="EX317" s="49"/>
      <c r="EY317" s="49"/>
      <c r="EZ317" s="49"/>
      <c r="FA317" s="49"/>
      <c r="FB317" s="49"/>
      <c r="FC317" s="49"/>
      <c r="FD317" s="49"/>
      <c r="FE317" s="49"/>
      <c r="FF317" s="49"/>
      <c r="FG317" s="49"/>
      <c r="FH317" s="49"/>
      <c r="FI317" s="49"/>
      <c r="FJ317" s="49"/>
      <c r="FK317" s="49"/>
      <c r="FL317" s="49"/>
      <c r="FM317" s="49"/>
      <c r="FN317" s="49"/>
      <c r="FO317" s="49"/>
      <c r="FP317" s="49"/>
      <c r="FQ317" s="49"/>
      <c r="FR317" s="49"/>
      <c r="FS317" s="49"/>
      <c r="FT317" s="49"/>
      <c r="FU317" s="49"/>
      <c r="FV317" s="49"/>
      <c r="FW317" s="49"/>
      <c r="FX317" s="49"/>
      <c r="FY317" s="49"/>
      <c r="FZ317" s="49"/>
      <c r="GA317" s="49"/>
      <c r="GB317" s="49"/>
      <c r="GC317" s="49"/>
      <c r="GD317" s="49"/>
      <c r="GE317" s="49"/>
      <c r="GF317" s="49"/>
      <c r="GG317" s="49"/>
      <c r="GH317" s="49"/>
      <c r="GI317" s="49"/>
      <c r="GJ317" s="49"/>
      <c r="GK317" s="49"/>
      <c r="GL317" s="49"/>
      <c r="GM317" s="49"/>
      <c r="GN317" s="49"/>
      <c r="GO317" s="49"/>
      <c r="GP317" s="49"/>
      <c r="GQ317" s="49"/>
      <c r="GR317" s="49"/>
      <c r="GS317" s="49"/>
      <c r="GT317" s="49"/>
      <c r="GU317" s="49"/>
      <c r="GV317" s="49"/>
      <c r="GW317" s="49"/>
      <c r="GX317" s="49"/>
      <c r="GY317" s="49"/>
      <c r="GZ317" s="49"/>
    </row>
    <row r="318" spans="1:208" s="5" customFormat="1" ht="18.600000000000001" customHeight="1" x14ac:dyDescent="0.25">
      <c r="A318" s="58"/>
      <c r="B318" s="50" t="str">
        <f>IF($A318="","",(IF((VLOOKUP($A318,DATA!$A$1:$M$38,2,FALSE))="X","X",(IF(B317="X",1,B317+1)))))</f>
        <v/>
      </c>
      <c r="C318" s="51" t="str">
        <f>IF($A318="","",(IF((VLOOKUP($A318,DATA!$A$1:$M$38,3,FALSE))="X","X",(IF(C317="X",1,C317+1)))))</f>
        <v/>
      </c>
      <c r="D318" s="50" t="str">
        <f>IF($A318="","",(IF((VLOOKUP($A318,DATA!$A$1:$M$38,4,FALSE))="X","X",(IF(D317="X",1,D317+1)))))</f>
        <v/>
      </c>
      <c r="E318" s="51" t="str">
        <f>IF($A318="","",(IF((VLOOKUP($A318,DATA!$A$1:$M$38,5,FALSE))="X","X",(IF(E317="X",1,E317+1)))))</f>
        <v/>
      </c>
      <c r="F318" s="50" t="str">
        <f>IF($A318="","",(IF((VLOOKUP($A318,DATA!$A$1:$M$38,6,FALSE))="X","X",(IF(F317="X",1,F317+1)))))</f>
        <v/>
      </c>
      <c r="G318" s="51" t="str">
        <f>IF($A318="","",(IF((VLOOKUP($A318,DATA!$A$1:$M$38,7,FALSE))="X","X",(IF(G317="X",1,G317+1)))))</f>
        <v/>
      </c>
      <c r="H318" s="50" t="str">
        <f>IF($A318="","",(IF((VLOOKUP($A318,DATA!$A$1:$M$38,8,FALSE))="X","X",(IF(H317="X",1,H317+1)))))</f>
        <v/>
      </c>
      <c r="I318" s="50" t="str">
        <f>IF($A318="","",(IF((VLOOKUP($A318,DATA!$A$1:$M$38,9,FALSE))="X","X",(IF(I317="X",1,I317+1)))))</f>
        <v/>
      </c>
      <c r="J318" s="51" t="str">
        <f>IF($A318="","",(IF((VLOOKUP($A318,DATA!$A$1:$M$38,10,FALSE))="X","X",(IF(J317="X",1,J317+1)))))</f>
        <v/>
      </c>
      <c r="K318" s="50" t="str">
        <f>IF($A318="","",(IF((VLOOKUP($A318,DATA!$A$1:$M$38,11,FALSE))="X","X",(IF(K317="X",1,K317+1)))))</f>
        <v/>
      </c>
      <c r="L318" s="50" t="str">
        <f>IF($A318="","",(IF((VLOOKUP($A318,DATA!$A$1:$M$38,12,FALSE))="X","X",(IF(L317="X",1,L317+1)))))</f>
        <v/>
      </c>
      <c r="M318" s="50" t="str">
        <f>IF($A318="","",(IF((VLOOKUP($A318,DATA!$A$1:$M$38,13,FALSE))="X","X",(IF(M317="X",1,M317+1)))))</f>
        <v/>
      </c>
      <c r="N318" s="53" t="str">
        <f t="shared" si="8"/>
        <v/>
      </c>
      <c r="O318" s="51" t="str">
        <f t="shared" si="9"/>
        <v/>
      </c>
      <c r="P318" s="50" t="str">
        <f>IF($A318="","",(IF((VLOOKUP($A318,DATA!$S$1:$AC$38,2,FALSE))="X","X",(IF(P317="X",1,P317+1)))))</f>
        <v/>
      </c>
      <c r="Q318" s="50" t="str">
        <f>IF($A318="","",(IF((VLOOKUP($A318,DATA!$S$1:$AC$38,3,FALSE))="X","X",(IF(Q317="X",1,Q317+1)))))</f>
        <v/>
      </c>
      <c r="R318" s="50" t="str">
        <f>IF($A318="","",(IF((VLOOKUP($A318,DATA!$S$1:$AC$38,4,FALSE))="X","X",(IF(R317="X",1,R317+1)))))</f>
        <v/>
      </c>
      <c r="S318" s="50" t="str">
        <f>IF($A318="","",(IF((VLOOKUP($A318,DATA!$S$1:$AC$38,5,FALSE))="X","X",(IF(S317="X",1,S317+1)))))</f>
        <v/>
      </c>
      <c r="T318" s="50" t="str">
        <f>IF($A318="","",(IF((VLOOKUP($A318,DATA!$S$1:$AC$38,6,FALSE))="X","X",(IF(T317="X",1,T317+1)))))</f>
        <v/>
      </c>
      <c r="U318" s="50" t="str">
        <f>IF($A318="","",(IF((VLOOKUP($A318,DATA!$S$1:$AC$38,7,FALSE))="X","X",(IF(U317="X",1,U317+1)))))</f>
        <v/>
      </c>
      <c r="V318" s="51" t="str">
        <f>IF($A318="","",(IF((VLOOKUP($A318,DATA!$S$1:$AC$38,8,FALSE))="X","X",(IF(V317="X",1,V317+1)))))</f>
        <v/>
      </c>
      <c r="W318" s="50" t="str">
        <f>IF($A318="","",(IF((VLOOKUP($A318,DATA!$S$1:$AC$38,9,FALSE))="X","X",(IF(W317="X",1,W317+1)))))</f>
        <v/>
      </c>
      <c r="X318" s="50" t="str">
        <f>IF($A318="","",(IF((VLOOKUP($A318,DATA!$S$1:$AC$38,10,FALSE))="X","X",(IF(X317="X",1,X317+1)))))</f>
        <v/>
      </c>
      <c r="Y318" s="51" t="str">
        <f>IF($A318="","",(IF((VLOOKUP($A318,DATA!$S$1:$AC$38,11,FALSE))="X","X",(IF(Y317="X",1,Y317+1)))))</f>
        <v/>
      </c>
      <c r="Z318" s="52"/>
      <c r="AA318" s="52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4"/>
      <c r="BM318" s="39"/>
      <c r="BN318" s="39"/>
      <c r="BO318" s="39"/>
      <c r="BP318" s="39"/>
      <c r="BQ318" s="39"/>
      <c r="BR318" s="39"/>
      <c r="BS318" s="44"/>
      <c r="BT318" s="44"/>
      <c r="BU318" s="44"/>
      <c r="BV318" s="44"/>
      <c r="BW318" s="44"/>
      <c r="BX318" s="44"/>
      <c r="BY318" s="44"/>
      <c r="BZ318" s="44"/>
      <c r="CA318" s="44"/>
      <c r="CB318" s="44"/>
      <c r="CC318" s="44"/>
      <c r="CD318" s="44"/>
      <c r="CE318" s="39"/>
      <c r="CF318" s="39"/>
      <c r="CG318" s="39"/>
      <c r="CH318" s="39"/>
      <c r="DC318" s="4"/>
      <c r="DD318" s="4"/>
      <c r="DE318" s="49"/>
      <c r="DF318" s="49"/>
      <c r="DG318" s="49"/>
      <c r="DH318" s="49"/>
      <c r="DI318" s="49"/>
      <c r="DJ318" s="49"/>
      <c r="DK318" s="49"/>
      <c r="DL318" s="49"/>
      <c r="DM318" s="49"/>
      <c r="DN318" s="49"/>
      <c r="DO318" s="49"/>
      <c r="DP318" s="49"/>
      <c r="DQ318" s="49"/>
      <c r="DR318" s="49"/>
      <c r="DS318" s="49"/>
      <c r="DT318" s="49"/>
      <c r="DU318" s="49"/>
      <c r="DV318" s="49"/>
      <c r="DW318" s="49"/>
      <c r="DX318" s="49"/>
      <c r="DY318" s="49"/>
      <c r="DZ318" s="49"/>
      <c r="EA318" s="49"/>
      <c r="EB318" s="49"/>
      <c r="EC318" s="49"/>
      <c r="ED318" s="49"/>
      <c r="EE318" s="49"/>
      <c r="EF318" s="49"/>
      <c r="EG318" s="49"/>
      <c r="EH318" s="49"/>
      <c r="EI318" s="49"/>
      <c r="EJ318" s="49"/>
      <c r="EK318" s="49"/>
      <c r="EL318" s="49"/>
      <c r="EM318" s="49"/>
      <c r="EN318" s="49"/>
      <c r="EO318" s="49"/>
      <c r="EP318" s="49"/>
      <c r="EQ318" s="49"/>
      <c r="ER318" s="49"/>
      <c r="ES318" s="49"/>
      <c r="ET318" s="49"/>
      <c r="EU318" s="49"/>
      <c r="EV318" s="49"/>
      <c r="EW318" s="49"/>
      <c r="EX318" s="49"/>
      <c r="EY318" s="49"/>
      <c r="EZ318" s="49"/>
      <c r="FA318" s="49"/>
      <c r="FB318" s="49"/>
      <c r="FC318" s="49"/>
      <c r="FD318" s="49"/>
      <c r="FE318" s="49"/>
      <c r="FF318" s="49"/>
      <c r="FG318" s="49"/>
      <c r="FH318" s="49"/>
      <c r="FI318" s="49"/>
      <c r="FJ318" s="49"/>
      <c r="FK318" s="49"/>
      <c r="FL318" s="49"/>
      <c r="FM318" s="49"/>
      <c r="FN318" s="49"/>
      <c r="FO318" s="49"/>
      <c r="FP318" s="49"/>
      <c r="FQ318" s="49"/>
      <c r="FR318" s="49"/>
      <c r="FS318" s="49"/>
      <c r="FT318" s="49"/>
      <c r="FU318" s="49"/>
      <c r="FV318" s="49"/>
      <c r="FW318" s="49"/>
      <c r="FX318" s="49"/>
      <c r="FY318" s="49"/>
      <c r="FZ318" s="49"/>
      <c r="GA318" s="49"/>
      <c r="GB318" s="49"/>
      <c r="GC318" s="49"/>
      <c r="GD318" s="49"/>
      <c r="GE318" s="49"/>
      <c r="GF318" s="49"/>
      <c r="GG318" s="49"/>
      <c r="GH318" s="49"/>
      <c r="GI318" s="49"/>
      <c r="GJ318" s="49"/>
      <c r="GK318" s="49"/>
      <c r="GL318" s="49"/>
      <c r="GM318" s="49"/>
      <c r="GN318" s="49"/>
      <c r="GO318" s="49"/>
      <c r="GP318" s="49"/>
      <c r="GQ318" s="49"/>
      <c r="GR318" s="49"/>
      <c r="GS318" s="49"/>
      <c r="GT318" s="49"/>
      <c r="GU318" s="49"/>
      <c r="GV318" s="49"/>
      <c r="GW318" s="49"/>
      <c r="GX318" s="49"/>
      <c r="GY318" s="49"/>
      <c r="GZ318" s="49"/>
    </row>
    <row r="319" spans="1:208" s="5" customFormat="1" ht="18.600000000000001" customHeight="1" x14ac:dyDescent="0.25">
      <c r="A319" s="58"/>
      <c r="B319" s="50" t="str">
        <f>IF($A319="","",(IF((VLOOKUP($A319,DATA!$A$1:$M$38,2,FALSE))="X","X",(IF(B318="X",1,B318+1)))))</f>
        <v/>
      </c>
      <c r="C319" s="51" t="str">
        <f>IF($A319="","",(IF((VLOOKUP($A319,DATA!$A$1:$M$38,3,FALSE))="X","X",(IF(C318="X",1,C318+1)))))</f>
        <v/>
      </c>
      <c r="D319" s="50" t="str">
        <f>IF($A319="","",(IF((VLOOKUP($A319,DATA!$A$1:$M$38,4,FALSE))="X","X",(IF(D318="X",1,D318+1)))))</f>
        <v/>
      </c>
      <c r="E319" s="51" t="str">
        <f>IF($A319="","",(IF((VLOOKUP($A319,DATA!$A$1:$M$38,5,FALSE))="X","X",(IF(E318="X",1,E318+1)))))</f>
        <v/>
      </c>
      <c r="F319" s="50" t="str">
        <f>IF($A319="","",(IF((VLOOKUP($A319,DATA!$A$1:$M$38,6,FALSE))="X","X",(IF(F318="X",1,F318+1)))))</f>
        <v/>
      </c>
      <c r="G319" s="51" t="str">
        <f>IF($A319="","",(IF((VLOOKUP($A319,DATA!$A$1:$M$38,7,FALSE))="X","X",(IF(G318="X",1,G318+1)))))</f>
        <v/>
      </c>
      <c r="H319" s="50" t="str">
        <f>IF($A319="","",(IF((VLOOKUP($A319,DATA!$A$1:$M$38,8,FALSE))="X","X",(IF(H318="X",1,H318+1)))))</f>
        <v/>
      </c>
      <c r="I319" s="50" t="str">
        <f>IF($A319="","",(IF((VLOOKUP($A319,DATA!$A$1:$M$38,9,FALSE))="X","X",(IF(I318="X",1,I318+1)))))</f>
        <v/>
      </c>
      <c r="J319" s="51" t="str">
        <f>IF($A319="","",(IF((VLOOKUP($A319,DATA!$A$1:$M$38,10,FALSE))="X","X",(IF(J318="X",1,J318+1)))))</f>
        <v/>
      </c>
      <c r="K319" s="50" t="str">
        <f>IF($A319="","",(IF((VLOOKUP($A319,DATA!$A$1:$M$38,11,FALSE))="X","X",(IF(K318="X",1,K318+1)))))</f>
        <v/>
      </c>
      <c r="L319" s="50" t="str">
        <f>IF($A319="","",(IF((VLOOKUP($A319,DATA!$A$1:$M$38,12,FALSE))="X","X",(IF(L318="X",1,L318+1)))))</f>
        <v/>
      </c>
      <c r="M319" s="50" t="str">
        <f>IF($A319="","",(IF((VLOOKUP($A319,DATA!$A$1:$M$38,13,FALSE))="X","X",(IF(M318="X",1,M318+1)))))</f>
        <v/>
      </c>
      <c r="N319" s="53" t="str">
        <f t="shared" si="8"/>
        <v/>
      </c>
      <c r="O319" s="51" t="str">
        <f t="shared" si="9"/>
        <v/>
      </c>
      <c r="P319" s="50" t="str">
        <f>IF($A319="","",(IF((VLOOKUP($A319,DATA!$S$1:$AC$38,2,FALSE))="X","X",(IF(P318="X",1,P318+1)))))</f>
        <v/>
      </c>
      <c r="Q319" s="50" t="str">
        <f>IF($A319="","",(IF((VLOOKUP($A319,DATA!$S$1:$AC$38,3,FALSE))="X","X",(IF(Q318="X",1,Q318+1)))))</f>
        <v/>
      </c>
      <c r="R319" s="50" t="str">
        <f>IF($A319="","",(IF((VLOOKUP($A319,DATA!$S$1:$AC$38,4,FALSE))="X","X",(IF(R318="X",1,R318+1)))))</f>
        <v/>
      </c>
      <c r="S319" s="50" t="str">
        <f>IF($A319="","",(IF((VLOOKUP($A319,DATA!$S$1:$AC$38,5,FALSE))="X","X",(IF(S318="X",1,S318+1)))))</f>
        <v/>
      </c>
      <c r="T319" s="50" t="str">
        <f>IF($A319="","",(IF((VLOOKUP($A319,DATA!$S$1:$AC$38,6,FALSE))="X","X",(IF(T318="X",1,T318+1)))))</f>
        <v/>
      </c>
      <c r="U319" s="50" t="str">
        <f>IF($A319="","",(IF((VLOOKUP($A319,DATA!$S$1:$AC$38,7,FALSE))="X","X",(IF(U318="X",1,U318+1)))))</f>
        <v/>
      </c>
      <c r="V319" s="51" t="str">
        <f>IF($A319="","",(IF((VLOOKUP($A319,DATA!$S$1:$AC$38,8,FALSE))="X","X",(IF(V318="X",1,V318+1)))))</f>
        <v/>
      </c>
      <c r="W319" s="50" t="str">
        <f>IF($A319="","",(IF((VLOOKUP($A319,DATA!$S$1:$AC$38,9,FALSE))="X","X",(IF(W318="X",1,W318+1)))))</f>
        <v/>
      </c>
      <c r="X319" s="50" t="str">
        <f>IF($A319="","",(IF((VLOOKUP($A319,DATA!$S$1:$AC$38,10,FALSE))="X","X",(IF(X318="X",1,X318+1)))))</f>
        <v/>
      </c>
      <c r="Y319" s="51" t="str">
        <f>IF($A319="","",(IF((VLOOKUP($A319,DATA!$S$1:$AC$38,11,FALSE))="X","X",(IF(Y318="X",1,Y318+1)))))</f>
        <v/>
      </c>
      <c r="Z319" s="52"/>
      <c r="AA319" s="52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4"/>
      <c r="BM319" s="39"/>
      <c r="BN319" s="39"/>
      <c r="BO319" s="39"/>
      <c r="BP319" s="39"/>
      <c r="BQ319" s="39"/>
      <c r="BR319" s="39"/>
      <c r="BS319" s="44"/>
      <c r="BT319" s="44"/>
      <c r="BU319" s="44"/>
      <c r="BV319" s="44"/>
      <c r="BW319" s="44"/>
      <c r="BX319" s="44"/>
      <c r="BY319" s="44"/>
      <c r="BZ319" s="44"/>
      <c r="CA319" s="44"/>
      <c r="CB319" s="44"/>
      <c r="CC319" s="44"/>
      <c r="CD319" s="44"/>
      <c r="CE319" s="39"/>
      <c r="CF319" s="39"/>
      <c r="CG319" s="39"/>
      <c r="CH319" s="39"/>
      <c r="DC319" s="4"/>
      <c r="DD319" s="4"/>
      <c r="DE319" s="49"/>
      <c r="DF319" s="49"/>
      <c r="DG319" s="49"/>
      <c r="DH319" s="49"/>
      <c r="DI319" s="49"/>
      <c r="DJ319" s="49"/>
      <c r="DK319" s="49"/>
      <c r="DL319" s="49"/>
      <c r="DM319" s="49"/>
      <c r="DN319" s="49"/>
      <c r="DO319" s="49"/>
      <c r="DP319" s="49"/>
      <c r="DQ319" s="49"/>
      <c r="DR319" s="49"/>
      <c r="DS319" s="49"/>
      <c r="DT319" s="49"/>
      <c r="DU319" s="49"/>
      <c r="DV319" s="49"/>
      <c r="DW319" s="49"/>
      <c r="DX319" s="49"/>
      <c r="DY319" s="49"/>
      <c r="DZ319" s="49"/>
      <c r="EA319" s="49"/>
      <c r="EB319" s="49"/>
      <c r="EC319" s="49"/>
      <c r="ED319" s="49"/>
      <c r="EE319" s="49"/>
      <c r="EF319" s="49"/>
      <c r="EG319" s="49"/>
      <c r="EH319" s="49"/>
      <c r="EI319" s="49"/>
      <c r="EJ319" s="49"/>
      <c r="EK319" s="49"/>
      <c r="EL319" s="49"/>
      <c r="EM319" s="49"/>
      <c r="EN319" s="49"/>
      <c r="EO319" s="49"/>
      <c r="EP319" s="49"/>
      <c r="EQ319" s="49"/>
      <c r="ER319" s="49"/>
      <c r="ES319" s="49"/>
      <c r="ET319" s="49"/>
      <c r="EU319" s="49"/>
      <c r="EV319" s="49"/>
      <c r="EW319" s="49"/>
      <c r="EX319" s="49"/>
      <c r="EY319" s="49"/>
      <c r="EZ319" s="49"/>
      <c r="FA319" s="49"/>
      <c r="FB319" s="49"/>
      <c r="FC319" s="49"/>
      <c r="FD319" s="49"/>
      <c r="FE319" s="49"/>
      <c r="FF319" s="49"/>
      <c r="FG319" s="49"/>
      <c r="FH319" s="49"/>
      <c r="FI319" s="49"/>
      <c r="FJ319" s="49"/>
      <c r="FK319" s="49"/>
      <c r="FL319" s="49"/>
      <c r="FM319" s="49"/>
      <c r="FN319" s="49"/>
      <c r="FO319" s="49"/>
      <c r="FP319" s="49"/>
      <c r="FQ319" s="49"/>
      <c r="FR319" s="49"/>
      <c r="FS319" s="49"/>
      <c r="FT319" s="49"/>
      <c r="FU319" s="49"/>
      <c r="FV319" s="49"/>
      <c r="FW319" s="49"/>
      <c r="FX319" s="49"/>
      <c r="FY319" s="49"/>
      <c r="FZ319" s="49"/>
      <c r="GA319" s="49"/>
      <c r="GB319" s="49"/>
      <c r="GC319" s="49"/>
      <c r="GD319" s="49"/>
      <c r="GE319" s="49"/>
      <c r="GF319" s="49"/>
      <c r="GG319" s="49"/>
      <c r="GH319" s="49"/>
      <c r="GI319" s="49"/>
      <c r="GJ319" s="49"/>
      <c r="GK319" s="49"/>
      <c r="GL319" s="49"/>
      <c r="GM319" s="49"/>
      <c r="GN319" s="49"/>
      <c r="GO319" s="49"/>
      <c r="GP319" s="49"/>
      <c r="GQ319" s="49"/>
      <c r="GR319" s="49"/>
      <c r="GS319" s="49"/>
      <c r="GT319" s="49"/>
      <c r="GU319" s="49"/>
      <c r="GV319" s="49"/>
      <c r="GW319" s="49"/>
      <c r="GX319" s="49"/>
      <c r="GY319" s="49"/>
      <c r="GZ319" s="49"/>
    </row>
    <row r="320" spans="1:208" s="5" customFormat="1" ht="18.600000000000001" customHeight="1" x14ac:dyDescent="0.25">
      <c r="A320" s="58"/>
      <c r="B320" s="50" t="str">
        <f>IF($A320="","",(IF((VLOOKUP($A320,DATA!$A$1:$M$38,2,FALSE))="X","X",(IF(B319="X",1,B319+1)))))</f>
        <v/>
      </c>
      <c r="C320" s="51" t="str">
        <f>IF($A320="","",(IF((VLOOKUP($A320,DATA!$A$1:$M$38,3,FALSE))="X","X",(IF(C319="X",1,C319+1)))))</f>
        <v/>
      </c>
      <c r="D320" s="50" t="str">
        <f>IF($A320="","",(IF((VLOOKUP($A320,DATA!$A$1:$M$38,4,FALSE))="X","X",(IF(D319="X",1,D319+1)))))</f>
        <v/>
      </c>
      <c r="E320" s="51" t="str">
        <f>IF($A320="","",(IF((VLOOKUP($A320,DATA!$A$1:$M$38,5,FALSE))="X","X",(IF(E319="X",1,E319+1)))))</f>
        <v/>
      </c>
      <c r="F320" s="50" t="str">
        <f>IF($A320="","",(IF((VLOOKUP($A320,DATA!$A$1:$M$38,6,FALSE))="X","X",(IF(F319="X",1,F319+1)))))</f>
        <v/>
      </c>
      <c r="G320" s="51" t="str">
        <f>IF($A320="","",(IF((VLOOKUP($A320,DATA!$A$1:$M$38,7,FALSE))="X","X",(IF(G319="X",1,G319+1)))))</f>
        <v/>
      </c>
      <c r="H320" s="50" t="str">
        <f>IF($A320="","",(IF((VLOOKUP($A320,DATA!$A$1:$M$38,8,FALSE))="X","X",(IF(H319="X",1,H319+1)))))</f>
        <v/>
      </c>
      <c r="I320" s="50" t="str">
        <f>IF($A320="","",(IF((VLOOKUP($A320,DATA!$A$1:$M$38,9,FALSE))="X","X",(IF(I319="X",1,I319+1)))))</f>
        <v/>
      </c>
      <c r="J320" s="51" t="str">
        <f>IF($A320="","",(IF((VLOOKUP($A320,DATA!$A$1:$M$38,10,FALSE))="X","X",(IF(J319="X",1,J319+1)))))</f>
        <v/>
      </c>
      <c r="K320" s="50" t="str">
        <f>IF($A320="","",(IF((VLOOKUP($A320,DATA!$A$1:$M$38,11,FALSE))="X","X",(IF(K319="X",1,K319+1)))))</f>
        <v/>
      </c>
      <c r="L320" s="50" t="str">
        <f>IF($A320="","",(IF((VLOOKUP($A320,DATA!$A$1:$M$38,12,FALSE))="X","X",(IF(L319="X",1,L319+1)))))</f>
        <v/>
      </c>
      <c r="M320" s="50" t="str">
        <f>IF($A320="","",(IF((VLOOKUP($A320,DATA!$A$1:$M$38,13,FALSE))="X","X",(IF(M319="X",1,M319+1)))))</f>
        <v/>
      </c>
      <c r="N320" s="53" t="str">
        <f t="shared" si="8"/>
        <v/>
      </c>
      <c r="O320" s="51" t="str">
        <f t="shared" si="9"/>
        <v/>
      </c>
      <c r="P320" s="50" t="str">
        <f>IF($A320="","",(IF((VLOOKUP($A320,DATA!$S$1:$AC$38,2,FALSE))="X","X",(IF(P319="X",1,P319+1)))))</f>
        <v/>
      </c>
      <c r="Q320" s="50" t="str">
        <f>IF($A320="","",(IF((VLOOKUP($A320,DATA!$S$1:$AC$38,3,FALSE))="X","X",(IF(Q319="X",1,Q319+1)))))</f>
        <v/>
      </c>
      <c r="R320" s="50" t="str">
        <f>IF($A320="","",(IF((VLOOKUP($A320,DATA!$S$1:$AC$38,4,FALSE))="X","X",(IF(R319="X",1,R319+1)))))</f>
        <v/>
      </c>
      <c r="S320" s="50" t="str">
        <f>IF($A320="","",(IF((VLOOKUP($A320,DATA!$S$1:$AC$38,5,FALSE))="X","X",(IF(S319="X",1,S319+1)))))</f>
        <v/>
      </c>
      <c r="T320" s="50" t="str">
        <f>IF($A320="","",(IF((VLOOKUP($A320,DATA!$S$1:$AC$38,6,FALSE))="X","X",(IF(T319="X",1,T319+1)))))</f>
        <v/>
      </c>
      <c r="U320" s="50" t="str">
        <f>IF($A320="","",(IF((VLOOKUP($A320,DATA!$S$1:$AC$38,7,FALSE))="X","X",(IF(U319="X",1,U319+1)))))</f>
        <v/>
      </c>
      <c r="V320" s="51" t="str">
        <f>IF($A320="","",(IF((VLOOKUP($A320,DATA!$S$1:$AC$38,8,FALSE))="X","X",(IF(V319="X",1,V319+1)))))</f>
        <v/>
      </c>
      <c r="W320" s="50" t="str">
        <f>IF($A320="","",(IF((VLOOKUP($A320,DATA!$S$1:$AC$38,9,FALSE))="X","X",(IF(W319="X",1,W319+1)))))</f>
        <v/>
      </c>
      <c r="X320" s="50" t="str">
        <f>IF($A320="","",(IF((VLOOKUP($A320,DATA!$S$1:$AC$38,10,FALSE))="X","X",(IF(X319="X",1,X319+1)))))</f>
        <v/>
      </c>
      <c r="Y320" s="51" t="str">
        <f>IF($A320="","",(IF((VLOOKUP($A320,DATA!$S$1:$AC$38,11,FALSE))="X","X",(IF(Y319="X",1,Y319+1)))))</f>
        <v/>
      </c>
      <c r="Z320" s="52"/>
      <c r="AA320" s="52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4"/>
      <c r="BM320" s="39"/>
      <c r="BN320" s="39"/>
      <c r="BO320" s="39"/>
      <c r="BP320" s="39"/>
      <c r="BQ320" s="39"/>
      <c r="BR320" s="39"/>
      <c r="BS320" s="44"/>
      <c r="BT320" s="44"/>
      <c r="BU320" s="44"/>
      <c r="BV320" s="44"/>
      <c r="BW320" s="44"/>
      <c r="BX320" s="44"/>
      <c r="BY320" s="44"/>
      <c r="BZ320" s="44"/>
      <c r="CA320" s="44"/>
      <c r="CB320" s="44"/>
      <c r="CC320" s="44"/>
      <c r="CD320" s="44"/>
      <c r="CE320" s="39"/>
      <c r="CF320" s="39"/>
      <c r="CG320" s="39"/>
      <c r="CH320" s="39"/>
      <c r="DC320" s="4"/>
      <c r="DD320" s="4"/>
      <c r="DE320" s="49"/>
      <c r="DF320" s="49"/>
      <c r="DG320" s="49"/>
      <c r="DH320" s="49"/>
      <c r="DI320" s="49"/>
      <c r="DJ320" s="49"/>
      <c r="DK320" s="49"/>
      <c r="DL320" s="49"/>
      <c r="DM320" s="49"/>
      <c r="DN320" s="49"/>
      <c r="DO320" s="49"/>
      <c r="DP320" s="49"/>
      <c r="DQ320" s="49"/>
      <c r="DR320" s="49"/>
      <c r="DS320" s="49"/>
      <c r="DT320" s="49"/>
      <c r="DU320" s="49"/>
      <c r="DV320" s="49"/>
      <c r="DW320" s="49"/>
      <c r="DX320" s="49"/>
      <c r="DY320" s="49"/>
      <c r="DZ320" s="49"/>
      <c r="EA320" s="49"/>
      <c r="EB320" s="49"/>
      <c r="EC320" s="49"/>
      <c r="ED320" s="49"/>
      <c r="EE320" s="49"/>
      <c r="EF320" s="49"/>
      <c r="EG320" s="49"/>
      <c r="EH320" s="49"/>
      <c r="EI320" s="49"/>
      <c r="EJ320" s="49"/>
      <c r="EK320" s="49"/>
      <c r="EL320" s="49"/>
      <c r="EM320" s="49"/>
      <c r="EN320" s="49"/>
      <c r="EO320" s="49"/>
      <c r="EP320" s="49"/>
      <c r="EQ320" s="49"/>
      <c r="ER320" s="49"/>
      <c r="ES320" s="49"/>
      <c r="ET320" s="49"/>
      <c r="EU320" s="49"/>
      <c r="EV320" s="49"/>
      <c r="EW320" s="49"/>
      <c r="EX320" s="49"/>
      <c r="EY320" s="49"/>
      <c r="EZ320" s="49"/>
      <c r="FA320" s="49"/>
      <c r="FB320" s="49"/>
      <c r="FC320" s="49"/>
      <c r="FD320" s="49"/>
      <c r="FE320" s="49"/>
      <c r="FF320" s="49"/>
      <c r="FG320" s="49"/>
      <c r="FH320" s="49"/>
      <c r="FI320" s="49"/>
      <c r="FJ320" s="49"/>
      <c r="FK320" s="49"/>
      <c r="FL320" s="49"/>
      <c r="FM320" s="49"/>
      <c r="FN320" s="49"/>
      <c r="FO320" s="49"/>
      <c r="FP320" s="49"/>
      <c r="FQ320" s="49"/>
      <c r="FR320" s="49"/>
      <c r="FS320" s="49"/>
      <c r="FT320" s="49"/>
      <c r="FU320" s="49"/>
      <c r="FV320" s="49"/>
      <c r="FW320" s="49"/>
      <c r="FX320" s="49"/>
      <c r="FY320" s="49"/>
      <c r="FZ320" s="49"/>
      <c r="GA320" s="49"/>
      <c r="GB320" s="49"/>
      <c r="GC320" s="49"/>
      <c r="GD320" s="49"/>
      <c r="GE320" s="49"/>
      <c r="GF320" s="49"/>
      <c r="GG320" s="49"/>
      <c r="GH320" s="49"/>
      <c r="GI320" s="49"/>
      <c r="GJ320" s="49"/>
      <c r="GK320" s="49"/>
      <c r="GL320" s="49"/>
      <c r="GM320" s="49"/>
      <c r="GN320" s="49"/>
      <c r="GO320" s="49"/>
      <c r="GP320" s="49"/>
      <c r="GQ320" s="49"/>
      <c r="GR320" s="49"/>
      <c r="GS320" s="49"/>
      <c r="GT320" s="49"/>
      <c r="GU320" s="49"/>
      <c r="GV320" s="49"/>
      <c r="GW320" s="49"/>
      <c r="GX320" s="49"/>
      <c r="GY320" s="49"/>
      <c r="GZ320" s="49"/>
    </row>
    <row r="321" spans="1:208" s="5" customFormat="1" ht="18.600000000000001" customHeight="1" x14ac:dyDescent="0.25">
      <c r="A321" s="58"/>
      <c r="B321" s="50" t="str">
        <f>IF($A321="","",(IF((VLOOKUP($A321,DATA!$A$1:$M$38,2,FALSE))="X","X",(IF(B320="X",1,B320+1)))))</f>
        <v/>
      </c>
      <c r="C321" s="51" t="str">
        <f>IF($A321="","",(IF((VLOOKUP($A321,DATA!$A$1:$M$38,3,FALSE))="X","X",(IF(C320="X",1,C320+1)))))</f>
        <v/>
      </c>
      <c r="D321" s="50" t="str">
        <f>IF($A321="","",(IF((VLOOKUP($A321,DATA!$A$1:$M$38,4,FALSE))="X","X",(IF(D320="X",1,D320+1)))))</f>
        <v/>
      </c>
      <c r="E321" s="51" t="str">
        <f>IF($A321="","",(IF((VLOOKUP($A321,DATA!$A$1:$M$38,5,FALSE))="X","X",(IF(E320="X",1,E320+1)))))</f>
        <v/>
      </c>
      <c r="F321" s="50" t="str">
        <f>IF($A321="","",(IF((VLOOKUP($A321,DATA!$A$1:$M$38,6,FALSE))="X","X",(IF(F320="X",1,F320+1)))))</f>
        <v/>
      </c>
      <c r="G321" s="51" t="str">
        <f>IF($A321="","",(IF((VLOOKUP($A321,DATA!$A$1:$M$38,7,FALSE))="X","X",(IF(G320="X",1,G320+1)))))</f>
        <v/>
      </c>
      <c r="H321" s="50" t="str">
        <f>IF($A321="","",(IF((VLOOKUP($A321,DATA!$A$1:$M$38,8,FALSE))="X","X",(IF(H320="X",1,H320+1)))))</f>
        <v/>
      </c>
      <c r="I321" s="50" t="str">
        <f>IF($A321="","",(IF((VLOOKUP($A321,DATA!$A$1:$M$38,9,FALSE))="X","X",(IF(I320="X",1,I320+1)))))</f>
        <v/>
      </c>
      <c r="J321" s="51" t="str">
        <f>IF($A321="","",(IF((VLOOKUP($A321,DATA!$A$1:$M$38,10,FALSE))="X","X",(IF(J320="X",1,J320+1)))))</f>
        <v/>
      </c>
      <c r="K321" s="50" t="str">
        <f>IF($A321="","",(IF((VLOOKUP($A321,DATA!$A$1:$M$38,11,FALSE))="X","X",(IF(K320="X",1,K320+1)))))</f>
        <v/>
      </c>
      <c r="L321" s="50" t="str">
        <f>IF($A321="","",(IF((VLOOKUP($A321,DATA!$A$1:$M$38,12,FALSE))="X","X",(IF(L320="X",1,L320+1)))))</f>
        <v/>
      </c>
      <c r="M321" s="50" t="str">
        <f>IF($A321="","",(IF((VLOOKUP($A321,DATA!$A$1:$M$38,13,FALSE))="X","X",(IF(M320="X",1,M320+1)))))</f>
        <v/>
      </c>
      <c r="N321" s="53" t="str">
        <f t="shared" si="8"/>
        <v/>
      </c>
      <c r="O321" s="51" t="str">
        <f t="shared" si="9"/>
        <v/>
      </c>
      <c r="P321" s="50" t="str">
        <f>IF($A321="","",(IF((VLOOKUP($A321,DATA!$S$1:$AC$38,2,FALSE))="X","X",(IF(P320="X",1,P320+1)))))</f>
        <v/>
      </c>
      <c r="Q321" s="50" t="str">
        <f>IF($A321="","",(IF((VLOOKUP($A321,DATA!$S$1:$AC$38,3,FALSE))="X","X",(IF(Q320="X",1,Q320+1)))))</f>
        <v/>
      </c>
      <c r="R321" s="50" t="str">
        <f>IF($A321="","",(IF((VLOOKUP($A321,DATA!$S$1:$AC$38,4,FALSE))="X","X",(IF(R320="X",1,R320+1)))))</f>
        <v/>
      </c>
      <c r="S321" s="50" t="str">
        <f>IF($A321="","",(IF((VLOOKUP($A321,DATA!$S$1:$AC$38,5,FALSE))="X","X",(IF(S320="X",1,S320+1)))))</f>
        <v/>
      </c>
      <c r="T321" s="50" t="str">
        <f>IF($A321="","",(IF((VLOOKUP($A321,DATA!$S$1:$AC$38,6,FALSE))="X","X",(IF(T320="X",1,T320+1)))))</f>
        <v/>
      </c>
      <c r="U321" s="50" t="str">
        <f>IF($A321="","",(IF((VLOOKUP($A321,DATA!$S$1:$AC$38,7,FALSE))="X","X",(IF(U320="X",1,U320+1)))))</f>
        <v/>
      </c>
      <c r="V321" s="51" t="str">
        <f>IF($A321="","",(IF((VLOOKUP($A321,DATA!$S$1:$AC$38,8,FALSE))="X","X",(IF(V320="X",1,V320+1)))))</f>
        <v/>
      </c>
      <c r="W321" s="50" t="str">
        <f>IF($A321="","",(IF((VLOOKUP($A321,DATA!$S$1:$AC$38,9,FALSE))="X","X",(IF(W320="X",1,W320+1)))))</f>
        <v/>
      </c>
      <c r="X321" s="50" t="str">
        <f>IF($A321="","",(IF((VLOOKUP($A321,DATA!$S$1:$AC$38,10,FALSE))="X","X",(IF(X320="X",1,X320+1)))))</f>
        <v/>
      </c>
      <c r="Y321" s="51" t="str">
        <f>IF($A321="","",(IF((VLOOKUP($A321,DATA!$S$1:$AC$38,11,FALSE))="X","X",(IF(Y320="X",1,Y320+1)))))</f>
        <v/>
      </c>
      <c r="Z321" s="52"/>
      <c r="AA321" s="52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4"/>
      <c r="BM321" s="39"/>
      <c r="BN321" s="39"/>
      <c r="BO321" s="39"/>
      <c r="BP321" s="39"/>
      <c r="BQ321" s="39"/>
      <c r="BR321" s="39"/>
      <c r="BS321" s="44"/>
      <c r="BT321" s="44"/>
      <c r="BU321" s="44"/>
      <c r="BV321" s="44"/>
      <c r="BW321" s="44"/>
      <c r="BX321" s="44"/>
      <c r="BY321" s="44"/>
      <c r="BZ321" s="44"/>
      <c r="CA321" s="44"/>
      <c r="CB321" s="44"/>
      <c r="CC321" s="44"/>
      <c r="CD321" s="44"/>
      <c r="CE321" s="39"/>
      <c r="CF321" s="39"/>
      <c r="CG321" s="39"/>
      <c r="CH321" s="39"/>
      <c r="DC321" s="4"/>
      <c r="DD321" s="4"/>
      <c r="DE321" s="49"/>
      <c r="DF321" s="49"/>
      <c r="DG321" s="49"/>
      <c r="DH321" s="49"/>
      <c r="DI321" s="49"/>
      <c r="DJ321" s="49"/>
      <c r="DK321" s="49"/>
      <c r="DL321" s="49"/>
      <c r="DM321" s="49"/>
      <c r="DN321" s="49"/>
      <c r="DO321" s="49"/>
      <c r="DP321" s="49"/>
      <c r="DQ321" s="49"/>
      <c r="DR321" s="49"/>
      <c r="DS321" s="49"/>
      <c r="DT321" s="49"/>
      <c r="DU321" s="49"/>
      <c r="DV321" s="49"/>
      <c r="DW321" s="49"/>
      <c r="DX321" s="49"/>
      <c r="DY321" s="49"/>
      <c r="DZ321" s="49"/>
      <c r="EA321" s="49"/>
      <c r="EB321" s="49"/>
      <c r="EC321" s="49"/>
      <c r="ED321" s="49"/>
      <c r="EE321" s="49"/>
      <c r="EF321" s="49"/>
      <c r="EG321" s="49"/>
      <c r="EH321" s="49"/>
      <c r="EI321" s="49"/>
      <c r="EJ321" s="49"/>
      <c r="EK321" s="49"/>
      <c r="EL321" s="49"/>
      <c r="EM321" s="49"/>
      <c r="EN321" s="49"/>
      <c r="EO321" s="49"/>
      <c r="EP321" s="49"/>
      <c r="EQ321" s="49"/>
      <c r="ER321" s="49"/>
      <c r="ES321" s="49"/>
      <c r="ET321" s="49"/>
      <c r="EU321" s="49"/>
      <c r="EV321" s="49"/>
      <c r="EW321" s="49"/>
      <c r="EX321" s="49"/>
      <c r="EY321" s="49"/>
      <c r="EZ321" s="49"/>
      <c r="FA321" s="49"/>
      <c r="FB321" s="49"/>
      <c r="FC321" s="49"/>
      <c r="FD321" s="49"/>
      <c r="FE321" s="49"/>
      <c r="FF321" s="49"/>
      <c r="FG321" s="49"/>
      <c r="FH321" s="49"/>
      <c r="FI321" s="49"/>
      <c r="FJ321" s="49"/>
      <c r="FK321" s="49"/>
      <c r="FL321" s="49"/>
      <c r="FM321" s="49"/>
      <c r="FN321" s="49"/>
      <c r="FO321" s="49"/>
      <c r="FP321" s="49"/>
      <c r="FQ321" s="49"/>
      <c r="FR321" s="49"/>
      <c r="FS321" s="49"/>
      <c r="FT321" s="49"/>
      <c r="FU321" s="49"/>
      <c r="FV321" s="49"/>
      <c r="FW321" s="49"/>
      <c r="FX321" s="49"/>
      <c r="FY321" s="49"/>
      <c r="FZ321" s="49"/>
      <c r="GA321" s="49"/>
      <c r="GB321" s="49"/>
      <c r="GC321" s="49"/>
      <c r="GD321" s="49"/>
      <c r="GE321" s="49"/>
      <c r="GF321" s="49"/>
      <c r="GG321" s="49"/>
      <c r="GH321" s="49"/>
      <c r="GI321" s="49"/>
      <c r="GJ321" s="49"/>
      <c r="GK321" s="49"/>
      <c r="GL321" s="49"/>
      <c r="GM321" s="49"/>
      <c r="GN321" s="49"/>
      <c r="GO321" s="49"/>
      <c r="GP321" s="49"/>
      <c r="GQ321" s="49"/>
      <c r="GR321" s="49"/>
      <c r="GS321" s="49"/>
      <c r="GT321" s="49"/>
      <c r="GU321" s="49"/>
      <c r="GV321" s="49"/>
      <c r="GW321" s="49"/>
      <c r="GX321" s="49"/>
      <c r="GY321" s="49"/>
      <c r="GZ321" s="49"/>
    </row>
    <row r="322" spans="1:208" s="5" customFormat="1" ht="18.600000000000001" customHeight="1" x14ac:dyDescent="0.25">
      <c r="A322" s="58"/>
      <c r="B322" s="50" t="str">
        <f>IF($A322="","",(IF((VLOOKUP($A322,DATA!$A$1:$M$38,2,FALSE))="X","X",(IF(B321="X",1,B321+1)))))</f>
        <v/>
      </c>
      <c r="C322" s="51" t="str">
        <f>IF($A322="","",(IF((VLOOKUP($A322,DATA!$A$1:$M$38,3,FALSE))="X","X",(IF(C321="X",1,C321+1)))))</f>
        <v/>
      </c>
      <c r="D322" s="50" t="str">
        <f>IF($A322="","",(IF((VLOOKUP($A322,DATA!$A$1:$M$38,4,FALSE))="X","X",(IF(D321="X",1,D321+1)))))</f>
        <v/>
      </c>
      <c r="E322" s="51" t="str">
        <f>IF($A322="","",(IF((VLOOKUP($A322,DATA!$A$1:$M$38,5,FALSE))="X","X",(IF(E321="X",1,E321+1)))))</f>
        <v/>
      </c>
      <c r="F322" s="50" t="str">
        <f>IF($A322="","",(IF((VLOOKUP($A322,DATA!$A$1:$M$38,6,FALSE))="X","X",(IF(F321="X",1,F321+1)))))</f>
        <v/>
      </c>
      <c r="G322" s="51" t="str">
        <f>IF($A322="","",(IF((VLOOKUP($A322,DATA!$A$1:$M$38,7,FALSE))="X","X",(IF(G321="X",1,G321+1)))))</f>
        <v/>
      </c>
      <c r="H322" s="50" t="str">
        <f>IF($A322="","",(IF((VLOOKUP($A322,DATA!$A$1:$M$38,8,FALSE))="X","X",(IF(H321="X",1,H321+1)))))</f>
        <v/>
      </c>
      <c r="I322" s="50" t="str">
        <f>IF($A322="","",(IF((VLOOKUP($A322,DATA!$A$1:$M$38,9,FALSE))="X","X",(IF(I321="X",1,I321+1)))))</f>
        <v/>
      </c>
      <c r="J322" s="51" t="str">
        <f>IF($A322="","",(IF((VLOOKUP($A322,DATA!$A$1:$M$38,10,FALSE))="X","X",(IF(J321="X",1,J321+1)))))</f>
        <v/>
      </c>
      <c r="K322" s="50" t="str">
        <f>IF($A322="","",(IF((VLOOKUP($A322,DATA!$A$1:$M$38,11,FALSE))="X","X",(IF(K321="X",1,K321+1)))))</f>
        <v/>
      </c>
      <c r="L322" s="50" t="str">
        <f>IF($A322="","",(IF((VLOOKUP($A322,DATA!$A$1:$M$38,12,FALSE))="X","X",(IF(L321="X",1,L321+1)))))</f>
        <v/>
      </c>
      <c r="M322" s="50" t="str">
        <f>IF($A322="","",(IF((VLOOKUP($A322,DATA!$A$1:$M$38,13,FALSE))="X","X",(IF(M321="X",1,M321+1)))))</f>
        <v/>
      </c>
      <c r="N322" s="53" t="str">
        <f t="shared" si="8"/>
        <v/>
      </c>
      <c r="O322" s="51" t="str">
        <f t="shared" si="9"/>
        <v/>
      </c>
      <c r="P322" s="50" t="str">
        <f>IF($A322="","",(IF((VLOOKUP($A322,DATA!$S$1:$AC$38,2,FALSE))="X","X",(IF(P321="X",1,P321+1)))))</f>
        <v/>
      </c>
      <c r="Q322" s="50" t="str">
        <f>IF($A322="","",(IF((VLOOKUP($A322,DATA!$S$1:$AC$38,3,FALSE))="X","X",(IF(Q321="X",1,Q321+1)))))</f>
        <v/>
      </c>
      <c r="R322" s="50" t="str">
        <f>IF($A322="","",(IF((VLOOKUP($A322,DATA!$S$1:$AC$38,4,FALSE))="X","X",(IF(R321="X",1,R321+1)))))</f>
        <v/>
      </c>
      <c r="S322" s="50" t="str">
        <f>IF($A322="","",(IF((VLOOKUP($A322,DATA!$S$1:$AC$38,5,FALSE))="X","X",(IF(S321="X",1,S321+1)))))</f>
        <v/>
      </c>
      <c r="T322" s="50" t="str">
        <f>IF($A322="","",(IF((VLOOKUP($A322,DATA!$S$1:$AC$38,6,FALSE))="X","X",(IF(T321="X",1,T321+1)))))</f>
        <v/>
      </c>
      <c r="U322" s="50" t="str">
        <f>IF($A322="","",(IF((VLOOKUP($A322,DATA!$S$1:$AC$38,7,FALSE))="X","X",(IF(U321="X",1,U321+1)))))</f>
        <v/>
      </c>
      <c r="V322" s="51" t="str">
        <f>IF($A322="","",(IF((VLOOKUP($A322,DATA!$S$1:$AC$38,8,FALSE))="X","X",(IF(V321="X",1,V321+1)))))</f>
        <v/>
      </c>
      <c r="W322" s="50" t="str">
        <f>IF($A322="","",(IF((VLOOKUP($A322,DATA!$S$1:$AC$38,9,FALSE))="X","X",(IF(W321="X",1,W321+1)))))</f>
        <v/>
      </c>
      <c r="X322" s="50" t="str">
        <f>IF($A322="","",(IF((VLOOKUP($A322,DATA!$S$1:$AC$38,10,FALSE))="X","X",(IF(X321="X",1,X321+1)))))</f>
        <v/>
      </c>
      <c r="Y322" s="51" t="str">
        <f>IF($A322="","",(IF((VLOOKUP($A322,DATA!$S$1:$AC$38,11,FALSE))="X","X",(IF(Y321="X",1,Y321+1)))))</f>
        <v/>
      </c>
      <c r="Z322" s="52"/>
      <c r="AA322" s="52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  <c r="BI322" s="44"/>
      <c r="BJ322" s="44"/>
      <c r="BK322" s="44"/>
      <c r="BL322" s="44"/>
      <c r="BM322" s="39"/>
      <c r="BN322" s="39"/>
      <c r="BO322" s="39"/>
      <c r="BP322" s="39"/>
      <c r="BQ322" s="39"/>
      <c r="BR322" s="39"/>
      <c r="BS322" s="44"/>
      <c r="BT322" s="44"/>
      <c r="BU322" s="44"/>
      <c r="BV322" s="44"/>
      <c r="BW322" s="44"/>
      <c r="BX322" s="44"/>
      <c r="BY322" s="44"/>
      <c r="BZ322" s="44"/>
      <c r="CA322" s="44"/>
      <c r="CB322" s="44"/>
      <c r="CC322" s="44"/>
      <c r="CD322" s="44"/>
      <c r="CE322" s="39"/>
      <c r="CF322" s="39"/>
      <c r="CG322" s="39"/>
      <c r="CH322" s="39"/>
      <c r="DC322" s="4"/>
      <c r="DD322" s="4"/>
      <c r="DE322" s="49"/>
      <c r="DF322" s="49"/>
      <c r="DG322" s="49"/>
      <c r="DH322" s="49"/>
      <c r="DI322" s="49"/>
      <c r="DJ322" s="49"/>
      <c r="DK322" s="49"/>
      <c r="DL322" s="49"/>
      <c r="DM322" s="49"/>
      <c r="DN322" s="49"/>
      <c r="DO322" s="49"/>
      <c r="DP322" s="49"/>
      <c r="DQ322" s="49"/>
      <c r="DR322" s="49"/>
      <c r="DS322" s="49"/>
      <c r="DT322" s="49"/>
      <c r="DU322" s="49"/>
      <c r="DV322" s="49"/>
      <c r="DW322" s="49"/>
      <c r="DX322" s="49"/>
      <c r="DY322" s="49"/>
      <c r="DZ322" s="49"/>
      <c r="EA322" s="49"/>
      <c r="EB322" s="49"/>
      <c r="EC322" s="49"/>
      <c r="ED322" s="49"/>
      <c r="EE322" s="49"/>
      <c r="EF322" s="49"/>
      <c r="EG322" s="49"/>
      <c r="EH322" s="49"/>
      <c r="EI322" s="49"/>
      <c r="EJ322" s="49"/>
      <c r="EK322" s="49"/>
      <c r="EL322" s="49"/>
      <c r="EM322" s="49"/>
      <c r="EN322" s="49"/>
      <c r="EO322" s="49"/>
      <c r="EP322" s="49"/>
      <c r="EQ322" s="49"/>
      <c r="ER322" s="49"/>
      <c r="ES322" s="49"/>
      <c r="ET322" s="49"/>
      <c r="EU322" s="49"/>
      <c r="EV322" s="49"/>
      <c r="EW322" s="49"/>
      <c r="EX322" s="49"/>
      <c r="EY322" s="49"/>
      <c r="EZ322" s="49"/>
      <c r="FA322" s="49"/>
      <c r="FB322" s="49"/>
      <c r="FC322" s="49"/>
      <c r="FD322" s="49"/>
      <c r="FE322" s="49"/>
      <c r="FF322" s="49"/>
      <c r="FG322" s="49"/>
      <c r="FH322" s="49"/>
      <c r="FI322" s="49"/>
      <c r="FJ322" s="49"/>
      <c r="FK322" s="49"/>
      <c r="FL322" s="49"/>
      <c r="FM322" s="49"/>
      <c r="FN322" s="49"/>
      <c r="FO322" s="49"/>
      <c r="FP322" s="49"/>
      <c r="FQ322" s="49"/>
      <c r="FR322" s="49"/>
      <c r="FS322" s="49"/>
      <c r="FT322" s="49"/>
      <c r="FU322" s="49"/>
      <c r="FV322" s="49"/>
      <c r="FW322" s="49"/>
      <c r="FX322" s="49"/>
      <c r="FY322" s="49"/>
      <c r="FZ322" s="49"/>
      <c r="GA322" s="49"/>
      <c r="GB322" s="49"/>
      <c r="GC322" s="49"/>
      <c r="GD322" s="49"/>
      <c r="GE322" s="49"/>
      <c r="GF322" s="49"/>
      <c r="GG322" s="49"/>
      <c r="GH322" s="49"/>
      <c r="GI322" s="49"/>
      <c r="GJ322" s="49"/>
      <c r="GK322" s="49"/>
      <c r="GL322" s="49"/>
      <c r="GM322" s="49"/>
      <c r="GN322" s="49"/>
      <c r="GO322" s="49"/>
      <c r="GP322" s="49"/>
      <c r="GQ322" s="49"/>
      <c r="GR322" s="49"/>
      <c r="GS322" s="49"/>
      <c r="GT322" s="49"/>
      <c r="GU322" s="49"/>
      <c r="GV322" s="49"/>
      <c r="GW322" s="49"/>
      <c r="GX322" s="49"/>
      <c r="GY322" s="49"/>
      <c r="GZ322" s="49"/>
    </row>
    <row r="323" spans="1:208" s="5" customFormat="1" ht="18.600000000000001" customHeight="1" x14ac:dyDescent="0.25">
      <c r="A323" s="58"/>
      <c r="B323" s="50" t="str">
        <f>IF($A323="","",(IF((VLOOKUP($A323,DATA!$A$1:$M$38,2,FALSE))="X","X",(IF(B322="X",1,B322+1)))))</f>
        <v/>
      </c>
      <c r="C323" s="51" t="str">
        <f>IF($A323="","",(IF((VLOOKUP($A323,DATA!$A$1:$M$38,3,FALSE))="X","X",(IF(C322="X",1,C322+1)))))</f>
        <v/>
      </c>
      <c r="D323" s="50" t="str">
        <f>IF($A323="","",(IF((VLOOKUP($A323,DATA!$A$1:$M$38,4,FALSE))="X","X",(IF(D322="X",1,D322+1)))))</f>
        <v/>
      </c>
      <c r="E323" s="51" t="str">
        <f>IF($A323="","",(IF((VLOOKUP($A323,DATA!$A$1:$M$38,5,FALSE))="X","X",(IF(E322="X",1,E322+1)))))</f>
        <v/>
      </c>
      <c r="F323" s="50" t="str">
        <f>IF($A323="","",(IF((VLOOKUP($A323,DATA!$A$1:$M$38,6,FALSE))="X","X",(IF(F322="X",1,F322+1)))))</f>
        <v/>
      </c>
      <c r="G323" s="51" t="str">
        <f>IF($A323="","",(IF((VLOOKUP($A323,DATA!$A$1:$M$38,7,FALSE))="X","X",(IF(G322="X",1,G322+1)))))</f>
        <v/>
      </c>
      <c r="H323" s="50" t="str">
        <f>IF($A323="","",(IF((VLOOKUP($A323,DATA!$A$1:$M$38,8,FALSE))="X","X",(IF(H322="X",1,H322+1)))))</f>
        <v/>
      </c>
      <c r="I323" s="50" t="str">
        <f>IF($A323="","",(IF((VLOOKUP($A323,DATA!$A$1:$M$38,9,FALSE))="X","X",(IF(I322="X",1,I322+1)))))</f>
        <v/>
      </c>
      <c r="J323" s="51" t="str">
        <f>IF($A323="","",(IF((VLOOKUP($A323,DATA!$A$1:$M$38,10,FALSE))="X","X",(IF(J322="X",1,J322+1)))))</f>
        <v/>
      </c>
      <c r="K323" s="50" t="str">
        <f>IF($A323="","",(IF((VLOOKUP($A323,DATA!$A$1:$M$38,11,FALSE))="X","X",(IF(K322="X",1,K322+1)))))</f>
        <v/>
      </c>
      <c r="L323" s="50" t="str">
        <f>IF($A323="","",(IF((VLOOKUP($A323,DATA!$A$1:$M$38,12,FALSE))="X","X",(IF(L322="X",1,L322+1)))))</f>
        <v/>
      </c>
      <c r="M323" s="50" t="str">
        <f>IF($A323="","",(IF((VLOOKUP($A323,DATA!$A$1:$M$38,13,FALSE))="X","X",(IF(M322="X",1,M322+1)))))</f>
        <v/>
      </c>
      <c r="N323" s="53" t="str">
        <f t="shared" si="8"/>
        <v/>
      </c>
      <c r="O323" s="51" t="str">
        <f t="shared" si="9"/>
        <v/>
      </c>
      <c r="P323" s="50" t="str">
        <f>IF($A323="","",(IF((VLOOKUP($A323,DATA!$S$1:$AC$38,2,FALSE))="X","X",(IF(P322="X",1,P322+1)))))</f>
        <v/>
      </c>
      <c r="Q323" s="50" t="str">
        <f>IF($A323="","",(IF((VLOOKUP($A323,DATA!$S$1:$AC$38,3,FALSE))="X","X",(IF(Q322="X",1,Q322+1)))))</f>
        <v/>
      </c>
      <c r="R323" s="50" t="str">
        <f>IF($A323="","",(IF((VLOOKUP($A323,DATA!$S$1:$AC$38,4,FALSE))="X","X",(IF(R322="X",1,R322+1)))))</f>
        <v/>
      </c>
      <c r="S323" s="50" t="str">
        <f>IF($A323="","",(IF((VLOOKUP($A323,DATA!$S$1:$AC$38,5,FALSE))="X","X",(IF(S322="X",1,S322+1)))))</f>
        <v/>
      </c>
      <c r="T323" s="50" t="str">
        <f>IF($A323="","",(IF((VLOOKUP($A323,DATA!$S$1:$AC$38,6,FALSE))="X","X",(IF(T322="X",1,T322+1)))))</f>
        <v/>
      </c>
      <c r="U323" s="50" t="str">
        <f>IF($A323="","",(IF((VLOOKUP($A323,DATA!$S$1:$AC$38,7,FALSE))="X","X",(IF(U322="X",1,U322+1)))))</f>
        <v/>
      </c>
      <c r="V323" s="51" t="str">
        <f>IF($A323="","",(IF((VLOOKUP($A323,DATA!$S$1:$AC$38,8,FALSE))="X","X",(IF(V322="X",1,V322+1)))))</f>
        <v/>
      </c>
      <c r="W323" s="50" t="str">
        <f>IF($A323="","",(IF((VLOOKUP($A323,DATA!$S$1:$AC$38,9,FALSE))="X","X",(IF(W322="X",1,W322+1)))))</f>
        <v/>
      </c>
      <c r="X323" s="50" t="str">
        <f>IF($A323="","",(IF((VLOOKUP($A323,DATA!$S$1:$AC$38,10,FALSE))="X","X",(IF(X322="X",1,X322+1)))))</f>
        <v/>
      </c>
      <c r="Y323" s="51" t="str">
        <f>IF($A323="","",(IF((VLOOKUP($A323,DATA!$S$1:$AC$38,11,FALSE))="X","X",(IF(Y322="X",1,Y322+1)))))</f>
        <v/>
      </c>
      <c r="Z323" s="52"/>
      <c r="AA323" s="52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4"/>
      <c r="BM323" s="39"/>
      <c r="BN323" s="39"/>
      <c r="BO323" s="39"/>
      <c r="BP323" s="39"/>
      <c r="BQ323" s="39"/>
      <c r="BR323" s="39"/>
      <c r="BS323" s="44"/>
      <c r="BT323" s="44"/>
      <c r="BU323" s="44"/>
      <c r="BV323" s="44"/>
      <c r="BW323" s="44"/>
      <c r="BX323" s="44"/>
      <c r="BY323" s="44"/>
      <c r="BZ323" s="44"/>
      <c r="CA323" s="44"/>
      <c r="CB323" s="44"/>
      <c r="CC323" s="44"/>
      <c r="CD323" s="44"/>
      <c r="CE323" s="39"/>
      <c r="CF323" s="39"/>
      <c r="CG323" s="39"/>
      <c r="CH323" s="39"/>
      <c r="DC323" s="4"/>
      <c r="DD323" s="4"/>
      <c r="DE323" s="49"/>
      <c r="DF323" s="49"/>
      <c r="DG323" s="49"/>
      <c r="DH323" s="49"/>
      <c r="DI323" s="49"/>
      <c r="DJ323" s="49"/>
      <c r="DK323" s="49"/>
      <c r="DL323" s="49"/>
      <c r="DM323" s="49"/>
      <c r="DN323" s="49"/>
      <c r="DO323" s="49"/>
      <c r="DP323" s="49"/>
      <c r="DQ323" s="49"/>
      <c r="DR323" s="49"/>
      <c r="DS323" s="49"/>
      <c r="DT323" s="49"/>
      <c r="DU323" s="49"/>
      <c r="DV323" s="49"/>
      <c r="DW323" s="49"/>
      <c r="DX323" s="49"/>
      <c r="DY323" s="49"/>
      <c r="DZ323" s="49"/>
      <c r="EA323" s="49"/>
      <c r="EB323" s="49"/>
      <c r="EC323" s="49"/>
      <c r="ED323" s="49"/>
      <c r="EE323" s="49"/>
      <c r="EF323" s="49"/>
      <c r="EG323" s="49"/>
      <c r="EH323" s="49"/>
      <c r="EI323" s="49"/>
      <c r="EJ323" s="49"/>
      <c r="EK323" s="49"/>
      <c r="EL323" s="49"/>
      <c r="EM323" s="49"/>
      <c r="EN323" s="49"/>
      <c r="EO323" s="49"/>
      <c r="EP323" s="49"/>
      <c r="EQ323" s="49"/>
      <c r="ER323" s="49"/>
      <c r="ES323" s="49"/>
      <c r="ET323" s="49"/>
      <c r="EU323" s="49"/>
      <c r="EV323" s="49"/>
      <c r="EW323" s="49"/>
      <c r="EX323" s="49"/>
      <c r="EY323" s="49"/>
      <c r="EZ323" s="49"/>
      <c r="FA323" s="49"/>
      <c r="FB323" s="49"/>
      <c r="FC323" s="49"/>
      <c r="FD323" s="49"/>
      <c r="FE323" s="49"/>
      <c r="FF323" s="49"/>
      <c r="FG323" s="49"/>
      <c r="FH323" s="49"/>
      <c r="FI323" s="49"/>
      <c r="FJ323" s="49"/>
      <c r="FK323" s="49"/>
      <c r="FL323" s="49"/>
      <c r="FM323" s="49"/>
      <c r="FN323" s="49"/>
      <c r="FO323" s="49"/>
      <c r="FP323" s="49"/>
      <c r="FQ323" s="49"/>
      <c r="FR323" s="49"/>
      <c r="FS323" s="49"/>
      <c r="FT323" s="49"/>
      <c r="FU323" s="49"/>
      <c r="FV323" s="49"/>
      <c r="FW323" s="49"/>
      <c r="FX323" s="49"/>
      <c r="FY323" s="49"/>
      <c r="FZ323" s="49"/>
      <c r="GA323" s="49"/>
      <c r="GB323" s="49"/>
      <c r="GC323" s="49"/>
      <c r="GD323" s="49"/>
      <c r="GE323" s="49"/>
      <c r="GF323" s="49"/>
      <c r="GG323" s="49"/>
      <c r="GH323" s="49"/>
      <c r="GI323" s="49"/>
      <c r="GJ323" s="49"/>
      <c r="GK323" s="49"/>
      <c r="GL323" s="49"/>
      <c r="GM323" s="49"/>
      <c r="GN323" s="49"/>
      <c r="GO323" s="49"/>
      <c r="GP323" s="49"/>
      <c r="GQ323" s="49"/>
      <c r="GR323" s="49"/>
      <c r="GS323" s="49"/>
      <c r="GT323" s="49"/>
      <c r="GU323" s="49"/>
      <c r="GV323" s="49"/>
      <c r="GW323" s="49"/>
      <c r="GX323" s="49"/>
      <c r="GY323" s="49"/>
      <c r="GZ323" s="49"/>
    </row>
    <row r="324" spans="1:208" s="5" customFormat="1" ht="18.600000000000001" customHeight="1" x14ac:dyDescent="0.25">
      <c r="A324" s="58"/>
      <c r="B324" s="50" t="str">
        <f>IF($A324="","",(IF((VLOOKUP($A324,DATA!$A$1:$M$38,2,FALSE))="X","X",(IF(B323="X",1,B323+1)))))</f>
        <v/>
      </c>
      <c r="C324" s="51" t="str">
        <f>IF($A324="","",(IF((VLOOKUP($A324,DATA!$A$1:$M$38,3,FALSE))="X","X",(IF(C323="X",1,C323+1)))))</f>
        <v/>
      </c>
      <c r="D324" s="50" t="str">
        <f>IF($A324="","",(IF((VLOOKUP($A324,DATA!$A$1:$M$38,4,FALSE))="X","X",(IF(D323="X",1,D323+1)))))</f>
        <v/>
      </c>
      <c r="E324" s="51" t="str">
        <f>IF($A324="","",(IF((VLOOKUP($A324,DATA!$A$1:$M$38,5,FALSE))="X","X",(IF(E323="X",1,E323+1)))))</f>
        <v/>
      </c>
      <c r="F324" s="50" t="str">
        <f>IF($A324="","",(IF((VLOOKUP($A324,DATA!$A$1:$M$38,6,FALSE))="X","X",(IF(F323="X",1,F323+1)))))</f>
        <v/>
      </c>
      <c r="G324" s="51" t="str">
        <f>IF($A324="","",(IF((VLOOKUP($A324,DATA!$A$1:$M$38,7,FALSE))="X","X",(IF(G323="X",1,G323+1)))))</f>
        <v/>
      </c>
      <c r="H324" s="50" t="str">
        <f>IF($A324="","",(IF((VLOOKUP($A324,DATA!$A$1:$M$38,8,FALSE))="X","X",(IF(H323="X",1,H323+1)))))</f>
        <v/>
      </c>
      <c r="I324" s="50" t="str">
        <f>IF($A324="","",(IF((VLOOKUP($A324,DATA!$A$1:$M$38,9,FALSE))="X","X",(IF(I323="X",1,I323+1)))))</f>
        <v/>
      </c>
      <c r="J324" s="51" t="str">
        <f>IF($A324="","",(IF((VLOOKUP($A324,DATA!$A$1:$M$38,10,FALSE))="X","X",(IF(J323="X",1,J323+1)))))</f>
        <v/>
      </c>
      <c r="K324" s="50" t="str">
        <f>IF($A324="","",(IF((VLOOKUP($A324,DATA!$A$1:$M$38,11,FALSE))="X","X",(IF(K323="X",1,K323+1)))))</f>
        <v/>
      </c>
      <c r="L324" s="50" t="str">
        <f>IF($A324="","",(IF((VLOOKUP($A324,DATA!$A$1:$M$38,12,FALSE))="X","X",(IF(L323="X",1,L323+1)))))</f>
        <v/>
      </c>
      <c r="M324" s="50" t="str">
        <f>IF($A324="","",(IF((VLOOKUP($A324,DATA!$A$1:$M$38,13,FALSE))="X","X",(IF(M323="X",1,M323+1)))))</f>
        <v/>
      </c>
      <c r="N324" s="53" t="str">
        <f t="shared" si="8"/>
        <v/>
      </c>
      <c r="O324" s="51" t="str">
        <f t="shared" si="9"/>
        <v/>
      </c>
      <c r="P324" s="50" t="str">
        <f>IF($A324="","",(IF((VLOOKUP($A324,DATA!$S$1:$AC$38,2,FALSE))="X","X",(IF(P323="X",1,P323+1)))))</f>
        <v/>
      </c>
      <c r="Q324" s="50" t="str">
        <f>IF($A324="","",(IF((VLOOKUP($A324,DATA!$S$1:$AC$38,3,FALSE))="X","X",(IF(Q323="X",1,Q323+1)))))</f>
        <v/>
      </c>
      <c r="R324" s="50" t="str">
        <f>IF($A324="","",(IF((VLOOKUP($A324,DATA!$S$1:$AC$38,4,FALSE))="X","X",(IF(R323="X",1,R323+1)))))</f>
        <v/>
      </c>
      <c r="S324" s="50" t="str">
        <f>IF($A324="","",(IF((VLOOKUP($A324,DATA!$S$1:$AC$38,5,FALSE))="X","X",(IF(S323="X",1,S323+1)))))</f>
        <v/>
      </c>
      <c r="T324" s="50" t="str">
        <f>IF($A324="","",(IF((VLOOKUP($A324,DATA!$S$1:$AC$38,6,FALSE))="X","X",(IF(T323="X",1,T323+1)))))</f>
        <v/>
      </c>
      <c r="U324" s="50" t="str">
        <f>IF($A324="","",(IF((VLOOKUP($A324,DATA!$S$1:$AC$38,7,FALSE))="X","X",(IF(U323="X",1,U323+1)))))</f>
        <v/>
      </c>
      <c r="V324" s="51" t="str">
        <f>IF($A324="","",(IF((VLOOKUP($A324,DATA!$S$1:$AC$38,8,FALSE))="X","X",(IF(V323="X",1,V323+1)))))</f>
        <v/>
      </c>
      <c r="W324" s="50" t="str">
        <f>IF($A324="","",(IF((VLOOKUP($A324,DATA!$S$1:$AC$38,9,FALSE))="X","X",(IF(W323="X",1,W323+1)))))</f>
        <v/>
      </c>
      <c r="X324" s="50" t="str">
        <f>IF($A324="","",(IF((VLOOKUP($A324,DATA!$S$1:$AC$38,10,FALSE))="X","X",(IF(X323="X",1,X323+1)))))</f>
        <v/>
      </c>
      <c r="Y324" s="51" t="str">
        <f>IF($A324="","",(IF((VLOOKUP($A324,DATA!$S$1:$AC$38,11,FALSE))="X","X",(IF(Y323="X",1,Y323+1)))))</f>
        <v/>
      </c>
      <c r="Z324" s="52"/>
      <c r="AA324" s="52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4"/>
      <c r="BM324" s="39"/>
      <c r="BN324" s="39"/>
      <c r="BO324" s="39"/>
      <c r="BP324" s="39"/>
      <c r="BQ324" s="39"/>
      <c r="BR324" s="39"/>
      <c r="BS324" s="44"/>
      <c r="BT324" s="44"/>
      <c r="BU324" s="44"/>
      <c r="BV324" s="44"/>
      <c r="BW324" s="44"/>
      <c r="BX324" s="44"/>
      <c r="BY324" s="44"/>
      <c r="BZ324" s="44"/>
      <c r="CA324" s="44"/>
      <c r="CB324" s="44"/>
      <c r="CC324" s="44"/>
      <c r="CD324" s="44"/>
      <c r="CE324" s="39"/>
      <c r="CF324" s="39"/>
      <c r="CG324" s="39"/>
      <c r="CH324" s="39"/>
      <c r="DC324" s="4"/>
      <c r="DD324" s="4"/>
      <c r="DE324" s="49"/>
      <c r="DF324" s="49"/>
      <c r="DG324" s="49"/>
      <c r="DH324" s="49"/>
      <c r="DI324" s="49"/>
      <c r="DJ324" s="49"/>
      <c r="DK324" s="49"/>
      <c r="DL324" s="49"/>
      <c r="DM324" s="49"/>
      <c r="DN324" s="49"/>
      <c r="DO324" s="49"/>
      <c r="DP324" s="49"/>
      <c r="DQ324" s="49"/>
      <c r="DR324" s="49"/>
      <c r="DS324" s="49"/>
      <c r="DT324" s="49"/>
      <c r="DU324" s="49"/>
      <c r="DV324" s="49"/>
      <c r="DW324" s="49"/>
      <c r="DX324" s="49"/>
      <c r="DY324" s="49"/>
      <c r="DZ324" s="49"/>
      <c r="EA324" s="49"/>
      <c r="EB324" s="49"/>
      <c r="EC324" s="49"/>
      <c r="ED324" s="49"/>
      <c r="EE324" s="49"/>
      <c r="EF324" s="49"/>
      <c r="EG324" s="49"/>
      <c r="EH324" s="49"/>
      <c r="EI324" s="49"/>
      <c r="EJ324" s="49"/>
      <c r="EK324" s="49"/>
      <c r="EL324" s="49"/>
      <c r="EM324" s="49"/>
      <c r="EN324" s="49"/>
      <c r="EO324" s="49"/>
      <c r="EP324" s="49"/>
      <c r="EQ324" s="49"/>
      <c r="ER324" s="49"/>
      <c r="ES324" s="49"/>
      <c r="ET324" s="49"/>
      <c r="EU324" s="49"/>
      <c r="EV324" s="49"/>
      <c r="EW324" s="49"/>
      <c r="EX324" s="49"/>
      <c r="EY324" s="49"/>
      <c r="EZ324" s="49"/>
      <c r="FA324" s="49"/>
      <c r="FB324" s="49"/>
      <c r="FC324" s="49"/>
      <c r="FD324" s="49"/>
      <c r="FE324" s="49"/>
      <c r="FF324" s="49"/>
      <c r="FG324" s="49"/>
      <c r="FH324" s="49"/>
      <c r="FI324" s="49"/>
      <c r="FJ324" s="49"/>
      <c r="FK324" s="49"/>
      <c r="FL324" s="49"/>
      <c r="FM324" s="49"/>
      <c r="FN324" s="49"/>
      <c r="FO324" s="49"/>
      <c r="FP324" s="49"/>
      <c r="FQ324" s="49"/>
      <c r="FR324" s="49"/>
      <c r="FS324" s="49"/>
      <c r="FT324" s="49"/>
      <c r="FU324" s="49"/>
      <c r="FV324" s="49"/>
      <c r="FW324" s="49"/>
      <c r="FX324" s="49"/>
      <c r="FY324" s="49"/>
      <c r="FZ324" s="49"/>
      <c r="GA324" s="49"/>
      <c r="GB324" s="49"/>
      <c r="GC324" s="49"/>
      <c r="GD324" s="49"/>
      <c r="GE324" s="49"/>
      <c r="GF324" s="49"/>
      <c r="GG324" s="49"/>
      <c r="GH324" s="49"/>
      <c r="GI324" s="49"/>
      <c r="GJ324" s="49"/>
      <c r="GK324" s="49"/>
      <c r="GL324" s="49"/>
      <c r="GM324" s="49"/>
      <c r="GN324" s="49"/>
      <c r="GO324" s="49"/>
      <c r="GP324" s="49"/>
      <c r="GQ324" s="49"/>
      <c r="GR324" s="49"/>
      <c r="GS324" s="49"/>
      <c r="GT324" s="49"/>
      <c r="GU324" s="49"/>
      <c r="GV324" s="49"/>
      <c r="GW324" s="49"/>
      <c r="GX324" s="49"/>
      <c r="GY324" s="49"/>
      <c r="GZ324" s="49"/>
    </row>
    <row r="325" spans="1:208" s="5" customFormat="1" ht="18.600000000000001" customHeight="1" x14ac:dyDescent="0.25">
      <c r="A325" s="58"/>
      <c r="B325" s="50" t="str">
        <f>IF($A325="","",(IF((VLOOKUP($A325,DATA!$A$1:$M$38,2,FALSE))="X","X",(IF(B324="X",1,B324+1)))))</f>
        <v/>
      </c>
      <c r="C325" s="51" t="str">
        <f>IF($A325="","",(IF((VLOOKUP($A325,DATA!$A$1:$M$38,3,FALSE))="X","X",(IF(C324="X",1,C324+1)))))</f>
        <v/>
      </c>
      <c r="D325" s="50" t="str">
        <f>IF($A325="","",(IF((VLOOKUP($A325,DATA!$A$1:$M$38,4,FALSE))="X","X",(IF(D324="X",1,D324+1)))))</f>
        <v/>
      </c>
      <c r="E325" s="51" t="str">
        <f>IF($A325="","",(IF((VLOOKUP($A325,DATA!$A$1:$M$38,5,FALSE))="X","X",(IF(E324="X",1,E324+1)))))</f>
        <v/>
      </c>
      <c r="F325" s="50" t="str">
        <f>IF($A325="","",(IF((VLOOKUP($A325,DATA!$A$1:$M$38,6,FALSE))="X","X",(IF(F324="X",1,F324+1)))))</f>
        <v/>
      </c>
      <c r="G325" s="51" t="str">
        <f>IF($A325="","",(IF((VLOOKUP($A325,DATA!$A$1:$M$38,7,FALSE))="X","X",(IF(G324="X",1,G324+1)))))</f>
        <v/>
      </c>
      <c r="H325" s="50" t="str">
        <f>IF($A325="","",(IF((VLOOKUP($A325,DATA!$A$1:$M$38,8,FALSE))="X","X",(IF(H324="X",1,H324+1)))))</f>
        <v/>
      </c>
      <c r="I325" s="50" t="str">
        <f>IF($A325="","",(IF((VLOOKUP($A325,DATA!$A$1:$M$38,9,FALSE))="X","X",(IF(I324="X",1,I324+1)))))</f>
        <v/>
      </c>
      <c r="J325" s="51" t="str">
        <f>IF($A325="","",(IF((VLOOKUP($A325,DATA!$A$1:$M$38,10,FALSE))="X","X",(IF(J324="X",1,J324+1)))))</f>
        <v/>
      </c>
      <c r="K325" s="50" t="str">
        <f>IF($A325="","",(IF((VLOOKUP($A325,DATA!$A$1:$M$38,11,FALSE))="X","X",(IF(K324="X",1,K324+1)))))</f>
        <v/>
      </c>
      <c r="L325" s="50" t="str">
        <f>IF($A325="","",(IF((VLOOKUP($A325,DATA!$A$1:$M$38,12,FALSE))="X","X",(IF(L324="X",1,L324+1)))))</f>
        <v/>
      </c>
      <c r="M325" s="50" t="str">
        <f>IF($A325="","",(IF((VLOOKUP($A325,DATA!$A$1:$M$38,13,FALSE))="X","X",(IF(M324="X",1,M324+1)))))</f>
        <v/>
      </c>
      <c r="N325" s="53" t="str">
        <f t="shared" si="8"/>
        <v/>
      </c>
      <c r="O325" s="51" t="str">
        <f t="shared" si="9"/>
        <v/>
      </c>
      <c r="P325" s="50" t="str">
        <f>IF($A325="","",(IF((VLOOKUP($A325,DATA!$S$1:$AC$38,2,FALSE))="X","X",(IF(P324="X",1,P324+1)))))</f>
        <v/>
      </c>
      <c r="Q325" s="50" t="str">
        <f>IF($A325="","",(IF((VLOOKUP($A325,DATA!$S$1:$AC$38,3,FALSE))="X","X",(IF(Q324="X",1,Q324+1)))))</f>
        <v/>
      </c>
      <c r="R325" s="50" t="str">
        <f>IF($A325="","",(IF((VLOOKUP($A325,DATA!$S$1:$AC$38,4,FALSE))="X","X",(IF(R324="X",1,R324+1)))))</f>
        <v/>
      </c>
      <c r="S325" s="50" t="str">
        <f>IF($A325="","",(IF((VLOOKUP($A325,DATA!$S$1:$AC$38,5,FALSE))="X","X",(IF(S324="X",1,S324+1)))))</f>
        <v/>
      </c>
      <c r="T325" s="50" t="str">
        <f>IF($A325="","",(IF((VLOOKUP($A325,DATA!$S$1:$AC$38,6,FALSE))="X","X",(IF(T324="X",1,T324+1)))))</f>
        <v/>
      </c>
      <c r="U325" s="50" t="str">
        <f>IF($A325="","",(IF((VLOOKUP($A325,DATA!$S$1:$AC$38,7,FALSE))="X","X",(IF(U324="X",1,U324+1)))))</f>
        <v/>
      </c>
      <c r="V325" s="51" t="str">
        <f>IF($A325="","",(IF((VLOOKUP($A325,DATA!$S$1:$AC$38,8,FALSE))="X","X",(IF(V324="X",1,V324+1)))))</f>
        <v/>
      </c>
      <c r="W325" s="50" t="str">
        <f>IF($A325="","",(IF((VLOOKUP($A325,DATA!$S$1:$AC$38,9,FALSE))="X","X",(IF(W324="X",1,W324+1)))))</f>
        <v/>
      </c>
      <c r="X325" s="50" t="str">
        <f>IF($A325="","",(IF((VLOOKUP($A325,DATA!$S$1:$AC$38,10,FALSE))="X","X",(IF(X324="X",1,X324+1)))))</f>
        <v/>
      </c>
      <c r="Y325" s="51" t="str">
        <f>IF($A325="","",(IF((VLOOKUP($A325,DATA!$S$1:$AC$38,11,FALSE))="X","X",(IF(Y324="X",1,Y324+1)))))</f>
        <v/>
      </c>
      <c r="Z325" s="52"/>
      <c r="AA325" s="52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44"/>
      <c r="BM325" s="39"/>
      <c r="BN325" s="39"/>
      <c r="BO325" s="39"/>
      <c r="BP325" s="39"/>
      <c r="BQ325" s="39"/>
      <c r="BR325" s="39"/>
      <c r="BS325" s="44"/>
      <c r="BT325" s="44"/>
      <c r="BU325" s="44"/>
      <c r="BV325" s="44"/>
      <c r="BW325" s="44"/>
      <c r="BX325" s="44"/>
      <c r="BY325" s="44"/>
      <c r="BZ325" s="44"/>
      <c r="CA325" s="44"/>
      <c r="CB325" s="44"/>
      <c r="CC325" s="44"/>
      <c r="CD325" s="44"/>
      <c r="CE325" s="39"/>
      <c r="CF325" s="39"/>
      <c r="CG325" s="39"/>
      <c r="CH325" s="39"/>
      <c r="DC325" s="4"/>
      <c r="DD325" s="4"/>
      <c r="DE325" s="49"/>
      <c r="DF325" s="49"/>
      <c r="DG325" s="49"/>
      <c r="DH325" s="49"/>
      <c r="DI325" s="49"/>
      <c r="DJ325" s="49"/>
      <c r="DK325" s="49"/>
      <c r="DL325" s="49"/>
      <c r="DM325" s="49"/>
      <c r="DN325" s="49"/>
      <c r="DO325" s="49"/>
      <c r="DP325" s="49"/>
      <c r="DQ325" s="49"/>
      <c r="DR325" s="49"/>
      <c r="DS325" s="49"/>
      <c r="DT325" s="49"/>
      <c r="DU325" s="49"/>
      <c r="DV325" s="49"/>
      <c r="DW325" s="49"/>
      <c r="DX325" s="49"/>
      <c r="DY325" s="49"/>
      <c r="DZ325" s="49"/>
      <c r="EA325" s="49"/>
      <c r="EB325" s="49"/>
      <c r="EC325" s="49"/>
      <c r="ED325" s="49"/>
      <c r="EE325" s="49"/>
      <c r="EF325" s="49"/>
      <c r="EG325" s="49"/>
      <c r="EH325" s="49"/>
      <c r="EI325" s="49"/>
      <c r="EJ325" s="49"/>
      <c r="EK325" s="49"/>
      <c r="EL325" s="49"/>
      <c r="EM325" s="49"/>
      <c r="EN325" s="49"/>
      <c r="EO325" s="49"/>
      <c r="EP325" s="49"/>
      <c r="EQ325" s="49"/>
      <c r="ER325" s="49"/>
      <c r="ES325" s="49"/>
      <c r="ET325" s="49"/>
      <c r="EU325" s="49"/>
      <c r="EV325" s="49"/>
      <c r="EW325" s="49"/>
      <c r="EX325" s="49"/>
      <c r="EY325" s="49"/>
      <c r="EZ325" s="49"/>
      <c r="FA325" s="49"/>
      <c r="FB325" s="49"/>
      <c r="FC325" s="49"/>
      <c r="FD325" s="49"/>
      <c r="FE325" s="49"/>
      <c r="FF325" s="49"/>
      <c r="FG325" s="49"/>
      <c r="FH325" s="49"/>
      <c r="FI325" s="49"/>
      <c r="FJ325" s="49"/>
      <c r="FK325" s="49"/>
      <c r="FL325" s="49"/>
      <c r="FM325" s="49"/>
      <c r="FN325" s="49"/>
      <c r="FO325" s="49"/>
      <c r="FP325" s="49"/>
      <c r="FQ325" s="49"/>
      <c r="FR325" s="49"/>
      <c r="FS325" s="49"/>
      <c r="FT325" s="49"/>
      <c r="FU325" s="49"/>
      <c r="FV325" s="49"/>
      <c r="FW325" s="49"/>
      <c r="FX325" s="49"/>
      <c r="FY325" s="49"/>
      <c r="FZ325" s="49"/>
      <c r="GA325" s="49"/>
      <c r="GB325" s="49"/>
      <c r="GC325" s="49"/>
      <c r="GD325" s="49"/>
      <c r="GE325" s="49"/>
      <c r="GF325" s="49"/>
      <c r="GG325" s="49"/>
      <c r="GH325" s="49"/>
      <c r="GI325" s="49"/>
      <c r="GJ325" s="49"/>
      <c r="GK325" s="49"/>
      <c r="GL325" s="49"/>
      <c r="GM325" s="49"/>
      <c r="GN325" s="49"/>
      <c r="GO325" s="49"/>
      <c r="GP325" s="49"/>
      <c r="GQ325" s="49"/>
      <c r="GR325" s="49"/>
      <c r="GS325" s="49"/>
      <c r="GT325" s="49"/>
      <c r="GU325" s="49"/>
      <c r="GV325" s="49"/>
      <c r="GW325" s="49"/>
      <c r="GX325" s="49"/>
      <c r="GY325" s="49"/>
      <c r="GZ325" s="49"/>
    </row>
    <row r="326" spans="1:208" s="5" customFormat="1" ht="18.600000000000001" customHeight="1" x14ac:dyDescent="0.25">
      <c r="A326" s="58"/>
      <c r="B326" s="50" t="str">
        <f>IF($A326="","",(IF((VLOOKUP($A326,DATA!$A$1:$M$38,2,FALSE))="X","X",(IF(B325="X",1,B325+1)))))</f>
        <v/>
      </c>
      <c r="C326" s="51" t="str">
        <f>IF($A326="","",(IF((VLOOKUP($A326,DATA!$A$1:$M$38,3,FALSE))="X","X",(IF(C325="X",1,C325+1)))))</f>
        <v/>
      </c>
      <c r="D326" s="50" t="str">
        <f>IF($A326="","",(IF((VLOOKUP($A326,DATA!$A$1:$M$38,4,FALSE))="X","X",(IF(D325="X",1,D325+1)))))</f>
        <v/>
      </c>
      <c r="E326" s="51" t="str">
        <f>IF($A326="","",(IF((VLOOKUP($A326,DATA!$A$1:$M$38,5,FALSE))="X","X",(IF(E325="X",1,E325+1)))))</f>
        <v/>
      </c>
      <c r="F326" s="50" t="str">
        <f>IF($A326="","",(IF((VLOOKUP($A326,DATA!$A$1:$M$38,6,FALSE))="X","X",(IF(F325="X",1,F325+1)))))</f>
        <v/>
      </c>
      <c r="G326" s="51" t="str">
        <f>IF($A326="","",(IF((VLOOKUP($A326,DATA!$A$1:$M$38,7,FALSE))="X","X",(IF(G325="X",1,G325+1)))))</f>
        <v/>
      </c>
      <c r="H326" s="50" t="str">
        <f>IF($A326="","",(IF((VLOOKUP($A326,DATA!$A$1:$M$38,8,FALSE))="X","X",(IF(H325="X",1,H325+1)))))</f>
        <v/>
      </c>
      <c r="I326" s="50" t="str">
        <f>IF($A326="","",(IF((VLOOKUP($A326,DATA!$A$1:$M$38,9,FALSE))="X","X",(IF(I325="X",1,I325+1)))))</f>
        <v/>
      </c>
      <c r="J326" s="51" t="str">
        <f>IF($A326="","",(IF((VLOOKUP($A326,DATA!$A$1:$M$38,10,FALSE))="X","X",(IF(J325="X",1,J325+1)))))</f>
        <v/>
      </c>
      <c r="K326" s="50" t="str">
        <f>IF($A326="","",(IF((VLOOKUP($A326,DATA!$A$1:$M$38,11,FALSE))="X","X",(IF(K325="X",1,K325+1)))))</f>
        <v/>
      </c>
      <c r="L326" s="50" t="str">
        <f>IF($A326="","",(IF((VLOOKUP($A326,DATA!$A$1:$M$38,12,FALSE))="X","X",(IF(L325="X",1,L325+1)))))</f>
        <v/>
      </c>
      <c r="M326" s="50" t="str">
        <f>IF($A326="","",(IF((VLOOKUP($A326,DATA!$A$1:$M$38,13,FALSE))="X","X",(IF(M325="X",1,M325+1)))))</f>
        <v/>
      </c>
      <c r="N326" s="53" t="str">
        <f t="shared" ref="N326:N389" si="10">IF($A326="","",(IF((AND($A326=$A325,$A326&lt;&gt;""))=TRUE,"X",(IF(N325="X",1,N325+1)))))</f>
        <v/>
      </c>
      <c r="O326" s="51" t="str">
        <f t="shared" ref="O326:O389" si="11">IF($A326="","",(IF((AND($A326=$A324,$A326&lt;&gt;""))=TRUE,"X",(IF(O325="X",1,O325+1)))))</f>
        <v/>
      </c>
      <c r="P326" s="50" t="str">
        <f>IF($A326="","",(IF((VLOOKUP($A326,DATA!$S$1:$AC$38,2,FALSE))="X","X",(IF(P325="X",1,P325+1)))))</f>
        <v/>
      </c>
      <c r="Q326" s="50" t="str">
        <f>IF($A326="","",(IF((VLOOKUP($A326,DATA!$S$1:$AC$38,3,FALSE))="X","X",(IF(Q325="X",1,Q325+1)))))</f>
        <v/>
      </c>
      <c r="R326" s="50" t="str">
        <f>IF($A326="","",(IF((VLOOKUP($A326,DATA!$S$1:$AC$38,4,FALSE))="X","X",(IF(R325="X",1,R325+1)))))</f>
        <v/>
      </c>
      <c r="S326" s="50" t="str">
        <f>IF($A326="","",(IF((VLOOKUP($A326,DATA!$S$1:$AC$38,5,FALSE))="X","X",(IF(S325="X",1,S325+1)))))</f>
        <v/>
      </c>
      <c r="T326" s="50" t="str">
        <f>IF($A326="","",(IF((VLOOKUP($A326,DATA!$S$1:$AC$38,6,FALSE))="X","X",(IF(T325="X",1,T325+1)))))</f>
        <v/>
      </c>
      <c r="U326" s="50" t="str">
        <f>IF($A326="","",(IF((VLOOKUP($A326,DATA!$S$1:$AC$38,7,FALSE))="X","X",(IF(U325="X",1,U325+1)))))</f>
        <v/>
      </c>
      <c r="V326" s="51" t="str">
        <f>IF($A326="","",(IF((VLOOKUP($A326,DATA!$S$1:$AC$38,8,FALSE))="X","X",(IF(V325="X",1,V325+1)))))</f>
        <v/>
      </c>
      <c r="W326" s="50" t="str">
        <f>IF($A326="","",(IF((VLOOKUP($A326,DATA!$S$1:$AC$38,9,FALSE))="X","X",(IF(W325="X",1,W325+1)))))</f>
        <v/>
      </c>
      <c r="X326" s="50" t="str">
        <f>IF($A326="","",(IF((VLOOKUP($A326,DATA!$S$1:$AC$38,10,FALSE))="X","X",(IF(X325="X",1,X325+1)))))</f>
        <v/>
      </c>
      <c r="Y326" s="51" t="str">
        <f>IF($A326="","",(IF((VLOOKUP($A326,DATA!$S$1:$AC$38,11,FALSE))="X","X",(IF(Y325="X",1,Y325+1)))))</f>
        <v/>
      </c>
      <c r="Z326" s="52"/>
      <c r="AA326" s="52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  <c r="BD326" s="44"/>
      <c r="BE326" s="44"/>
      <c r="BF326" s="44"/>
      <c r="BG326" s="44"/>
      <c r="BH326" s="44"/>
      <c r="BI326" s="44"/>
      <c r="BJ326" s="44"/>
      <c r="BK326" s="44"/>
      <c r="BL326" s="44"/>
      <c r="BM326" s="39"/>
      <c r="BN326" s="39"/>
      <c r="BO326" s="39"/>
      <c r="BP326" s="39"/>
      <c r="BQ326" s="39"/>
      <c r="BR326" s="39"/>
      <c r="BS326" s="44"/>
      <c r="BT326" s="44"/>
      <c r="BU326" s="44"/>
      <c r="BV326" s="44"/>
      <c r="BW326" s="44"/>
      <c r="BX326" s="44"/>
      <c r="BY326" s="44"/>
      <c r="BZ326" s="44"/>
      <c r="CA326" s="44"/>
      <c r="CB326" s="44"/>
      <c r="CC326" s="44"/>
      <c r="CD326" s="44"/>
      <c r="CE326" s="39"/>
      <c r="CF326" s="39"/>
      <c r="CG326" s="39"/>
      <c r="CH326" s="39"/>
      <c r="DC326" s="4"/>
      <c r="DD326" s="4"/>
      <c r="DE326" s="49"/>
      <c r="DF326" s="49"/>
      <c r="DG326" s="49"/>
      <c r="DH326" s="49"/>
      <c r="DI326" s="49"/>
      <c r="DJ326" s="49"/>
      <c r="DK326" s="49"/>
      <c r="DL326" s="49"/>
      <c r="DM326" s="49"/>
      <c r="DN326" s="49"/>
      <c r="DO326" s="49"/>
      <c r="DP326" s="49"/>
      <c r="DQ326" s="49"/>
      <c r="DR326" s="49"/>
      <c r="DS326" s="49"/>
      <c r="DT326" s="49"/>
      <c r="DU326" s="49"/>
      <c r="DV326" s="49"/>
      <c r="DW326" s="49"/>
      <c r="DX326" s="49"/>
      <c r="DY326" s="49"/>
      <c r="DZ326" s="49"/>
      <c r="EA326" s="49"/>
      <c r="EB326" s="49"/>
      <c r="EC326" s="49"/>
      <c r="ED326" s="49"/>
      <c r="EE326" s="49"/>
      <c r="EF326" s="49"/>
      <c r="EG326" s="49"/>
      <c r="EH326" s="49"/>
      <c r="EI326" s="49"/>
      <c r="EJ326" s="49"/>
      <c r="EK326" s="49"/>
      <c r="EL326" s="49"/>
      <c r="EM326" s="49"/>
      <c r="EN326" s="49"/>
      <c r="EO326" s="49"/>
      <c r="EP326" s="49"/>
      <c r="EQ326" s="49"/>
      <c r="ER326" s="49"/>
      <c r="ES326" s="49"/>
      <c r="ET326" s="49"/>
      <c r="EU326" s="49"/>
      <c r="EV326" s="49"/>
      <c r="EW326" s="49"/>
      <c r="EX326" s="49"/>
      <c r="EY326" s="49"/>
      <c r="EZ326" s="49"/>
      <c r="FA326" s="49"/>
      <c r="FB326" s="49"/>
      <c r="FC326" s="49"/>
      <c r="FD326" s="49"/>
      <c r="FE326" s="49"/>
      <c r="FF326" s="49"/>
      <c r="FG326" s="49"/>
      <c r="FH326" s="49"/>
      <c r="FI326" s="49"/>
      <c r="FJ326" s="49"/>
      <c r="FK326" s="49"/>
      <c r="FL326" s="49"/>
      <c r="FM326" s="49"/>
      <c r="FN326" s="49"/>
      <c r="FO326" s="49"/>
      <c r="FP326" s="49"/>
      <c r="FQ326" s="49"/>
      <c r="FR326" s="49"/>
      <c r="FS326" s="49"/>
      <c r="FT326" s="49"/>
      <c r="FU326" s="49"/>
      <c r="FV326" s="49"/>
      <c r="FW326" s="49"/>
      <c r="FX326" s="49"/>
      <c r="FY326" s="49"/>
      <c r="FZ326" s="49"/>
      <c r="GA326" s="49"/>
      <c r="GB326" s="49"/>
      <c r="GC326" s="49"/>
      <c r="GD326" s="49"/>
      <c r="GE326" s="49"/>
      <c r="GF326" s="49"/>
      <c r="GG326" s="49"/>
      <c r="GH326" s="49"/>
      <c r="GI326" s="49"/>
      <c r="GJ326" s="49"/>
      <c r="GK326" s="49"/>
      <c r="GL326" s="49"/>
      <c r="GM326" s="49"/>
      <c r="GN326" s="49"/>
      <c r="GO326" s="49"/>
      <c r="GP326" s="49"/>
      <c r="GQ326" s="49"/>
      <c r="GR326" s="49"/>
      <c r="GS326" s="49"/>
      <c r="GT326" s="49"/>
      <c r="GU326" s="49"/>
      <c r="GV326" s="49"/>
      <c r="GW326" s="49"/>
      <c r="GX326" s="49"/>
      <c r="GY326" s="49"/>
      <c r="GZ326" s="49"/>
    </row>
    <row r="327" spans="1:208" s="5" customFormat="1" ht="18.600000000000001" customHeight="1" x14ac:dyDescent="0.25">
      <c r="A327" s="58"/>
      <c r="B327" s="50" t="str">
        <f>IF($A327="","",(IF((VLOOKUP($A327,DATA!$A$1:$M$38,2,FALSE))="X","X",(IF(B326="X",1,B326+1)))))</f>
        <v/>
      </c>
      <c r="C327" s="51" t="str">
        <f>IF($A327="","",(IF((VLOOKUP($A327,DATA!$A$1:$M$38,3,FALSE))="X","X",(IF(C326="X",1,C326+1)))))</f>
        <v/>
      </c>
      <c r="D327" s="50" t="str">
        <f>IF($A327="","",(IF((VLOOKUP($A327,DATA!$A$1:$M$38,4,FALSE))="X","X",(IF(D326="X",1,D326+1)))))</f>
        <v/>
      </c>
      <c r="E327" s="51" t="str">
        <f>IF($A327="","",(IF((VLOOKUP($A327,DATA!$A$1:$M$38,5,FALSE))="X","X",(IF(E326="X",1,E326+1)))))</f>
        <v/>
      </c>
      <c r="F327" s="50" t="str">
        <f>IF($A327="","",(IF((VLOOKUP($A327,DATA!$A$1:$M$38,6,FALSE))="X","X",(IF(F326="X",1,F326+1)))))</f>
        <v/>
      </c>
      <c r="G327" s="51" t="str">
        <f>IF($A327="","",(IF((VLOOKUP($A327,DATA!$A$1:$M$38,7,FALSE))="X","X",(IF(G326="X",1,G326+1)))))</f>
        <v/>
      </c>
      <c r="H327" s="50" t="str">
        <f>IF($A327="","",(IF((VLOOKUP($A327,DATA!$A$1:$M$38,8,FALSE))="X","X",(IF(H326="X",1,H326+1)))))</f>
        <v/>
      </c>
      <c r="I327" s="50" t="str">
        <f>IF($A327="","",(IF((VLOOKUP($A327,DATA!$A$1:$M$38,9,FALSE))="X","X",(IF(I326="X",1,I326+1)))))</f>
        <v/>
      </c>
      <c r="J327" s="51" t="str">
        <f>IF($A327="","",(IF((VLOOKUP($A327,DATA!$A$1:$M$38,10,FALSE))="X","X",(IF(J326="X",1,J326+1)))))</f>
        <v/>
      </c>
      <c r="K327" s="50" t="str">
        <f>IF($A327="","",(IF((VLOOKUP($A327,DATA!$A$1:$M$38,11,FALSE))="X","X",(IF(K326="X",1,K326+1)))))</f>
        <v/>
      </c>
      <c r="L327" s="50" t="str">
        <f>IF($A327="","",(IF((VLOOKUP($A327,DATA!$A$1:$M$38,12,FALSE))="X","X",(IF(L326="X",1,L326+1)))))</f>
        <v/>
      </c>
      <c r="M327" s="50" t="str">
        <f>IF($A327="","",(IF((VLOOKUP($A327,DATA!$A$1:$M$38,13,FALSE))="X","X",(IF(M326="X",1,M326+1)))))</f>
        <v/>
      </c>
      <c r="N327" s="53" t="str">
        <f t="shared" si="10"/>
        <v/>
      </c>
      <c r="O327" s="51" t="str">
        <f t="shared" si="11"/>
        <v/>
      </c>
      <c r="P327" s="50" t="str">
        <f>IF($A327="","",(IF((VLOOKUP($A327,DATA!$S$1:$AC$38,2,FALSE))="X","X",(IF(P326="X",1,P326+1)))))</f>
        <v/>
      </c>
      <c r="Q327" s="50" t="str">
        <f>IF($A327="","",(IF((VLOOKUP($A327,DATA!$S$1:$AC$38,3,FALSE))="X","X",(IF(Q326="X",1,Q326+1)))))</f>
        <v/>
      </c>
      <c r="R327" s="50" t="str">
        <f>IF($A327="","",(IF((VLOOKUP($A327,DATA!$S$1:$AC$38,4,FALSE))="X","X",(IF(R326="X",1,R326+1)))))</f>
        <v/>
      </c>
      <c r="S327" s="50" t="str">
        <f>IF($A327="","",(IF((VLOOKUP($A327,DATA!$S$1:$AC$38,5,FALSE))="X","X",(IF(S326="X",1,S326+1)))))</f>
        <v/>
      </c>
      <c r="T327" s="50" t="str">
        <f>IF($A327="","",(IF((VLOOKUP($A327,DATA!$S$1:$AC$38,6,FALSE))="X","X",(IF(T326="X",1,T326+1)))))</f>
        <v/>
      </c>
      <c r="U327" s="50" t="str">
        <f>IF($A327="","",(IF((VLOOKUP($A327,DATA!$S$1:$AC$38,7,FALSE))="X","X",(IF(U326="X",1,U326+1)))))</f>
        <v/>
      </c>
      <c r="V327" s="51" t="str">
        <f>IF($A327="","",(IF((VLOOKUP($A327,DATA!$S$1:$AC$38,8,FALSE))="X","X",(IF(V326="X",1,V326+1)))))</f>
        <v/>
      </c>
      <c r="W327" s="50" t="str">
        <f>IF($A327="","",(IF((VLOOKUP($A327,DATA!$S$1:$AC$38,9,FALSE))="X","X",(IF(W326="X",1,W326+1)))))</f>
        <v/>
      </c>
      <c r="X327" s="50" t="str">
        <f>IF($A327="","",(IF((VLOOKUP($A327,DATA!$S$1:$AC$38,10,FALSE))="X","X",(IF(X326="X",1,X326+1)))))</f>
        <v/>
      </c>
      <c r="Y327" s="51" t="str">
        <f>IF($A327="","",(IF((VLOOKUP($A327,DATA!$S$1:$AC$38,11,FALSE))="X","X",(IF(Y326="X",1,Y326+1)))))</f>
        <v/>
      </c>
      <c r="Z327" s="52"/>
      <c r="AA327" s="52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  <c r="BH327" s="44"/>
      <c r="BI327" s="44"/>
      <c r="BJ327" s="44"/>
      <c r="BK327" s="44"/>
      <c r="BL327" s="44"/>
      <c r="BM327" s="39"/>
      <c r="BN327" s="39"/>
      <c r="BO327" s="39"/>
      <c r="BP327" s="39"/>
      <c r="BQ327" s="39"/>
      <c r="BR327" s="39"/>
      <c r="BS327" s="44"/>
      <c r="BT327" s="44"/>
      <c r="BU327" s="44"/>
      <c r="BV327" s="44"/>
      <c r="BW327" s="44"/>
      <c r="BX327" s="44"/>
      <c r="BY327" s="44"/>
      <c r="BZ327" s="44"/>
      <c r="CA327" s="44"/>
      <c r="CB327" s="44"/>
      <c r="CC327" s="44"/>
      <c r="CD327" s="44"/>
      <c r="CE327" s="39"/>
      <c r="CF327" s="39"/>
      <c r="CG327" s="39"/>
      <c r="CH327" s="39"/>
      <c r="DC327" s="4"/>
      <c r="DD327" s="4"/>
      <c r="DE327" s="49"/>
      <c r="DF327" s="49"/>
      <c r="DG327" s="49"/>
      <c r="DH327" s="49"/>
      <c r="DI327" s="49"/>
      <c r="DJ327" s="49"/>
      <c r="DK327" s="49"/>
      <c r="DL327" s="49"/>
      <c r="DM327" s="49"/>
      <c r="DN327" s="49"/>
      <c r="DO327" s="49"/>
      <c r="DP327" s="49"/>
      <c r="DQ327" s="49"/>
      <c r="DR327" s="49"/>
      <c r="DS327" s="49"/>
      <c r="DT327" s="49"/>
      <c r="DU327" s="49"/>
      <c r="DV327" s="49"/>
      <c r="DW327" s="49"/>
      <c r="DX327" s="49"/>
      <c r="DY327" s="49"/>
      <c r="DZ327" s="49"/>
      <c r="EA327" s="49"/>
      <c r="EB327" s="49"/>
      <c r="EC327" s="49"/>
      <c r="ED327" s="49"/>
      <c r="EE327" s="49"/>
      <c r="EF327" s="49"/>
      <c r="EG327" s="49"/>
      <c r="EH327" s="49"/>
      <c r="EI327" s="49"/>
      <c r="EJ327" s="49"/>
      <c r="EK327" s="49"/>
      <c r="EL327" s="49"/>
      <c r="EM327" s="49"/>
      <c r="EN327" s="49"/>
      <c r="EO327" s="49"/>
      <c r="EP327" s="49"/>
      <c r="EQ327" s="49"/>
      <c r="ER327" s="49"/>
      <c r="ES327" s="49"/>
      <c r="ET327" s="49"/>
      <c r="EU327" s="49"/>
      <c r="EV327" s="49"/>
      <c r="EW327" s="49"/>
      <c r="EX327" s="49"/>
      <c r="EY327" s="49"/>
      <c r="EZ327" s="49"/>
      <c r="FA327" s="49"/>
      <c r="FB327" s="49"/>
      <c r="FC327" s="49"/>
      <c r="FD327" s="49"/>
      <c r="FE327" s="49"/>
      <c r="FF327" s="49"/>
      <c r="FG327" s="49"/>
      <c r="FH327" s="49"/>
      <c r="FI327" s="49"/>
      <c r="FJ327" s="49"/>
      <c r="FK327" s="49"/>
      <c r="FL327" s="49"/>
      <c r="FM327" s="49"/>
      <c r="FN327" s="49"/>
      <c r="FO327" s="49"/>
      <c r="FP327" s="49"/>
      <c r="FQ327" s="49"/>
      <c r="FR327" s="49"/>
      <c r="FS327" s="49"/>
      <c r="FT327" s="49"/>
      <c r="FU327" s="49"/>
      <c r="FV327" s="49"/>
      <c r="FW327" s="49"/>
      <c r="FX327" s="49"/>
      <c r="FY327" s="49"/>
      <c r="FZ327" s="49"/>
      <c r="GA327" s="49"/>
      <c r="GB327" s="49"/>
      <c r="GC327" s="49"/>
      <c r="GD327" s="49"/>
      <c r="GE327" s="49"/>
      <c r="GF327" s="49"/>
      <c r="GG327" s="49"/>
      <c r="GH327" s="49"/>
      <c r="GI327" s="49"/>
      <c r="GJ327" s="49"/>
      <c r="GK327" s="49"/>
      <c r="GL327" s="49"/>
      <c r="GM327" s="49"/>
      <c r="GN327" s="49"/>
      <c r="GO327" s="49"/>
      <c r="GP327" s="49"/>
      <c r="GQ327" s="49"/>
      <c r="GR327" s="49"/>
      <c r="GS327" s="49"/>
      <c r="GT327" s="49"/>
      <c r="GU327" s="49"/>
      <c r="GV327" s="49"/>
      <c r="GW327" s="49"/>
      <c r="GX327" s="49"/>
      <c r="GY327" s="49"/>
      <c r="GZ327" s="49"/>
    </row>
    <row r="328" spans="1:208" s="5" customFormat="1" ht="18.600000000000001" customHeight="1" x14ac:dyDescent="0.25">
      <c r="A328" s="58"/>
      <c r="B328" s="50" t="str">
        <f>IF($A328="","",(IF((VLOOKUP($A328,DATA!$A$1:$M$38,2,FALSE))="X","X",(IF(B327="X",1,B327+1)))))</f>
        <v/>
      </c>
      <c r="C328" s="51" t="str">
        <f>IF($A328="","",(IF((VLOOKUP($A328,DATA!$A$1:$M$38,3,FALSE))="X","X",(IF(C327="X",1,C327+1)))))</f>
        <v/>
      </c>
      <c r="D328" s="50" t="str">
        <f>IF($A328="","",(IF((VLOOKUP($A328,DATA!$A$1:$M$38,4,FALSE))="X","X",(IF(D327="X",1,D327+1)))))</f>
        <v/>
      </c>
      <c r="E328" s="51" t="str">
        <f>IF($A328="","",(IF((VLOOKUP($A328,DATA!$A$1:$M$38,5,FALSE))="X","X",(IF(E327="X",1,E327+1)))))</f>
        <v/>
      </c>
      <c r="F328" s="50" t="str">
        <f>IF($A328="","",(IF((VLOOKUP($A328,DATA!$A$1:$M$38,6,FALSE))="X","X",(IF(F327="X",1,F327+1)))))</f>
        <v/>
      </c>
      <c r="G328" s="51" t="str">
        <f>IF($A328="","",(IF((VLOOKUP($A328,DATA!$A$1:$M$38,7,FALSE))="X","X",(IF(G327="X",1,G327+1)))))</f>
        <v/>
      </c>
      <c r="H328" s="50" t="str">
        <f>IF($A328="","",(IF((VLOOKUP($A328,DATA!$A$1:$M$38,8,FALSE))="X","X",(IF(H327="X",1,H327+1)))))</f>
        <v/>
      </c>
      <c r="I328" s="50" t="str">
        <f>IF($A328="","",(IF((VLOOKUP($A328,DATA!$A$1:$M$38,9,FALSE))="X","X",(IF(I327="X",1,I327+1)))))</f>
        <v/>
      </c>
      <c r="J328" s="51" t="str">
        <f>IF($A328="","",(IF((VLOOKUP($A328,DATA!$A$1:$M$38,10,FALSE))="X","X",(IF(J327="X",1,J327+1)))))</f>
        <v/>
      </c>
      <c r="K328" s="50" t="str">
        <f>IF($A328="","",(IF((VLOOKUP($A328,DATA!$A$1:$M$38,11,FALSE))="X","X",(IF(K327="X",1,K327+1)))))</f>
        <v/>
      </c>
      <c r="L328" s="50" t="str">
        <f>IF($A328="","",(IF((VLOOKUP($A328,DATA!$A$1:$M$38,12,FALSE))="X","X",(IF(L327="X",1,L327+1)))))</f>
        <v/>
      </c>
      <c r="M328" s="50" t="str">
        <f>IF($A328="","",(IF((VLOOKUP($A328,DATA!$A$1:$M$38,13,FALSE))="X","X",(IF(M327="X",1,M327+1)))))</f>
        <v/>
      </c>
      <c r="N328" s="53" t="str">
        <f t="shared" si="10"/>
        <v/>
      </c>
      <c r="O328" s="51" t="str">
        <f t="shared" si="11"/>
        <v/>
      </c>
      <c r="P328" s="50" t="str">
        <f>IF($A328="","",(IF((VLOOKUP($A328,DATA!$S$1:$AC$38,2,FALSE))="X","X",(IF(P327="X",1,P327+1)))))</f>
        <v/>
      </c>
      <c r="Q328" s="50" t="str">
        <f>IF($A328="","",(IF((VLOOKUP($A328,DATA!$S$1:$AC$38,3,FALSE))="X","X",(IF(Q327="X",1,Q327+1)))))</f>
        <v/>
      </c>
      <c r="R328" s="50" t="str">
        <f>IF($A328="","",(IF((VLOOKUP($A328,DATA!$S$1:$AC$38,4,FALSE))="X","X",(IF(R327="X",1,R327+1)))))</f>
        <v/>
      </c>
      <c r="S328" s="50" t="str">
        <f>IF($A328="","",(IF((VLOOKUP($A328,DATA!$S$1:$AC$38,5,FALSE))="X","X",(IF(S327="X",1,S327+1)))))</f>
        <v/>
      </c>
      <c r="T328" s="50" t="str">
        <f>IF($A328="","",(IF((VLOOKUP($A328,DATA!$S$1:$AC$38,6,FALSE))="X","X",(IF(T327="X",1,T327+1)))))</f>
        <v/>
      </c>
      <c r="U328" s="50" t="str">
        <f>IF($A328="","",(IF((VLOOKUP($A328,DATA!$S$1:$AC$38,7,FALSE))="X","X",(IF(U327="X",1,U327+1)))))</f>
        <v/>
      </c>
      <c r="V328" s="51" t="str">
        <f>IF($A328="","",(IF((VLOOKUP($A328,DATA!$S$1:$AC$38,8,FALSE))="X","X",(IF(V327="X",1,V327+1)))))</f>
        <v/>
      </c>
      <c r="W328" s="50" t="str">
        <f>IF($A328="","",(IF((VLOOKUP($A328,DATA!$S$1:$AC$38,9,FALSE))="X","X",(IF(W327="X",1,W327+1)))))</f>
        <v/>
      </c>
      <c r="X328" s="50" t="str">
        <f>IF($A328="","",(IF((VLOOKUP($A328,DATA!$S$1:$AC$38,10,FALSE))="X","X",(IF(X327="X",1,X327+1)))))</f>
        <v/>
      </c>
      <c r="Y328" s="51" t="str">
        <f>IF($A328="","",(IF((VLOOKUP($A328,DATA!$S$1:$AC$38,11,FALSE))="X","X",(IF(Y327="X",1,Y327+1)))))</f>
        <v/>
      </c>
      <c r="Z328" s="52"/>
      <c r="AA328" s="52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  <c r="BD328" s="44"/>
      <c r="BE328" s="44"/>
      <c r="BF328" s="44"/>
      <c r="BG328" s="44"/>
      <c r="BH328" s="44"/>
      <c r="BI328" s="44"/>
      <c r="BJ328" s="44"/>
      <c r="BK328" s="44"/>
      <c r="BL328" s="44"/>
      <c r="BM328" s="39"/>
      <c r="BN328" s="39"/>
      <c r="BO328" s="39"/>
      <c r="BP328" s="39"/>
      <c r="BQ328" s="39"/>
      <c r="BR328" s="39"/>
      <c r="BS328" s="44"/>
      <c r="BT328" s="44"/>
      <c r="BU328" s="44"/>
      <c r="BV328" s="44"/>
      <c r="BW328" s="44"/>
      <c r="BX328" s="44"/>
      <c r="BY328" s="44"/>
      <c r="BZ328" s="44"/>
      <c r="CA328" s="44"/>
      <c r="CB328" s="44"/>
      <c r="CC328" s="44"/>
      <c r="CD328" s="44"/>
      <c r="CE328" s="39"/>
      <c r="CF328" s="39"/>
      <c r="CG328" s="39"/>
      <c r="CH328" s="39"/>
      <c r="DC328" s="4"/>
      <c r="DD328" s="4"/>
      <c r="DE328" s="49"/>
      <c r="DF328" s="49"/>
      <c r="DG328" s="49"/>
      <c r="DH328" s="49"/>
      <c r="DI328" s="49"/>
      <c r="DJ328" s="49"/>
      <c r="DK328" s="49"/>
      <c r="DL328" s="49"/>
      <c r="DM328" s="49"/>
      <c r="DN328" s="49"/>
      <c r="DO328" s="49"/>
      <c r="DP328" s="49"/>
      <c r="DQ328" s="49"/>
      <c r="DR328" s="49"/>
      <c r="DS328" s="49"/>
      <c r="DT328" s="49"/>
      <c r="DU328" s="49"/>
      <c r="DV328" s="49"/>
      <c r="DW328" s="49"/>
      <c r="DX328" s="49"/>
      <c r="DY328" s="49"/>
      <c r="DZ328" s="49"/>
      <c r="EA328" s="49"/>
      <c r="EB328" s="49"/>
      <c r="EC328" s="49"/>
      <c r="ED328" s="49"/>
      <c r="EE328" s="49"/>
      <c r="EF328" s="49"/>
      <c r="EG328" s="49"/>
      <c r="EH328" s="49"/>
      <c r="EI328" s="49"/>
      <c r="EJ328" s="49"/>
      <c r="EK328" s="49"/>
      <c r="EL328" s="49"/>
      <c r="EM328" s="49"/>
      <c r="EN328" s="49"/>
      <c r="EO328" s="49"/>
      <c r="EP328" s="49"/>
      <c r="EQ328" s="49"/>
      <c r="ER328" s="49"/>
      <c r="ES328" s="49"/>
      <c r="ET328" s="49"/>
      <c r="EU328" s="49"/>
      <c r="EV328" s="49"/>
      <c r="EW328" s="49"/>
      <c r="EX328" s="49"/>
      <c r="EY328" s="49"/>
      <c r="EZ328" s="49"/>
      <c r="FA328" s="49"/>
      <c r="FB328" s="49"/>
      <c r="FC328" s="49"/>
      <c r="FD328" s="49"/>
      <c r="FE328" s="49"/>
      <c r="FF328" s="49"/>
      <c r="FG328" s="49"/>
      <c r="FH328" s="49"/>
      <c r="FI328" s="49"/>
      <c r="FJ328" s="49"/>
      <c r="FK328" s="49"/>
      <c r="FL328" s="49"/>
      <c r="FM328" s="49"/>
      <c r="FN328" s="49"/>
      <c r="FO328" s="49"/>
      <c r="FP328" s="49"/>
      <c r="FQ328" s="49"/>
      <c r="FR328" s="49"/>
      <c r="FS328" s="49"/>
      <c r="FT328" s="49"/>
      <c r="FU328" s="49"/>
      <c r="FV328" s="49"/>
      <c r="FW328" s="49"/>
      <c r="FX328" s="49"/>
      <c r="FY328" s="49"/>
      <c r="FZ328" s="49"/>
      <c r="GA328" s="49"/>
      <c r="GB328" s="49"/>
      <c r="GC328" s="49"/>
      <c r="GD328" s="49"/>
      <c r="GE328" s="49"/>
      <c r="GF328" s="49"/>
      <c r="GG328" s="49"/>
      <c r="GH328" s="49"/>
      <c r="GI328" s="49"/>
      <c r="GJ328" s="49"/>
      <c r="GK328" s="49"/>
      <c r="GL328" s="49"/>
      <c r="GM328" s="49"/>
      <c r="GN328" s="49"/>
      <c r="GO328" s="49"/>
      <c r="GP328" s="49"/>
      <c r="GQ328" s="49"/>
      <c r="GR328" s="49"/>
      <c r="GS328" s="49"/>
      <c r="GT328" s="49"/>
      <c r="GU328" s="49"/>
      <c r="GV328" s="49"/>
      <c r="GW328" s="49"/>
      <c r="GX328" s="49"/>
      <c r="GY328" s="49"/>
      <c r="GZ328" s="49"/>
    </row>
    <row r="329" spans="1:208" s="5" customFormat="1" ht="18.600000000000001" customHeight="1" x14ac:dyDescent="0.25">
      <c r="A329" s="58"/>
      <c r="B329" s="50" t="str">
        <f>IF($A329="","",(IF((VLOOKUP($A329,DATA!$A$1:$M$38,2,FALSE))="X","X",(IF(B328="X",1,B328+1)))))</f>
        <v/>
      </c>
      <c r="C329" s="51" t="str">
        <f>IF($A329="","",(IF((VLOOKUP($A329,DATA!$A$1:$M$38,3,FALSE))="X","X",(IF(C328="X",1,C328+1)))))</f>
        <v/>
      </c>
      <c r="D329" s="50" t="str">
        <f>IF($A329="","",(IF((VLOOKUP($A329,DATA!$A$1:$M$38,4,FALSE))="X","X",(IF(D328="X",1,D328+1)))))</f>
        <v/>
      </c>
      <c r="E329" s="51" t="str">
        <f>IF($A329="","",(IF((VLOOKUP($A329,DATA!$A$1:$M$38,5,FALSE))="X","X",(IF(E328="X",1,E328+1)))))</f>
        <v/>
      </c>
      <c r="F329" s="50" t="str">
        <f>IF($A329="","",(IF((VLOOKUP($A329,DATA!$A$1:$M$38,6,FALSE))="X","X",(IF(F328="X",1,F328+1)))))</f>
        <v/>
      </c>
      <c r="G329" s="51" t="str">
        <f>IF($A329="","",(IF((VLOOKUP($A329,DATA!$A$1:$M$38,7,FALSE))="X","X",(IF(G328="X",1,G328+1)))))</f>
        <v/>
      </c>
      <c r="H329" s="50" t="str">
        <f>IF($A329="","",(IF((VLOOKUP($A329,DATA!$A$1:$M$38,8,FALSE))="X","X",(IF(H328="X",1,H328+1)))))</f>
        <v/>
      </c>
      <c r="I329" s="50" t="str">
        <f>IF($A329="","",(IF((VLOOKUP($A329,DATA!$A$1:$M$38,9,FALSE))="X","X",(IF(I328="X",1,I328+1)))))</f>
        <v/>
      </c>
      <c r="J329" s="51" t="str">
        <f>IF($A329="","",(IF((VLOOKUP($A329,DATA!$A$1:$M$38,10,FALSE))="X","X",(IF(J328="X",1,J328+1)))))</f>
        <v/>
      </c>
      <c r="K329" s="50" t="str">
        <f>IF($A329="","",(IF((VLOOKUP($A329,DATA!$A$1:$M$38,11,FALSE))="X","X",(IF(K328="X",1,K328+1)))))</f>
        <v/>
      </c>
      <c r="L329" s="50" t="str">
        <f>IF($A329="","",(IF((VLOOKUP($A329,DATA!$A$1:$M$38,12,FALSE))="X","X",(IF(L328="X",1,L328+1)))))</f>
        <v/>
      </c>
      <c r="M329" s="50" t="str">
        <f>IF($A329="","",(IF((VLOOKUP($A329,DATA!$A$1:$M$38,13,FALSE))="X","X",(IF(M328="X",1,M328+1)))))</f>
        <v/>
      </c>
      <c r="N329" s="53" t="str">
        <f t="shared" si="10"/>
        <v/>
      </c>
      <c r="O329" s="51" t="str">
        <f t="shared" si="11"/>
        <v/>
      </c>
      <c r="P329" s="50" t="str">
        <f>IF($A329="","",(IF((VLOOKUP($A329,DATA!$S$1:$AC$38,2,FALSE))="X","X",(IF(P328="X",1,P328+1)))))</f>
        <v/>
      </c>
      <c r="Q329" s="50" t="str">
        <f>IF($A329="","",(IF((VLOOKUP($A329,DATA!$S$1:$AC$38,3,FALSE))="X","X",(IF(Q328="X",1,Q328+1)))))</f>
        <v/>
      </c>
      <c r="R329" s="50" t="str">
        <f>IF($A329="","",(IF((VLOOKUP($A329,DATA!$S$1:$AC$38,4,FALSE))="X","X",(IF(R328="X",1,R328+1)))))</f>
        <v/>
      </c>
      <c r="S329" s="50" t="str">
        <f>IF($A329="","",(IF((VLOOKUP($A329,DATA!$S$1:$AC$38,5,FALSE))="X","X",(IF(S328="X",1,S328+1)))))</f>
        <v/>
      </c>
      <c r="T329" s="50" t="str">
        <f>IF($A329="","",(IF((VLOOKUP($A329,DATA!$S$1:$AC$38,6,FALSE))="X","X",(IF(T328="X",1,T328+1)))))</f>
        <v/>
      </c>
      <c r="U329" s="50" t="str">
        <f>IF($A329="","",(IF((VLOOKUP($A329,DATA!$S$1:$AC$38,7,FALSE))="X","X",(IF(U328="X",1,U328+1)))))</f>
        <v/>
      </c>
      <c r="V329" s="51" t="str">
        <f>IF($A329="","",(IF((VLOOKUP($A329,DATA!$S$1:$AC$38,8,FALSE))="X","X",(IF(V328="X",1,V328+1)))))</f>
        <v/>
      </c>
      <c r="W329" s="50" t="str">
        <f>IF($A329="","",(IF((VLOOKUP($A329,DATA!$S$1:$AC$38,9,FALSE))="X","X",(IF(W328="X",1,W328+1)))))</f>
        <v/>
      </c>
      <c r="X329" s="50" t="str">
        <f>IF($A329="","",(IF((VLOOKUP($A329,DATA!$S$1:$AC$38,10,FALSE))="X","X",(IF(X328="X",1,X328+1)))))</f>
        <v/>
      </c>
      <c r="Y329" s="51" t="str">
        <f>IF($A329="","",(IF((VLOOKUP($A329,DATA!$S$1:$AC$38,11,FALSE))="X","X",(IF(Y328="X",1,Y328+1)))))</f>
        <v/>
      </c>
      <c r="Z329" s="52"/>
      <c r="AA329" s="52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4"/>
      <c r="BM329" s="39"/>
      <c r="BN329" s="39"/>
      <c r="BO329" s="39"/>
      <c r="BP329" s="39"/>
      <c r="BQ329" s="39"/>
      <c r="BR329" s="39"/>
      <c r="BS329" s="44"/>
      <c r="BT329" s="44"/>
      <c r="BU329" s="44"/>
      <c r="BV329" s="44"/>
      <c r="BW329" s="44"/>
      <c r="BX329" s="44"/>
      <c r="BY329" s="44"/>
      <c r="BZ329" s="44"/>
      <c r="CA329" s="44"/>
      <c r="CB329" s="44"/>
      <c r="CC329" s="44"/>
      <c r="CD329" s="44"/>
      <c r="CE329" s="39"/>
      <c r="CF329" s="39"/>
      <c r="CG329" s="39"/>
      <c r="CH329" s="39"/>
      <c r="DC329" s="4"/>
      <c r="DD329" s="4"/>
      <c r="DE329" s="49"/>
      <c r="DF329" s="49"/>
      <c r="DG329" s="49"/>
      <c r="DH329" s="49"/>
      <c r="DI329" s="49"/>
      <c r="DJ329" s="49"/>
      <c r="DK329" s="49"/>
      <c r="DL329" s="49"/>
      <c r="DM329" s="49"/>
      <c r="DN329" s="49"/>
      <c r="DO329" s="49"/>
      <c r="DP329" s="49"/>
      <c r="DQ329" s="49"/>
      <c r="DR329" s="49"/>
      <c r="DS329" s="49"/>
      <c r="DT329" s="49"/>
      <c r="DU329" s="49"/>
      <c r="DV329" s="49"/>
      <c r="DW329" s="49"/>
      <c r="DX329" s="49"/>
      <c r="DY329" s="49"/>
      <c r="DZ329" s="49"/>
      <c r="EA329" s="49"/>
      <c r="EB329" s="49"/>
      <c r="EC329" s="49"/>
      <c r="ED329" s="49"/>
      <c r="EE329" s="49"/>
      <c r="EF329" s="49"/>
      <c r="EG329" s="49"/>
      <c r="EH329" s="49"/>
      <c r="EI329" s="49"/>
      <c r="EJ329" s="49"/>
      <c r="EK329" s="49"/>
      <c r="EL329" s="49"/>
      <c r="EM329" s="49"/>
      <c r="EN329" s="49"/>
      <c r="EO329" s="49"/>
      <c r="EP329" s="49"/>
      <c r="EQ329" s="49"/>
      <c r="ER329" s="49"/>
      <c r="ES329" s="49"/>
      <c r="ET329" s="49"/>
      <c r="EU329" s="49"/>
      <c r="EV329" s="49"/>
      <c r="EW329" s="49"/>
      <c r="EX329" s="49"/>
      <c r="EY329" s="49"/>
      <c r="EZ329" s="49"/>
      <c r="FA329" s="49"/>
      <c r="FB329" s="49"/>
      <c r="FC329" s="49"/>
      <c r="FD329" s="49"/>
      <c r="FE329" s="49"/>
      <c r="FF329" s="49"/>
      <c r="FG329" s="49"/>
      <c r="FH329" s="49"/>
      <c r="FI329" s="49"/>
      <c r="FJ329" s="49"/>
      <c r="FK329" s="49"/>
      <c r="FL329" s="49"/>
      <c r="FM329" s="49"/>
      <c r="FN329" s="49"/>
      <c r="FO329" s="49"/>
      <c r="FP329" s="49"/>
      <c r="FQ329" s="49"/>
      <c r="FR329" s="49"/>
      <c r="FS329" s="49"/>
      <c r="FT329" s="49"/>
      <c r="FU329" s="49"/>
      <c r="FV329" s="49"/>
      <c r="FW329" s="49"/>
      <c r="FX329" s="49"/>
      <c r="FY329" s="49"/>
      <c r="FZ329" s="49"/>
      <c r="GA329" s="49"/>
      <c r="GB329" s="49"/>
      <c r="GC329" s="49"/>
      <c r="GD329" s="49"/>
      <c r="GE329" s="49"/>
      <c r="GF329" s="49"/>
      <c r="GG329" s="49"/>
      <c r="GH329" s="49"/>
      <c r="GI329" s="49"/>
      <c r="GJ329" s="49"/>
      <c r="GK329" s="49"/>
      <c r="GL329" s="49"/>
      <c r="GM329" s="49"/>
      <c r="GN329" s="49"/>
      <c r="GO329" s="49"/>
      <c r="GP329" s="49"/>
      <c r="GQ329" s="49"/>
      <c r="GR329" s="49"/>
      <c r="GS329" s="49"/>
      <c r="GT329" s="49"/>
      <c r="GU329" s="49"/>
      <c r="GV329" s="49"/>
      <c r="GW329" s="49"/>
      <c r="GX329" s="49"/>
      <c r="GY329" s="49"/>
      <c r="GZ329" s="49"/>
    </row>
    <row r="330" spans="1:208" s="5" customFormat="1" ht="18.600000000000001" customHeight="1" x14ac:dyDescent="0.25">
      <c r="A330" s="58"/>
      <c r="B330" s="50" t="str">
        <f>IF($A330="","",(IF((VLOOKUP($A330,DATA!$A$1:$M$38,2,FALSE))="X","X",(IF(B329="X",1,B329+1)))))</f>
        <v/>
      </c>
      <c r="C330" s="51" t="str">
        <f>IF($A330="","",(IF((VLOOKUP($A330,DATA!$A$1:$M$38,3,FALSE))="X","X",(IF(C329="X",1,C329+1)))))</f>
        <v/>
      </c>
      <c r="D330" s="50" t="str">
        <f>IF($A330="","",(IF((VLOOKUP($A330,DATA!$A$1:$M$38,4,FALSE))="X","X",(IF(D329="X",1,D329+1)))))</f>
        <v/>
      </c>
      <c r="E330" s="51" t="str">
        <f>IF($A330="","",(IF((VLOOKUP($A330,DATA!$A$1:$M$38,5,FALSE))="X","X",(IF(E329="X",1,E329+1)))))</f>
        <v/>
      </c>
      <c r="F330" s="50" t="str">
        <f>IF($A330="","",(IF((VLOOKUP($A330,DATA!$A$1:$M$38,6,FALSE))="X","X",(IF(F329="X",1,F329+1)))))</f>
        <v/>
      </c>
      <c r="G330" s="51" t="str">
        <f>IF($A330="","",(IF((VLOOKUP($A330,DATA!$A$1:$M$38,7,FALSE))="X","X",(IF(G329="X",1,G329+1)))))</f>
        <v/>
      </c>
      <c r="H330" s="50" t="str">
        <f>IF($A330="","",(IF((VLOOKUP($A330,DATA!$A$1:$M$38,8,FALSE))="X","X",(IF(H329="X",1,H329+1)))))</f>
        <v/>
      </c>
      <c r="I330" s="50" t="str">
        <f>IF($A330="","",(IF((VLOOKUP($A330,DATA!$A$1:$M$38,9,FALSE))="X","X",(IF(I329="X",1,I329+1)))))</f>
        <v/>
      </c>
      <c r="J330" s="51" t="str">
        <f>IF($A330="","",(IF((VLOOKUP($A330,DATA!$A$1:$M$38,10,FALSE))="X","X",(IF(J329="X",1,J329+1)))))</f>
        <v/>
      </c>
      <c r="K330" s="50" t="str">
        <f>IF($A330="","",(IF((VLOOKUP($A330,DATA!$A$1:$M$38,11,FALSE))="X","X",(IF(K329="X",1,K329+1)))))</f>
        <v/>
      </c>
      <c r="L330" s="50" t="str">
        <f>IF($A330="","",(IF((VLOOKUP($A330,DATA!$A$1:$M$38,12,FALSE))="X","X",(IF(L329="X",1,L329+1)))))</f>
        <v/>
      </c>
      <c r="M330" s="50" t="str">
        <f>IF($A330="","",(IF((VLOOKUP($A330,DATA!$A$1:$M$38,13,FALSE))="X","X",(IF(M329="X",1,M329+1)))))</f>
        <v/>
      </c>
      <c r="N330" s="53" t="str">
        <f t="shared" si="10"/>
        <v/>
      </c>
      <c r="O330" s="51" t="str">
        <f t="shared" si="11"/>
        <v/>
      </c>
      <c r="P330" s="50" t="str">
        <f>IF($A330="","",(IF((VLOOKUP($A330,DATA!$S$1:$AC$38,2,FALSE))="X","X",(IF(P329="X",1,P329+1)))))</f>
        <v/>
      </c>
      <c r="Q330" s="50" t="str">
        <f>IF($A330="","",(IF((VLOOKUP($A330,DATA!$S$1:$AC$38,3,FALSE))="X","X",(IF(Q329="X",1,Q329+1)))))</f>
        <v/>
      </c>
      <c r="R330" s="50" t="str">
        <f>IF($A330="","",(IF((VLOOKUP($A330,DATA!$S$1:$AC$38,4,FALSE))="X","X",(IF(R329="X",1,R329+1)))))</f>
        <v/>
      </c>
      <c r="S330" s="50" t="str">
        <f>IF($A330="","",(IF((VLOOKUP($A330,DATA!$S$1:$AC$38,5,FALSE))="X","X",(IF(S329="X",1,S329+1)))))</f>
        <v/>
      </c>
      <c r="T330" s="50" t="str">
        <f>IF($A330="","",(IF((VLOOKUP($A330,DATA!$S$1:$AC$38,6,FALSE))="X","X",(IF(T329="X",1,T329+1)))))</f>
        <v/>
      </c>
      <c r="U330" s="50" t="str">
        <f>IF($A330="","",(IF((VLOOKUP($A330,DATA!$S$1:$AC$38,7,FALSE))="X","X",(IF(U329="X",1,U329+1)))))</f>
        <v/>
      </c>
      <c r="V330" s="51" t="str">
        <f>IF($A330="","",(IF((VLOOKUP($A330,DATA!$S$1:$AC$38,8,FALSE))="X","X",(IF(V329="X",1,V329+1)))))</f>
        <v/>
      </c>
      <c r="W330" s="50" t="str">
        <f>IF($A330="","",(IF((VLOOKUP($A330,DATA!$S$1:$AC$38,9,FALSE))="X","X",(IF(W329="X",1,W329+1)))))</f>
        <v/>
      </c>
      <c r="X330" s="50" t="str">
        <f>IF($A330="","",(IF((VLOOKUP($A330,DATA!$S$1:$AC$38,10,FALSE))="X","X",(IF(X329="X",1,X329+1)))))</f>
        <v/>
      </c>
      <c r="Y330" s="51" t="str">
        <f>IF($A330="","",(IF((VLOOKUP($A330,DATA!$S$1:$AC$38,11,FALSE))="X","X",(IF(Y329="X",1,Y329+1)))))</f>
        <v/>
      </c>
      <c r="Z330" s="52"/>
      <c r="AA330" s="52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  <c r="BE330" s="44"/>
      <c r="BF330" s="44"/>
      <c r="BG330" s="44"/>
      <c r="BH330" s="44"/>
      <c r="BI330" s="44"/>
      <c r="BJ330" s="44"/>
      <c r="BK330" s="44"/>
      <c r="BL330" s="44"/>
      <c r="BM330" s="39"/>
      <c r="BN330" s="39"/>
      <c r="BO330" s="39"/>
      <c r="BP330" s="39"/>
      <c r="BQ330" s="39"/>
      <c r="BR330" s="39"/>
      <c r="BS330" s="44"/>
      <c r="BT330" s="44"/>
      <c r="BU330" s="44"/>
      <c r="BV330" s="44"/>
      <c r="BW330" s="44"/>
      <c r="BX330" s="44"/>
      <c r="BY330" s="44"/>
      <c r="BZ330" s="44"/>
      <c r="CA330" s="44"/>
      <c r="CB330" s="44"/>
      <c r="CC330" s="44"/>
      <c r="CD330" s="44"/>
      <c r="CE330" s="39"/>
      <c r="CF330" s="39"/>
      <c r="CG330" s="39"/>
      <c r="CH330" s="39"/>
      <c r="DC330" s="4"/>
      <c r="DD330" s="4"/>
      <c r="DE330" s="49"/>
      <c r="DF330" s="49"/>
      <c r="DG330" s="49"/>
      <c r="DH330" s="49"/>
      <c r="DI330" s="49"/>
      <c r="DJ330" s="49"/>
      <c r="DK330" s="49"/>
      <c r="DL330" s="49"/>
      <c r="DM330" s="49"/>
      <c r="DN330" s="49"/>
      <c r="DO330" s="49"/>
      <c r="DP330" s="49"/>
      <c r="DQ330" s="49"/>
      <c r="DR330" s="49"/>
      <c r="DS330" s="49"/>
      <c r="DT330" s="49"/>
      <c r="DU330" s="49"/>
      <c r="DV330" s="49"/>
      <c r="DW330" s="49"/>
      <c r="DX330" s="49"/>
      <c r="DY330" s="49"/>
      <c r="DZ330" s="49"/>
      <c r="EA330" s="49"/>
      <c r="EB330" s="49"/>
      <c r="EC330" s="49"/>
      <c r="ED330" s="49"/>
      <c r="EE330" s="49"/>
      <c r="EF330" s="49"/>
      <c r="EG330" s="49"/>
      <c r="EH330" s="49"/>
      <c r="EI330" s="49"/>
      <c r="EJ330" s="49"/>
      <c r="EK330" s="49"/>
      <c r="EL330" s="49"/>
      <c r="EM330" s="49"/>
      <c r="EN330" s="49"/>
      <c r="EO330" s="49"/>
      <c r="EP330" s="49"/>
      <c r="EQ330" s="49"/>
      <c r="ER330" s="49"/>
      <c r="ES330" s="49"/>
      <c r="ET330" s="49"/>
      <c r="EU330" s="49"/>
      <c r="EV330" s="49"/>
      <c r="EW330" s="49"/>
      <c r="EX330" s="49"/>
      <c r="EY330" s="49"/>
      <c r="EZ330" s="49"/>
      <c r="FA330" s="49"/>
      <c r="FB330" s="49"/>
      <c r="FC330" s="49"/>
      <c r="FD330" s="49"/>
      <c r="FE330" s="49"/>
      <c r="FF330" s="49"/>
      <c r="FG330" s="49"/>
      <c r="FH330" s="49"/>
      <c r="FI330" s="49"/>
      <c r="FJ330" s="49"/>
      <c r="FK330" s="49"/>
      <c r="FL330" s="49"/>
      <c r="FM330" s="49"/>
      <c r="FN330" s="49"/>
      <c r="FO330" s="49"/>
      <c r="FP330" s="49"/>
      <c r="FQ330" s="49"/>
      <c r="FR330" s="49"/>
      <c r="FS330" s="49"/>
      <c r="FT330" s="49"/>
      <c r="FU330" s="49"/>
      <c r="FV330" s="49"/>
      <c r="FW330" s="49"/>
      <c r="FX330" s="49"/>
      <c r="FY330" s="49"/>
      <c r="FZ330" s="49"/>
      <c r="GA330" s="49"/>
      <c r="GB330" s="49"/>
      <c r="GC330" s="49"/>
      <c r="GD330" s="49"/>
      <c r="GE330" s="49"/>
      <c r="GF330" s="49"/>
      <c r="GG330" s="49"/>
      <c r="GH330" s="49"/>
      <c r="GI330" s="49"/>
      <c r="GJ330" s="49"/>
      <c r="GK330" s="49"/>
      <c r="GL330" s="49"/>
      <c r="GM330" s="49"/>
      <c r="GN330" s="49"/>
      <c r="GO330" s="49"/>
      <c r="GP330" s="49"/>
      <c r="GQ330" s="49"/>
      <c r="GR330" s="49"/>
      <c r="GS330" s="49"/>
      <c r="GT330" s="49"/>
      <c r="GU330" s="49"/>
      <c r="GV330" s="49"/>
      <c r="GW330" s="49"/>
      <c r="GX330" s="49"/>
      <c r="GY330" s="49"/>
      <c r="GZ330" s="49"/>
    </row>
    <row r="331" spans="1:208" s="5" customFormat="1" ht="18.600000000000001" customHeight="1" x14ac:dyDescent="0.25">
      <c r="A331" s="58"/>
      <c r="B331" s="50" t="str">
        <f>IF($A331="","",(IF((VLOOKUP($A331,DATA!$A$1:$M$38,2,FALSE))="X","X",(IF(B330="X",1,B330+1)))))</f>
        <v/>
      </c>
      <c r="C331" s="51" t="str">
        <f>IF($A331="","",(IF((VLOOKUP($A331,DATA!$A$1:$M$38,3,FALSE))="X","X",(IF(C330="X",1,C330+1)))))</f>
        <v/>
      </c>
      <c r="D331" s="50" t="str">
        <f>IF($A331="","",(IF((VLOOKUP($A331,DATA!$A$1:$M$38,4,FALSE))="X","X",(IF(D330="X",1,D330+1)))))</f>
        <v/>
      </c>
      <c r="E331" s="51" t="str">
        <f>IF($A331="","",(IF((VLOOKUP($A331,DATA!$A$1:$M$38,5,FALSE))="X","X",(IF(E330="X",1,E330+1)))))</f>
        <v/>
      </c>
      <c r="F331" s="50" t="str">
        <f>IF($A331="","",(IF((VLOOKUP($A331,DATA!$A$1:$M$38,6,FALSE))="X","X",(IF(F330="X",1,F330+1)))))</f>
        <v/>
      </c>
      <c r="G331" s="51" t="str">
        <f>IF($A331="","",(IF((VLOOKUP($A331,DATA!$A$1:$M$38,7,FALSE))="X","X",(IF(G330="X",1,G330+1)))))</f>
        <v/>
      </c>
      <c r="H331" s="50" t="str">
        <f>IF($A331="","",(IF((VLOOKUP($A331,DATA!$A$1:$M$38,8,FALSE))="X","X",(IF(H330="X",1,H330+1)))))</f>
        <v/>
      </c>
      <c r="I331" s="50" t="str">
        <f>IF($A331="","",(IF((VLOOKUP($A331,DATA!$A$1:$M$38,9,FALSE))="X","X",(IF(I330="X",1,I330+1)))))</f>
        <v/>
      </c>
      <c r="J331" s="51" t="str">
        <f>IF($A331="","",(IF((VLOOKUP($A331,DATA!$A$1:$M$38,10,FALSE))="X","X",(IF(J330="X",1,J330+1)))))</f>
        <v/>
      </c>
      <c r="K331" s="50" t="str">
        <f>IF($A331="","",(IF((VLOOKUP($A331,DATA!$A$1:$M$38,11,FALSE))="X","X",(IF(K330="X",1,K330+1)))))</f>
        <v/>
      </c>
      <c r="L331" s="50" t="str">
        <f>IF($A331="","",(IF((VLOOKUP($A331,DATA!$A$1:$M$38,12,FALSE))="X","X",(IF(L330="X",1,L330+1)))))</f>
        <v/>
      </c>
      <c r="M331" s="50" t="str">
        <f>IF($A331="","",(IF((VLOOKUP($A331,DATA!$A$1:$M$38,13,FALSE))="X","X",(IF(M330="X",1,M330+1)))))</f>
        <v/>
      </c>
      <c r="N331" s="53" t="str">
        <f t="shared" si="10"/>
        <v/>
      </c>
      <c r="O331" s="51" t="str">
        <f t="shared" si="11"/>
        <v/>
      </c>
      <c r="P331" s="50" t="str">
        <f>IF($A331="","",(IF((VLOOKUP($A331,DATA!$S$1:$AC$38,2,FALSE))="X","X",(IF(P330="X",1,P330+1)))))</f>
        <v/>
      </c>
      <c r="Q331" s="50" t="str">
        <f>IF($A331="","",(IF((VLOOKUP($A331,DATA!$S$1:$AC$38,3,FALSE))="X","X",(IF(Q330="X",1,Q330+1)))))</f>
        <v/>
      </c>
      <c r="R331" s="50" t="str">
        <f>IF($A331="","",(IF((VLOOKUP($A331,DATA!$S$1:$AC$38,4,FALSE))="X","X",(IF(R330="X",1,R330+1)))))</f>
        <v/>
      </c>
      <c r="S331" s="50" t="str">
        <f>IF($A331="","",(IF((VLOOKUP($A331,DATA!$S$1:$AC$38,5,FALSE))="X","X",(IF(S330="X",1,S330+1)))))</f>
        <v/>
      </c>
      <c r="T331" s="50" t="str">
        <f>IF($A331="","",(IF((VLOOKUP($A331,DATA!$S$1:$AC$38,6,FALSE))="X","X",(IF(T330="X",1,T330+1)))))</f>
        <v/>
      </c>
      <c r="U331" s="50" t="str">
        <f>IF($A331="","",(IF((VLOOKUP($A331,DATA!$S$1:$AC$38,7,FALSE))="X","X",(IF(U330="X",1,U330+1)))))</f>
        <v/>
      </c>
      <c r="V331" s="51" t="str">
        <f>IF($A331="","",(IF((VLOOKUP($A331,DATA!$S$1:$AC$38,8,FALSE))="X","X",(IF(V330="X",1,V330+1)))))</f>
        <v/>
      </c>
      <c r="W331" s="50" t="str">
        <f>IF($A331="","",(IF((VLOOKUP($A331,DATA!$S$1:$AC$38,9,FALSE))="X","X",(IF(W330="X",1,W330+1)))))</f>
        <v/>
      </c>
      <c r="X331" s="50" t="str">
        <f>IF($A331="","",(IF((VLOOKUP($A331,DATA!$S$1:$AC$38,10,FALSE))="X","X",(IF(X330="X",1,X330+1)))))</f>
        <v/>
      </c>
      <c r="Y331" s="51" t="str">
        <f>IF($A331="","",(IF((VLOOKUP($A331,DATA!$S$1:$AC$38,11,FALSE))="X","X",(IF(Y330="X",1,Y330+1)))))</f>
        <v/>
      </c>
      <c r="Z331" s="52"/>
      <c r="AA331" s="52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  <c r="BE331" s="44"/>
      <c r="BF331" s="44"/>
      <c r="BG331" s="44"/>
      <c r="BH331" s="44"/>
      <c r="BI331" s="44"/>
      <c r="BJ331" s="44"/>
      <c r="BK331" s="44"/>
      <c r="BL331" s="44"/>
      <c r="BM331" s="39"/>
      <c r="BN331" s="39"/>
      <c r="BO331" s="39"/>
      <c r="BP331" s="39"/>
      <c r="BQ331" s="39"/>
      <c r="BR331" s="39"/>
      <c r="BS331" s="44"/>
      <c r="BT331" s="44"/>
      <c r="BU331" s="44"/>
      <c r="BV331" s="44"/>
      <c r="BW331" s="44"/>
      <c r="BX331" s="44"/>
      <c r="BY331" s="44"/>
      <c r="BZ331" s="44"/>
      <c r="CA331" s="44"/>
      <c r="CB331" s="44"/>
      <c r="CC331" s="44"/>
      <c r="CD331" s="44"/>
      <c r="CE331" s="39"/>
      <c r="CF331" s="39"/>
      <c r="CG331" s="39"/>
      <c r="CH331" s="39"/>
      <c r="DC331" s="4"/>
      <c r="DD331" s="4"/>
      <c r="DE331" s="49"/>
      <c r="DF331" s="49"/>
      <c r="DG331" s="49"/>
      <c r="DH331" s="49"/>
      <c r="DI331" s="49"/>
      <c r="DJ331" s="49"/>
      <c r="DK331" s="49"/>
      <c r="DL331" s="49"/>
      <c r="DM331" s="49"/>
      <c r="DN331" s="49"/>
      <c r="DO331" s="49"/>
      <c r="DP331" s="49"/>
      <c r="DQ331" s="49"/>
      <c r="DR331" s="49"/>
      <c r="DS331" s="49"/>
      <c r="DT331" s="49"/>
      <c r="DU331" s="49"/>
      <c r="DV331" s="49"/>
      <c r="DW331" s="49"/>
      <c r="DX331" s="49"/>
      <c r="DY331" s="49"/>
      <c r="DZ331" s="49"/>
      <c r="EA331" s="49"/>
      <c r="EB331" s="49"/>
      <c r="EC331" s="49"/>
      <c r="ED331" s="49"/>
      <c r="EE331" s="49"/>
      <c r="EF331" s="49"/>
      <c r="EG331" s="49"/>
      <c r="EH331" s="49"/>
      <c r="EI331" s="49"/>
      <c r="EJ331" s="49"/>
      <c r="EK331" s="49"/>
      <c r="EL331" s="49"/>
      <c r="EM331" s="49"/>
      <c r="EN331" s="49"/>
      <c r="EO331" s="49"/>
      <c r="EP331" s="49"/>
      <c r="EQ331" s="49"/>
      <c r="ER331" s="49"/>
      <c r="ES331" s="49"/>
      <c r="ET331" s="49"/>
      <c r="EU331" s="49"/>
      <c r="EV331" s="49"/>
      <c r="EW331" s="49"/>
      <c r="EX331" s="49"/>
      <c r="EY331" s="49"/>
      <c r="EZ331" s="49"/>
      <c r="FA331" s="49"/>
      <c r="FB331" s="49"/>
      <c r="FC331" s="49"/>
      <c r="FD331" s="49"/>
      <c r="FE331" s="49"/>
      <c r="FF331" s="49"/>
      <c r="FG331" s="49"/>
      <c r="FH331" s="49"/>
      <c r="FI331" s="49"/>
      <c r="FJ331" s="49"/>
      <c r="FK331" s="49"/>
      <c r="FL331" s="49"/>
      <c r="FM331" s="49"/>
      <c r="FN331" s="49"/>
      <c r="FO331" s="49"/>
      <c r="FP331" s="49"/>
      <c r="FQ331" s="49"/>
      <c r="FR331" s="49"/>
      <c r="FS331" s="49"/>
      <c r="FT331" s="49"/>
      <c r="FU331" s="49"/>
      <c r="FV331" s="49"/>
      <c r="FW331" s="49"/>
      <c r="FX331" s="49"/>
      <c r="FY331" s="49"/>
      <c r="FZ331" s="49"/>
      <c r="GA331" s="49"/>
      <c r="GB331" s="49"/>
      <c r="GC331" s="49"/>
      <c r="GD331" s="49"/>
      <c r="GE331" s="49"/>
      <c r="GF331" s="49"/>
      <c r="GG331" s="49"/>
      <c r="GH331" s="49"/>
      <c r="GI331" s="49"/>
      <c r="GJ331" s="49"/>
      <c r="GK331" s="49"/>
      <c r="GL331" s="49"/>
      <c r="GM331" s="49"/>
      <c r="GN331" s="49"/>
      <c r="GO331" s="49"/>
      <c r="GP331" s="49"/>
      <c r="GQ331" s="49"/>
      <c r="GR331" s="49"/>
      <c r="GS331" s="49"/>
      <c r="GT331" s="49"/>
      <c r="GU331" s="49"/>
      <c r="GV331" s="49"/>
      <c r="GW331" s="49"/>
      <c r="GX331" s="49"/>
      <c r="GY331" s="49"/>
      <c r="GZ331" s="49"/>
    </row>
    <row r="332" spans="1:208" s="5" customFormat="1" ht="18.600000000000001" customHeight="1" x14ac:dyDescent="0.25">
      <c r="A332" s="58"/>
      <c r="B332" s="50" t="str">
        <f>IF($A332="","",(IF((VLOOKUP($A332,DATA!$A$1:$M$38,2,FALSE))="X","X",(IF(B331="X",1,B331+1)))))</f>
        <v/>
      </c>
      <c r="C332" s="51" t="str">
        <f>IF($A332="","",(IF((VLOOKUP($A332,DATA!$A$1:$M$38,3,FALSE))="X","X",(IF(C331="X",1,C331+1)))))</f>
        <v/>
      </c>
      <c r="D332" s="50" t="str">
        <f>IF($A332="","",(IF((VLOOKUP($A332,DATA!$A$1:$M$38,4,FALSE))="X","X",(IF(D331="X",1,D331+1)))))</f>
        <v/>
      </c>
      <c r="E332" s="51" t="str">
        <f>IF($A332="","",(IF((VLOOKUP($A332,DATA!$A$1:$M$38,5,FALSE))="X","X",(IF(E331="X",1,E331+1)))))</f>
        <v/>
      </c>
      <c r="F332" s="50" t="str">
        <f>IF($A332="","",(IF((VLOOKUP($A332,DATA!$A$1:$M$38,6,FALSE))="X","X",(IF(F331="X",1,F331+1)))))</f>
        <v/>
      </c>
      <c r="G332" s="51" t="str">
        <f>IF($A332="","",(IF((VLOOKUP($A332,DATA!$A$1:$M$38,7,FALSE))="X","X",(IF(G331="X",1,G331+1)))))</f>
        <v/>
      </c>
      <c r="H332" s="50" t="str">
        <f>IF($A332="","",(IF((VLOOKUP($A332,DATA!$A$1:$M$38,8,FALSE))="X","X",(IF(H331="X",1,H331+1)))))</f>
        <v/>
      </c>
      <c r="I332" s="50" t="str">
        <f>IF($A332="","",(IF((VLOOKUP($A332,DATA!$A$1:$M$38,9,FALSE))="X","X",(IF(I331="X",1,I331+1)))))</f>
        <v/>
      </c>
      <c r="J332" s="51" t="str">
        <f>IF($A332="","",(IF((VLOOKUP($A332,DATA!$A$1:$M$38,10,FALSE))="X","X",(IF(J331="X",1,J331+1)))))</f>
        <v/>
      </c>
      <c r="K332" s="50" t="str">
        <f>IF($A332="","",(IF((VLOOKUP($A332,DATA!$A$1:$M$38,11,FALSE))="X","X",(IF(K331="X",1,K331+1)))))</f>
        <v/>
      </c>
      <c r="L332" s="50" t="str">
        <f>IF($A332="","",(IF((VLOOKUP($A332,DATA!$A$1:$M$38,12,FALSE))="X","X",(IF(L331="X",1,L331+1)))))</f>
        <v/>
      </c>
      <c r="M332" s="50" t="str">
        <f>IF($A332="","",(IF((VLOOKUP($A332,DATA!$A$1:$M$38,13,FALSE))="X","X",(IF(M331="X",1,M331+1)))))</f>
        <v/>
      </c>
      <c r="N332" s="53" t="str">
        <f t="shared" si="10"/>
        <v/>
      </c>
      <c r="O332" s="51" t="str">
        <f t="shared" si="11"/>
        <v/>
      </c>
      <c r="P332" s="50" t="str">
        <f>IF($A332="","",(IF((VLOOKUP($A332,DATA!$S$1:$AC$38,2,FALSE))="X","X",(IF(P331="X",1,P331+1)))))</f>
        <v/>
      </c>
      <c r="Q332" s="50" t="str">
        <f>IF($A332="","",(IF((VLOOKUP($A332,DATA!$S$1:$AC$38,3,FALSE))="X","X",(IF(Q331="X",1,Q331+1)))))</f>
        <v/>
      </c>
      <c r="R332" s="50" t="str">
        <f>IF($A332="","",(IF((VLOOKUP($A332,DATA!$S$1:$AC$38,4,FALSE))="X","X",(IF(R331="X",1,R331+1)))))</f>
        <v/>
      </c>
      <c r="S332" s="50" t="str">
        <f>IF($A332="","",(IF((VLOOKUP($A332,DATA!$S$1:$AC$38,5,FALSE))="X","X",(IF(S331="X",1,S331+1)))))</f>
        <v/>
      </c>
      <c r="T332" s="50" t="str">
        <f>IF($A332="","",(IF((VLOOKUP($A332,DATA!$S$1:$AC$38,6,FALSE))="X","X",(IF(T331="X",1,T331+1)))))</f>
        <v/>
      </c>
      <c r="U332" s="50" t="str">
        <f>IF($A332="","",(IF((VLOOKUP($A332,DATA!$S$1:$AC$38,7,FALSE))="X","X",(IF(U331="X",1,U331+1)))))</f>
        <v/>
      </c>
      <c r="V332" s="51" t="str">
        <f>IF($A332="","",(IF((VLOOKUP($A332,DATA!$S$1:$AC$38,8,FALSE))="X","X",(IF(V331="X",1,V331+1)))))</f>
        <v/>
      </c>
      <c r="W332" s="50" t="str">
        <f>IF($A332="","",(IF((VLOOKUP($A332,DATA!$S$1:$AC$38,9,FALSE))="X","X",(IF(W331="X",1,W331+1)))))</f>
        <v/>
      </c>
      <c r="X332" s="50" t="str">
        <f>IF($A332="","",(IF((VLOOKUP($A332,DATA!$S$1:$AC$38,10,FALSE))="X","X",(IF(X331="X",1,X331+1)))))</f>
        <v/>
      </c>
      <c r="Y332" s="51" t="str">
        <f>IF($A332="","",(IF((VLOOKUP($A332,DATA!$S$1:$AC$38,11,FALSE))="X","X",(IF(Y331="X",1,Y331+1)))))</f>
        <v/>
      </c>
      <c r="Z332" s="52"/>
      <c r="AA332" s="52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4"/>
      <c r="BM332" s="39"/>
      <c r="BN332" s="39"/>
      <c r="BO332" s="39"/>
      <c r="BP332" s="39"/>
      <c r="BQ332" s="39"/>
      <c r="BR332" s="39"/>
      <c r="BS332" s="44"/>
      <c r="BT332" s="44"/>
      <c r="BU332" s="44"/>
      <c r="BV332" s="44"/>
      <c r="BW332" s="44"/>
      <c r="BX332" s="44"/>
      <c r="BY332" s="44"/>
      <c r="BZ332" s="44"/>
      <c r="CA332" s="44"/>
      <c r="CB332" s="44"/>
      <c r="CC332" s="44"/>
      <c r="CD332" s="44"/>
      <c r="CE332" s="39"/>
      <c r="CF332" s="39"/>
      <c r="CG332" s="39"/>
      <c r="CH332" s="39"/>
      <c r="DC332" s="4"/>
      <c r="DD332" s="4"/>
      <c r="DE332" s="49"/>
      <c r="DF332" s="49"/>
      <c r="DG332" s="49"/>
      <c r="DH332" s="49"/>
      <c r="DI332" s="49"/>
      <c r="DJ332" s="49"/>
      <c r="DK332" s="49"/>
      <c r="DL332" s="49"/>
      <c r="DM332" s="49"/>
      <c r="DN332" s="49"/>
      <c r="DO332" s="49"/>
      <c r="DP332" s="49"/>
      <c r="DQ332" s="49"/>
      <c r="DR332" s="49"/>
      <c r="DS332" s="49"/>
      <c r="DT332" s="49"/>
      <c r="DU332" s="49"/>
      <c r="DV332" s="49"/>
      <c r="DW332" s="49"/>
      <c r="DX332" s="49"/>
      <c r="DY332" s="49"/>
      <c r="DZ332" s="49"/>
      <c r="EA332" s="49"/>
      <c r="EB332" s="49"/>
      <c r="EC332" s="49"/>
      <c r="ED332" s="49"/>
      <c r="EE332" s="49"/>
      <c r="EF332" s="49"/>
      <c r="EG332" s="49"/>
      <c r="EH332" s="49"/>
      <c r="EI332" s="49"/>
      <c r="EJ332" s="49"/>
      <c r="EK332" s="49"/>
      <c r="EL332" s="49"/>
      <c r="EM332" s="49"/>
      <c r="EN332" s="49"/>
      <c r="EO332" s="49"/>
      <c r="EP332" s="49"/>
      <c r="EQ332" s="49"/>
      <c r="ER332" s="49"/>
      <c r="ES332" s="49"/>
      <c r="ET332" s="49"/>
      <c r="EU332" s="49"/>
      <c r="EV332" s="49"/>
      <c r="EW332" s="49"/>
      <c r="EX332" s="49"/>
      <c r="EY332" s="49"/>
      <c r="EZ332" s="49"/>
      <c r="FA332" s="49"/>
      <c r="FB332" s="49"/>
      <c r="FC332" s="49"/>
      <c r="FD332" s="49"/>
      <c r="FE332" s="49"/>
      <c r="FF332" s="49"/>
      <c r="FG332" s="49"/>
      <c r="FH332" s="49"/>
      <c r="FI332" s="49"/>
      <c r="FJ332" s="49"/>
      <c r="FK332" s="49"/>
      <c r="FL332" s="49"/>
      <c r="FM332" s="49"/>
      <c r="FN332" s="49"/>
      <c r="FO332" s="49"/>
      <c r="FP332" s="49"/>
      <c r="FQ332" s="49"/>
      <c r="FR332" s="49"/>
      <c r="FS332" s="49"/>
      <c r="FT332" s="49"/>
      <c r="FU332" s="49"/>
      <c r="FV332" s="49"/>
      <c r="FW332" s="49"/>
      <c r="FX332" s="49"/>
      <c r="FY332" s="49"/>
      <c r="FZ332" s="49"/>
      <c r="GA332" s="49"/>
      <c r="GB332" s="49"/>
      <c r="GC332" s="49"/>
      <c r="GD332" s="49"/>
      <c r="GE332" s="49"/>
      <c r="GF332" s="49"/>
      <c r="GG332" s="49"/>
      <c r="GH332" s="49"/>
      <c r="GI332" s="49"/>
      <c r="GJ332" s="49"/>
      <c r="GK332" s="49"/>
      <c r="GL332" s="49"/>
      <c r="GM332" s="49"/>
      <c r="GN332" s="49"/>
      <c r="GO332" s="49"/>
      <c r="GP332" s="49"/>
      <c r="GQ332" s="49"/>
      <c r="GR332" s="49"/>
      <c r="GS332" s="49"/>
      <c r="GT332" s="49"/>
      <c r="GU332" s="49"/>
      <c r="GV332" s="49"/>
      <c r="GW332" s="49"/>
      <c r="GX332" s="49"/>
      <c r="GY332" s="49"/>
      <c r="GZ332" s="49"/>
    </row>
    <row r="333" spans="1:208" s="5" customFormat="1" ht="18.600000000000001" customHeight="1" x14ac:dyDescent="0.25">
      <c r="A333" s="58"/>
      <c r="B333" s="50" t="str">
        <f>IF($A333="","",(IF((VLOOKUP($A333,DATA!$A$1:$M$38,2,FALSE))="X","X",(IF(B332="X",1,B332+1)))))</f>
        <v/>
      </c>
      <c r="C333" s="51" t="str">
        <f>IF($A333="","",(IF((VLOOKUP($A333,DATA!$A$1:$M$38,3,FALSE))="X","X",(IF(C332="X",1,C332+1)))))</f>
        <v/>
      </c>
      <c r="D333" s="50" t="str">
        <f>IF($A333="","",(IF((VLOOKUP($A333,DATA!$A$1:$M$38,4,FALSE))="X","X",(IF(D332="X",1,D332+1)))))</f>
        <v/>
      </c>
      <c r="E333" s="51" t="str">
        <f>IF($A333="","",(IF((VLOOKUP($A333,DATA!$A$1:$M$38,5,FALSE))="X","X",(IF(E332="X",1,E332+1)))))</f>
        <v/>
      </c>
      <c r="F333" s="50" t="str">
        <f>IF($A333="","",(IF((VLOOKUP($A333,DATA!$A$1:$M$38,6,FALSE))="X","X",(IF(F332="X",1,F332+1)))))</f>
        <v/>
      </c>
      <c r="G333" s="51" t="str">
        <f>IF($A333="","",(IF((VLOOKUP($A333,DATA!$A$1:$M$38,7,FALSE))="X","X",(IF(G332="X",1,G332+1)))))</f>
        <v/>
      </c>
      <c r="H333" s="50" t="str">
        <f>IF($A333="","",(IF((VLOOKUP($A333,DATA!$A$1:$M$38,8,FALSE))="X","X",(IF(H332="X",1,H332+1)))))</f>
        <v/>
      </c>
      <c r="I333" s="50" t="str">
        <f>IF($A333="","",(IF((VLOOKUP($A333,DATA!$A$1:$M$38,9,FALSE))="X","X",(IF(I332="X",1,I332+1)))))</f>
        <v/>
      </c>
      <c r="J333" s="51" t="str">
        <f>IF($A333="","",(IF((VLOOKUP($A333,DATA!$A$1:$M$38,10,FALSE))="X","X",(IF(J332="X",1,J332+1)))))</f>
        <v/>
      </c>
      <c r="K333" s="50" t="str">
        <f>IF($A333="","",(IF((VLOOKUP($A333,DATA!$A$1:$M$38,11,FALSE))="X","X",(IF(K332="X",1,K332+1)))))</f>
        <v/>
      </c>
      <c r="L333" s="50" t="str">
        <f>IF($A333="","",(IF((VLOOKUP($A333,DATA!$A$1:$M$38,12,FALSE))="X","X",(IF(L332="X",1,L332+1)))))</f>
        <v/>
      </c>
      <c r="M333" s="50" t="str">
        <f>IF($A333="","",(IF((VLOOKUP($A333,DATA!$A$1:$M$38,13,FALSE))="X","X",(IF(M332="X",1,M332+1)))))</f>
        <v/>
      </c>
      <c r="N333" s="53" t="str">
        <f t="shared" si="10"/>
        <v/>
      </c>
      <c r="O333" s="51" t="str">
        <f t="shared" si="11"/>
        <v/>
      </c>
      <c r="P333" s="50" t="str">
        <f>IF($A333="","",(IF((VLOOKUP($A333,DATA!$S$1:$AC$38,2,FALSE))="X","X",(IF(P332="X",1,P332+1)))))</f>
        <v/>
      </c>
      <c r="Q333" s="50" t="str">
        <f>IF($A333="","",(IF((VLOOKUP($A333,DATA!$S$1:$AC$38,3,FALSE))="X","X",(IF(Q332="X",1,Q332+1)))))</f>
        <v/>
      </c>
      <c r="R333" s="50" t="str">
        <f>IF($A333="","",(IF((VLOOKUP($A333,DATA!$S$1:$AC$38,4,FALSE))="X","X",(IF(R332="X",1,R332+1)))))</f>
        <v/>
      </c>
      <c r="S333" s="50" t="str">
        <f>IF($A333="","",(IF((VLOOKUP($A333,DATA!$S$1:$AC$38,5,FALSE))="X","X",(IF(S332="X",1,S332+1)))))</f>
        <v/>
      </c>
      <c r="T333" s="50" t="str">
        <f>IF($A333="","",(IF((VLOOKUP($A333,DATA!$S$1:$AC$38,6,FALSE))="X","X",(IF(T332="X",1,T332+1)))))</f>
        <v/>
      </c>
      <c r="U333" s="50" t="str">
        <f>IF($A333="","",(IF((VLOOKUP($A333,DATA!$S$1:$AC$38,7,FALSE))="X","X",(IF(U332="X",1,U332+1)))))</f>
        <v/>
      </c>
      <c r="V333" s="51" t="str">
        <f>IF($A333="","",(IF((VLOOKUP($A333,DATA!$S$1:$AC$38,8,FALSE))="X","X",(IF(V332="X",1,V332+1)))))</f>
        <v/>
      </c>
      <c r="W333" s="50" t="str">
        <f>IF($A333="","",(IF((VLOOKUP($A333,DATA!$S$1:$AC$38,9,FALSE))="X","X",(IF(W332="X",1,W332+1)))))</f>
        <v/>
      </c>
      <c r="X333" s="50" t="str">
        <f>IF($A333="","",(IF((VLOOKUP($A333,DATA!$S$1:$AC$38,10,FALSE))="X","X",(IF(X332="X",1,X332+1)))))</f>
        <v/>
      </c>
      <c r="Y333" s="51" t="str">
        <f>IF($A333="","",(IF((VLOOKUP($A333,DATA!$S$1:$AC$38,11,FALSE))="X","X",(IF(Y332="X",1,Y332+1)))))</f>
        <v/>
      </c>
      <c r="Z333" s="52"/>
      <c r="AA333" s="52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4"/>
      <c r="BM333" s="39"/>
      <c r="BN333" s="39"/>
      <c r="BO333" s="39"/>
      <c r="BP333" s="39"/>
      <c r="BQ333" s="39"/>
      <c r="BR333" s="39"/>
      <c r="BS333" s="44"/>
      <c r="BT333" s="44"/>
      <c r="BU333" s="44"/>
      <c r="BV333" s="44"/>
      <c r="BW333" s="44"/>
      <c r="BX333" s="44"/>
      <c r="BY333" s="44"/>
      <c r="BZ333" s="44"/>
      <c r="CA333" s="44"/>
      <c r="CB333" s="44"/>
      <c r="CC333" s="44"/>
      <c r="CD333" s="44"/>
      <c r="CE333" s="39"/>
      <c r="CF333" s="39"/>
      <c r="CG333" s="39"/>
      <c r="CH333" s="39"/>
      <c r="DC333" s="4"/>
      <c r="DD333" s="4"/>
      <c r="DE333" s="49"/>
      <c r="DF333" s="49"/>
      <c r="DG333" s="49"/>
      <c r="DH333" s="49"/>
      <c r="DI333" s="49"/>
      <c r="DJ333" s="49"/>
      <c r="DK333" s="49"/>
      <c r="DL333" s="49"/>
      <c r="DM333" s="49"/>
      <c r="DN333" s="49"/>
      <c r="DO333" s="49"/>
      <c r="DP333" s="49"/>
      <c r="DQ333" s="49"/>
      <c r="DR333" s="49"/>
      <c r="DS333" s="49"/>
      <c r="DT333" s="49"/>
      <c r="DU333" s="49"/>
      <c r="DV333" s="49"/>
      <c r="DW333" s="49"/>
      <c r="DX333" s="49"/>
      <c r="DY333" s="49"/>
      <c r="DZ333" s="49"/>
      <c r="EA333" s="49"/>
      <c r="EB333" s="49"/>
      <c r="EC333" s="49"/>
      <c r="ED333" s="49"/>
      <c r="EE333" s="49"/>
      <c r="EF333" s="49"/>
      <c r="EG333" s="49"/>
      <c r="EH333" s="49"/>
      <c r="EI333" s="49"/>
      <c r="EJ333" s="49"/>
      <c r="EK333" s="49"/>
      <c r="EL333" s="49"/>
      <c r="EM333" s="49"/>
      <c r="EN333" s="49"/>
      <c r="EO333" s="49"/>
      <c r="EP333" s="49"/>
      <c r="EQ333" s="49"/>
      <c r="ER333" s="49"/>
      <c r="ES333" s="49"/>
      <c r="ET333" s="49"/>
      <c r="EU333" s="49"/>
      <c r="EV333" s="49"/>
      <c r="EW333" s="49"/>
      <c r="EX333" s="49"/>
      <c r="EY333" s="49"/>
      <c r="EZ333" s="49"/>
      <c r="FA333" s="49"/>
      <c r="FB333" s="49"/>
      <c r="FC333" s="49"/>
      <c r="FD333" s="49"/>
      <c r="FE333" s="49"/>
      <c r="FF333" s="49"/>
      <c r="FG333" s="49"/>
      <c r="FH333" s="49"/>
      <c r="FI333" s="49"/>
      <c r="FJ333" s="49"/>
      <c r="FK333" s="49"/>
      <c r="FL333" s="49"/>
      <c r="FM333" s="49"/>
      <c r="FN333" s="49"/>
      <c r="FO333" s="49"/>
      <c r="FP333" s="49"/>
      <c r="FQ333" s="49"/>
      <c r="FR333" s="49"/>
      <c r="FS333" s="49"/>
      <c r="FT333" s="49"/>
      <c r="FU333" s="49"/>
      <c r="FV333" s="49"/>
      <c r="FW333" s="49"/>
      <c r="FX333" s="49"/>
      <c r="FY333" s="49"/>
      <c r="FZ333" s="49"/>
      <c r="GA333" s="49"/>
      <c r="GB333" s="49"/>
      <c r="GC333" s="49"/>
      <c r="GD333" s="49"/>
      <c r="GE333" s="49"/>
      <c r="GF333" s="49"/>
      <c r="GG333" s="49"/>
      <c r="GH333" s="49"/>
      <c r="GI333" s="49"/>
      <c r="GJ333" s="49"/>
      <c r="GK333" s="49"/>
      <c r="GL333" s="49"/>
      <c r="GM333" s="49"/>
      <c r="GN333" s="49"/>
      <c r="GO333" s="49"/>
      <c r="GP333" s="49"/>
      <c r="GQ333" s="49"/>
      <c r="GR333" s="49"/>
      <c r="GS333" s="49"/>
      <c r="GT333" s="49"/>
      <c r="GU333" s="49"/>
      <c r="GV333" s="49"/>
      <c r="GW333" s="49"/>
      <c r="GX333" s="49"/>
      <c r="GY333" s="49"/>
      <c r="GZ333" s="49"/>
    </row>
    <row r="334" spans="1:208" s="5" customFormat="1" ht="18.600000000000001" customHeight="1" x14ac:dyDescent="0.25">
      <c r="A334" s="58"/>
      <c r="B334" s="50" t="str">
        <f>IF($A334="","",(IF((VLOOKUP($A334,DATA!$A$1:$M$38,2,FALSE))="X","X",(IF(B333="X",1,B333+1)))))</f>
        <v/>
      </c>
      <c r="C334" s="51" t="str">
        <f>IF($A334="","",(IF((VLOOKUP($A334,DATA!$A$1:$M$38,3,FALSE))="X","X",(IF(C333="X",1,C333+1)))))</f>
        <v/>
      </c>
      <c r="D334" s="50" t="str">
        <f>IF($A334="","",(IF((VLOOKUP($A334,DATA!$A$1:$M$38,4,FALSE))="X","X",(IF(D333="X",1,D333+1)))))</f>
        <v/>
      </c>
      <c r="E334" s="51" t="str">
        <f>IF($A334="","",(IF((VLOOKUP($A334,DATA!$A$1:$M$38,5,FALSE))="X","X",(IF(E333="X",1,E333+1)))))</f>
        <v/>
      </c>
      <c r="F334" s="50" t="str">
        <f>IF($A334="","",(IF((VLOOKUP($A334,DATA!$A$1:$M$38,6,FALSE))="X","X",(IF(F333="X",1,F333+1)))))</f>
        <v/>
      </c>
      <c r="G334" s="51" t="str">
        <f>IF($A334="","",(IF((VLOOKUP($A334,DATA!$A$1:$M$38,7,FALSE))="X","X",(IF(G333="X",1,G333+1)))))</f>
        <v/>
      </c>
      <c r="H334" s="50" t="str">
        <f>IF($A334="","",(IF((VLOOKUP($A334,DATA!$A$1:$M$38,8,FALSE))="X","X",(IF(H333="X",1,H333+1)))))</f>
        <v/>
      </c>
      <c r="I334" s="50" t="str">
        <f>IF($A334="","",(IF((VLOOKUP($A334,DATA!$A$1:$M$38,9,FALSE))="X","X",(IF(I333="X",1,I333+1)))))</f>
        <v/>
      </c>
      <c r="J334" s="51" t="str">
        <f>IF($A334="","",(IF((VLOOKUP($A334,DATA!$A$1:$M$38,10,FALSE))="X","X",(IF(J333="X",1,J333+1)))))</f>
        <v/>
      </c>
      <c r="K334" s="50" t="str">
        <f>IF($A334="","",(IF((VLOOKUP($A334,DATA!$A$1:$M$38,11,FALSE))="X","X",(IF(K333="X",1,K333+1)))))</f>
        <v/>
      </c>
      <c r="L334" s="50" t="str">
        <f>IF($A334="","",(IF((VLOOKUP($A334,DATA!$A$1:$M$38,12,FALSE))="X","X",(IF(L333="X",1,L333+1)))))</f>
        <v/>
      </c>
      <c r="M334" s="50" t="str">
        <f>IF($A334="","",(IF((VLOOKUP($A334,DATA!$A$1:$M$38,13,FALSE))="X","X",(IF(M333="X",1,M333+1)))))</f>
        <v/>
      </c>
      <c r="N334" s="53" t="str">
        <f t="shared" si="10"/>
        <v/>
      </c>
      <c r="O334" s="51" t="str">
        <f t="shared" si="11"/>
        <v/>
      </c>
      <c r="P334" s="50" t="str">
        <f>IF($A334="","",(IF((VLOOKUP($A334,DATA!$S$1:$AC$38,2,FALSE))="X","X",(IF(P333="X",1,P333+1)))))</f>
        <v/>
      </c>
      <c r="Q334" s="50" t="str">
        <f>IF($A334="","",(IF((VLOOKUP($A334,DATA!$S$1:$AC$38,3,FALSE))="X","X",(IF(Q333="X",1,Q333+1)))))</f>
        <v/>
      </c>
      <c r="R334" s="50" t="str">
        <f>IF($A334="","",(IF((VLOOKUP($A334,DATA!$S$1:$AC$38,4,FALSE))="X","X",(IF(R333="X",1,R333+1)))))</f>
        <v/>
      </c>
      <c r="S334" s="50" t="str">
        <f>IF($A334="","",(IF((VLOOKUP($A334,DATA!$S$1:$AC$38,5,FALSE))="X","X",(IF(S333="X",1,S333+1)))))</f>
        <v/>
      </c>
      <c r="T334" s="50" t="str">
        <f>IF($A334="","",(IF((VLOOKUP($A334,DATA!$S$1:$AC$38,6,FALSE))="X","X",(IF(T333="X",1,T333+1)))))</f>
        <v/>
      </c>
      <c r="U334" s="50" t="str">
        <f>IF($A334="","",(IF((VLOOKUP($A334,DATA!$S$1:$AC$38,7,FALSE))="X","X",(IF(U333="X",1,U333+1)))))</f>
        <v/>
      </c>
      <c r="V334" s="51" t="str">
        <f>IF($A334="","",(IF((VLOOKUP($A334,DATA!$S$1:$AC$38,8,FALSE))="X","X",(IF(V333="X",1,V333+1)))))</f>
        <v/>
      </c>
      <c r="W334" s="50" t="str">
        <f>IF($A334="","",(IF((VLOOKUP($A334,DATA!$S$1:$AC$38,9,FALSE))="X","X",(IF(W333="X",1,W333+1)))))</f>
        <v/>
      </c>
      <c r="X334" s="50" t="str">
        <f>IF($A334="","",(IF((VLOOKUP($A334,DATA!$S$1:$AC$38,10,FALSE))="X","X",(IF(X333="X",1,X333+1)))))</f>
        <v/>
      </c>
      <c r="Y334" s="51" t="str">
        <f>IF($A334="","",(IF((VLOOKUP($A334,DATA!$S$1:$AC$38,11,FALSE))="X","X",(IF(Y333="X",1,Y333+1)))))</f>
        <v/>
      </c>
      <c r="Z334" s="52"/>
      <c r="AA334" s="52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4"/>
      <c r="BM334" s="39"/>
      <c r="BN334" s="39"/>
      <c r="BO334" s="39"/>
      <c r="BP334" s="39"/>
      <c r="BQ334" s="39"/>
      <c r="BR334" s="39"/>
      <c r="BS334" s="44"/>
      <c r="BT334" s="44"/>
      <c r="BU334" s="44"/>
      <c r="BV334" s="44"/>
      <c r="BW334" s="44"/>
      <c r="BX334" s="44"/>
      <c r="BY334" s="44"/>
      <c r="BZ334" s="44"/>
      <c r="CA334" s="44"/>
      <c r="CB334" s="44"/>
      <c r="CC334" s="44"/>
      <c r="CD334" s="44"/>
      <c r="CE334" s="39"/>
      <c r="CF334" s="39"/>
      <c r="CG334" s="39"/>
      <c r="CH334" s="39"/>
      <c r="DC334" s="4"/>
      <c r="DD334" s="4"/>
      <c r="DE334" s="49"/>
      <c r="DF334" s="49"/>
      <c r="DG334" s="49"/>
      <c r="DH334" s="49"/>
      <c r="DI334" s="49"/>
      <c r="DJ334" s="49"/>
      <c r="DK334" s="49"/>
      <c r="DL334" s="49"/>
      <c r="DM334" s="49"/>
      <c r="DN334" s="49"/>
      <c r="DO334" s="49"/>
      <c r="DP334" s="49"/>
      <c r="DQ334" s="49"/>
      <c r="DR334" s="49"/>
      <c r="DS334" s="49"/>
      <c r="DT334" s="49"/>
      <c r="DU334" s="49"/>
      <c r="DV334" s="49"/>
      <c r="DW334" s="49"/>
      <c r="DX334" s="49"/>
      <c r="DY334" s="49"/>
      <c r="DZ334" s="49"/>
      <c r="EA334" s="49"/>
      <c r="EB334" s="49"/>
      <c r="EC334" s="49"/>
      <c r="ED334" s="49"/>
      <c r="EE334" s="49"/>
      <c r="EF334" s="49"/>
      <c r="EG334" s="49"/>
      <c r="EH334" s="49"/>
      <c r="EI334" s="49"/>
      <c r="EJ334" s="49"/>
      <c r="EK334" s="49"/>
      <c r="EL334" s="49"/>
      <c r="EM334" s="49"/>
      <c r="EN334" s="49"/>
      <c r="EO334" s="49"/>
      <c r="EP334" s="49"/>
      <c r="EQ334" s="49"/>
      <c r="ER334" s="49"/>
      <c r="ES334" s="49"/>
      <c r="ET334" s="49"/>
      <c r="EU334" s="49"/>
      <c r="EV334" s="49"/>
      <c r="EW334" s="49"/>
      <c r="EX334" s="49"/>
      <c r="EY334" s="49"/>
      <c r="EZ334" s="49"/>
      <c r="FA334" s="49"/>
      <c r="FB334" s="49"/>
      <c r="FC334" s="49"/>
      <c r="FD334" s="49"/>
      <c r="FE334" s="49"/>
      <c r="FF334" s="49"/>
      <c r="FG334" s="49"/>
      <c r="FH334" s="49"/>
      <c r="FI334" s="49"/>
      <c r="FJ334" s="49"/>
      <c r="FK334" s="49"/>
      <c r="FL334" s="49"/>
      <c r="FM334" s="49"/>
      <c r="FN334" s="49"/>
      <c r="FO334" s="49"/>
      <c r="FP334" s="49"/>
      <c r="FQ334" s="49"/>
      <c r="FR334" s="49"/>
      <c r="FS334" s="49"/>
      <c r="FT334" s="49"/>
      <c r="FU334" s="49"/>
      <c r="FV334" s="49"/>
      <c r="FW334" s="49"/>
      <c r="FX334" s="49"/>
      <c r="FY334" s="49"/>
      <c r="FZ334" s="49"/>
      <c r="GA334" s="49"/>
      <c r="GB334" s="49"/>
      <c r="GC334" s="49"/>
      <c r="GD334" s="49"/>
      <c r="GE334" s="49"/>
      <c r="GF334" s="49"/>
      <c r="GG334" s="49"/>
      <c r="GH334" s="49"/>
      <c r="GI334" s="49"/>
      <c r="GJ334" s="49"/>
      <c r="GK334" s="49"/>
      <c r="GL334" s="49"/>
      <c r="GM334" s="49"/>
      <c r="GN334" s="49"/>
      <c r="GO334" s="49"/>
      <c r="GP334" s="49"/>
      <c r="GQ334" s="49"/>
      <c r="GR334" s="49"/>
      <c r="GS334" s="49"/>
      <c r="GT334" s="49"/>
      <c r="GU334" s="49"/>
      <c r="GV334" s="49"/>
      <c r="GW334" s="49"/>
      <c r="GX334" s="49"/>
      <c r="GY334" s="49"/>
      <c r="GZ334" s="49"/>
    </row>
    <row r="335" spans="1:208" s="5" customFormat="1" ht="18.600000000000001" customHeight="1" x14ac:dyDescent="0.25">
      <c r="A335" s="58"/>
      <c r="B335" s="50" t="str">
        <f>IF($A335="","",(IF((VLOOKUP($A335,DATA!$A$1:$M$38,2,FALSE))="X","X",(IF(B334="X",1,B334+1)))))</f>
        <v/>
      </c>
      <c r="C335" s="51" t="str">
        <f>IF($A335="","",(IF((VLOOKUP($A335,DATA!$A$1:$M$38,3,FALSE))="X","X",(IF(C334="X",1,C334+1)))))</f>
        <v/>
      </c>
      <c r="D335" s="50" t="str">
        <f>IF($A335="","",(IF((VLOOKUP($A335,DATA!$A$1:$M$38,4,FALSE))="X","X",(IF(D334="X",1,D334+1)))))</f>
        <v/>
      </c>
      <c r="E335" s="51" t="str">
        <f>IF($A335="","",(IF((VLOOKUP($A335,DATA!$A$1:$M$38,5,FALSE))="X","X",(IF(E334="X",1,E334+1)))))</f>
        <v/>
      </c>
      <c r="F335" s="50" t="str">
        <f>IF($A335="","",(IF((VLOOKUP($A335,DATA!$A$1:$M$38,6,FALSE))="X","X",(IF(F334="X",1,F334+1)))))</f>
        <v/>
      </c>
      <c r="G335" s="51" t="str">
        <f>IF($A335="","",(IF((VLOOKUP($A335,DATA!$A$1:$M$38,7,FALSE))="X","X",(IF(G334="X",1,G334+1)))))</f>
        <v/>
      </c>
      <c r="H335" s="50" t="str">
        <f>IF($A335="","",(IF((VLOOKUP($A335,DATA!$A$1:$M$38,8,FALSE))="X","X",(IF(H334="X",1,H334+1)))))</f>
        <v/>
      </c>
      <c r="I335" s="50" t="str">
        <f>IF($A335="","",(IF((VLOOKUP($A335,DATA!$A$1:$M$38,9,FALSE))="X","X",(IF(I334="X",1,I334+1)))))</f>
        <v/>
      </c>
      <c r="J335" s="51" t="str">
        <f>IF($A335="","",(IF((VLOOKUP($A335,DATA!$A$1:$M$38,10,FALSE))="X","X",(IF(J334="X",1,J334+1)))))</f>
        <v/>
      </c>
      <c r="K335" s="50" t="str">
        <f>IF($A335="","",(IF((VLOOKUP($A335,DATA!$A$1:$M$38,11,FALSE))="X","X",(IF(K334="X",1,K334+1)))))</f>
        <v/>
      </c>
      <c r="L335" s="50" t="str">
        <f>IF($A335="","",(IF((VLOOKUP($A335,DATA!$A$1:$M$38,12,FALSE))="X","X",(IF(L334="X",1,L334+1)))))</f>
        <v/>
      </c>
      <c r="M335" s="50" t="str">
        <f>IF($A335="","",(IF((VLOOKUP($A335,DATA!$A$1:$M$38,13,FALSE))="X","X",(IF(M334="X",1,M334+1)))))</f>
        <v/>
      </c>
      <c r="N335" s="53" t="str">
        <f t="shared" si="10"/>
        <v/>
      </c>
      <c r="O335" s="51" t="str">
        <f t="shared" si="11"/>
        <v/>
      </c>
      <c r="P335" s="50" t="str">
        <f>IF($A335="","",(IF((VLOOKUP($A335,DATA!$S$1:$AC$38,2,FALSE))="X","X",(IF(P334="X",1,P334+1)))))</f>
        <v/>
      </c>
      <c r="Q335" s="50" t="str">
        <f>IF($A335="","",(IF((VLOOKUP($A335,DATA!$S$1:$AC$38,3,FALSE))="X","X",(IF(Q334="X",1,Q334+1)))))</f>
        <v/>
      </c>
      <c r="R335" s="50" t="str">
        <f>IF($A335="","",(IF((VLOOKUP($A335,DATA!$S$1:$AC$38,4,FALSE))="X","X",(IF(R334="X",1,R334+1)))))</f>
        <v/>
      </c>
      <c r="S335" s="50" t="str">
        <f>IF($A335="","",(IF((VLOOKUP($A335,DATA!$S$1:$AC$38,5,FALSE))="X","X",(IF(S334="X",1,S334+1)))))</f>
        <v/>
      </c>
      <c r="T335" s="50" t="str">
        <f>IF($A335="","",(IF((VLOOKUP($A335,DATA!$S$1:$AC$38,6,FALSE))="X","X",(IF(T334="X",1,T334+1)))))</f>
        <v/>
      </c>
      <c r="U335" s="50" t="str">
        <f>IF($A335="","",(IF((VLOOKUP($A335,DATA!$S$1:$AC$38,7,FALSE))="X","X",(IF(U334="X",1,U334+1)))))</f>
        <v/>
      </c>
      <c r="V335" s="51" t="str">
        <f>IF($A335="","",(IF((VLOOKUP($A335,DATA!$S$1:$AC$38,8,FALSE))="X","X",(IF(V334="X",1,V334+1)))))</f>
        <v/>
      </c>
      <c r="W335" s="50" t="str">
        <f>IF($A335="","",(IF((VLOOKUP($A335,DATA!$S$1:$AC$38,9,FALSE))="X","X",(IF(W334="X",1,W334+1)))))</f>
        <v/>
      </c>
      <c r="X335" s="50" t="str">
        <f>IF($A335="","",(IF((VLOOKUP($A335,DATA!$S$1:$AC$38,10,FALSE))="X","X",(IF(X334="X",1,X334+1)))))</f>
        <v/>
      </c>
      <c r="Y335" s="51" t="str">
        <f>IF($A335="","",(IF((VLOOKUP($A335,DATA!$S$1:$AC$38,11,FALSE))="X","X",(IF(Y334="X",1,Y334+1)))))</f>
        <v/>
      </c>
      <c r="Z335" s="52"/>
      <c r="AA335" s="52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44"/>
      <c r="BD335" s="44"/>
      <c r="BE335" s="44"/>
      <c r="BF335" s="44"/>
      <c r="BG335" s="44"/>
      <c r="BH335" s="44"/>
      <c r="BI335" s="44"/>
      <c r="BJ335" s="44"/>
      <c r="BK335" s="44"/>
      <c r="BL335" s="44"/>
      <c r="BM335" s="39"/>
      <c r="BN335" s="39"/>
      <c r="BO335" s="39"/>
      <c r="BP335" s="39"/>
      <c r="BQ335" s="39"/>
      <c r="BR335" s="39"/>
      <c r="BS335" s="44"/>
      <c r="BT335" s="44"/>
      <c r="BU335" s="44"/>
      <c r="BV335" s="44"/>
      <c r="BW335" s="44"/>
      <c r="BX335" s="44"/>
      <c r="BY335" s="44"/>
      <c r="BZ335" s="44"/>
      <c r="CA335" s="44"/>
      <c r="CB335" s="44"/>
      <c r="CC335" s="44"/>
      <c r="CD335" s="44"/>
      <c r="CE335" s="39"/>
      <c r="CF335" s="39"/>
      <c r="CG335" s="39"/>
      <c r="CH335" s="39"/>
      <c r="DC335" s="4"/>
      <c r="DD335" s="4"/>
      <c r="DE335" s="49"/>
      <c r="DF335" s="49"/>
      <c r="DG335" s="49"/>
      <c r="DH335" s="49"/>
      <c r="DI335" s="49"/>
      <c r="DJ335" s="49"/>
      <c r="DK335" s="49"/>
      <c r="DL335" s="49"/>
      <c r="DM335" s="49"/>
      <c r="DN335" s="49"/>
      <c r="DO335" s="49"/>
      <c r="DP335" s="49"/>
      <c r="DQ335" s="49"/>
      <c r="DR335" s="49"/>
      <c r="DS335" s="49"/>
      <c r="DT335" s="49"/>
      <c r="DU335" s="49"/>
      <c r="DV335" s="49"/>
      <c r="DW335" s="49"/>
      <c r="DX335" s="49"/>
      <c r="DY335" s="49"/>
      <c r="DZ335" s="49"/>
      <c r="EA335" s="49"/>
      <c r="EB335" s="49"/>
      <c r="EC335" s="49"/>
      <c r="ED335" s="49"/>
      <c r="EE335" s="49"/>
      <c r="EF335" s="49"/>
      <c r="EG335" s="49"/>
      <c r="EH335" s="49"/>
      <c r="EI335" s="49"/>
      <c r="EJ335" s="49"/>
      <c r="EK335" s="49"/>
      <c r="EL335" s="49"/>
      <c r="EM335" s="49"/>
      <c r="EN335" s="49"/>
      <c r="EO335" s="49"/>
      <c r="EP335" s="49"/>
      <c r="EQ335" s="49"/>
      <c r="ER335" s="49"/>
      <c r="ES335" s="49"/>
      <c r="ET335" s="49"/>
      <c r="EU335" s="49"/>
      <c r="EV335" s="49"/>
      <c r="EW335" s="49"/>
      <c r="EX335" s="49"/>
      <c r="EY335" s="49"/>
      <c r="EZ335" s="49"/>
      <c r="FA335" s="49"/>
      <c r="FB335" s="49"/>
      <c r="FC335" s="49"/>
      <c r="FD335" s="49"/>
      <c r="FE335" s="49"/>
      <c r="FF335" s="49"/>
      <c r="FG335" s="49"/>
      <c r="FH335" s="49"/>
      <c r="FI335" s="49"/>
      <c r="FJ335" s="49"/>
      <c r="FK335" s="49"/>
      <c r="FL335" s="49"/>
      <c r="FM335" s="49"/>
      <c r="FN335" s="49"/>
      <c r="FO335" s="49"/>
      <c r="FP335" s="49"/>
      <c r="FQ335" s="49"/>
      <c r="FR335" s="49"/>
      <c r="FS335" s="49"/>
      <c r="FT335" s="49"/>
      <c r="FU335" s="49"/>
      <c r="FV335" s="49"/>
      <c r="FW335" s="49"/>
      <c r="FX335" s="49"/>
      <c r="FY335" s="49"/>
      <c r="FZ335" s="49"/>
      <c r="GA335" s="49"/>
      <c r="GB335" s="49"/>
      <c r="GC335" s="49"/>
      <c r="GD335" s="49"/>
      <c r="GE335" s="49"/>
      <c r="GF335" s="49"/>
      <c r="GG335" s="49"/>
      <c r="GH335" s="49"/>
      <c r="GI335" s="49"/>
      <c r="GJ335" s="49"/>
      <c r="GK335" s="49"/>
      <c r="GL335" s="49"/>
      <c r="GM335" s="49"/>
      <c r="GN335" s="49"/>
      <c r="GO335" s="49"/>
      <c r="GP335" s="49"/>
      <c r="GQ335" s="49"/>
      <c r="GR335" s="49"/>
      <c r="GS335" s="49"/>
      <c r="GT335" s="49"/>
      <c r="GU335" s="49"/>
      <c r="GV335" s="49"/>
      <c r="GW335" s="49"/>
      <c r="GX335" s="49"/>
      <c r="GY335" s="49"/>
      <c r="GZ335" s="49"/>
    </row>
    <row r="336" spans="1:208" s="5" customFormat="1" ht="18.600000000000001" customHeight="1" x14ac:dyDescent="0.25">
      <c r="A336" s="58"/>
      <c r="B336" s="50" t="str">
        <f>IF($A336="","",(IF((VLOOKUP($A336,DATA!$A$1:$M$38,2,FALSE))="X","X",(IF(B335="X",1,B335+1)))))</f>
        <v/>
      </c>
      <c r="C336" s="51" t="str">
        <f>IF($A336="","",(IF((VLOOKUP($A336,DATA!$A$1:$M$38,3,FALSE))="X","X",(IF(C335="X",1,C335+1)))))</f>
        <v/>
      </c>
      <c r="D336" s="50" t="str">
        <f>IF($A336="","",(IF((VLOOKUP($A336,DATA!$A$1:$M$38,4,FALSE))="X","X",(IF(D335="X",1,D335+1)))))</f>
        <v/>
      </c>
      <c r="E336" s="51" t="str">
        <f>IF($A336="","",(IF((VLOOKUP($A336,DATA!$A$1:$M$38,5,FALSE))="X","X",(IF(E335="X",1,E335+1)))))</f>
        <v/>
      </c>
      <c r="F336" s="50" t="str">
        <f>IF($A336="","",(IF((VLOOKUP($A336,DATA!$A$1:$M$38,6,FALSE))="X","X",(IF(F335="X",1,F335+1)))))</f>
        <v/>
      </c>
      <c r="G336" s="51" t="str">
        <f>IF($A336="","",(IF((VLOOKUP($A336,DATA!$A$1:$M$38,7,FALSE))="X","X",(IF(G335="X",1,G335+1)))))</f>
        <v/>
      </c>
      <c r="H336" s="50" t="str">
        <f>IF($A336="","",(IF((VLOOKUP($A336,DATA!$A$1:$M$38,8,FALSE))="X","X",(IF(H335="X",1,H335+1)))))</f>
        <v/>
      </c>
      <c r="I336" s="50" t="str">
        <f>IF($A336="","",(IF((VLOOKUP($A336,DATA!$A$1:$M$38,9,FALSE))="X","X",(IF(I335="X",1,I335+1)))))</f>
        <v/>
      </c>
      <c r="J336" s="51" t="str">
        <f>IF($A336="","",(IF((VLOOKUP($A336,DATA!$A$1:$M$38,10,FALSE))="X","X",(IF(J335="X",1,J335+1)))))</f>
        <v/>
      </c>
      <c r="K336" s="50" t="str">
        <f>IF($A336="","",(IF((VLOOKUP($A336,DATA!$A$1:$M$38,11,FALSE))="X","X",(IF(K335="X",1,K335+1)))))</f>
        <v/>
      </c>
      <c r="L336" s="50" t="str">
        <f>IF($A336="","",(IF((VLOOKUP($A336,DATA!$A$1:$M$38,12,FALSE))="X","X",(IF(L335="X",1,L335+1)))))</f>
        <v/>
      </c>
      <c r="M336" s="50" t="str">
        <f>IF($A336="","",(IF((VLOOKUP($A336,DATA!$A$1:$M$38,13,FALSE))="X","X",(IF(M335="X",1,M335+1)))))</f>
        <v/>
      </c>
      <c r="N336" s="53" t="str">
        <f t="shared" si="10"/>
        <v/>
      </c>
      <c r="O336" s="51" t="str">
        <f t="shared" si="11"/>
        <v/>
      </c>
      <c r="P336" s="50" t="str">
        <f>IF($A336="","",(IF((VLOOKUP($A336,DATA!$S$1:$AC$38,2,FALSE))="X","X",(IF(P335="X",1,P335+1)))))</f>
        <v/>
      </c>
      <c r="Q336" s="50" t="str">
        <f>IF($A336="","",(IF((VLOOKUP($A336,DATA!$S$1:$AC$38,3,FALSE))="X","X",(IF(Q335="X",1,Q335+1)))))</f>
        <v/>
      </c>
      <c r="R336" s="50" t="str">
        <f>IF($A336="","",(IF((VLOOKUP($A336,DATA!$S$1:$AC$38,4,FALSE))="X","X",(IF(R335="X",1,R335+1)))))</f>
        <v/>
      </c>
      <c r="S336" s="50" t="str">
        <f>IF($A336="","",(IF((VLOOKUP($A336,DATA!$S$1:$AC$38,5,FALSE))="X","X",(IF(S335="X",1,S335+1)))))</f>
        <v/>
      </c>
      <c r="T336" s="50" t="str">
        <f>IF($A336="","",(IF((VLOOKUP($A336,DATA!$S$1:$AC$38,6,FALSE))="X","X",(IF(T335="X",1,T335+1)))))</f>
        <v/>
      </c>
      <c r="U336" s="50" t="str">
        <f>IF($A336="","",(IF((VLOOKUP($A336,DATA!$S$1:$AC$38,7,FALSE))="X","X",(IF(U335="X",1,U335+1)))))</f>
        <v/>
      </c>
      <c r="V336" s="51" t="str">
        <f>IF($A336="","",(IF((VLOOKUP($A336,DATA!$S$1:$AC$38,8,FALSE))="X","X",(IF(V335="X",1,V335+1)))))</f>
        <v/>
      </c>
      <c r="W336" s="50" t="str">
        <f>IF($A336="","",(IF((VLOOKUP($A336,DATA!$S$1:$AC$38,9,FALSE))="X","X",(IF(W335="X",1,W335+1)))))</f>
        <v/>
      </c>
      <c r="X336" s="50" t="str">
        <f>IF($A336="","",(IF((VLOOKUP($A336,DATA!$S$1:$AC$38,10,FALSE))="X","X",(IF(X335="X",1,X335+1)))))</f>
        <v/>
      </c>
      <c r="Y336" s="51" t="str">
        <f>IF($A336="","",(IF((VLOOKUP($A336,DATA!$S$1:$AC$38,11,FALSE))="X","X",(IF(Y335="X",1,Y335+1)))))</f>
        <v/>
      </c>
      <c r="Z336" s="52"/>
      <c r="AA336" s="52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  <c r="BI336" s="44"/>
      <c r="BJ336" s="44"/>
      <c r="BK336" s="44"/>
      <c r="BL336" s="44"/>
      <c r="BM336" s="39"/>
      <c r="BN336" s="39"/>
      <c r="BO336" s="39"/>
      <c r="BP336" s="39"/>
      <c r="BQ336" s="39"/>
      <c r="BR336" s="39"/>
      <c r="BS336" s="44"/>
      <c r="BT336" s="44"/>
      <c r="BU336" s="44"/>
      <c r="BV336" s="44"/>
      <c r="BW336" s="44"/>
      <c r="BX336" s="44"/>
      <c r="BY336" s="44"/>
      <c r="BZ336" s="44"/>
      <c r="CA336" s="44"/>
      <c r="CB336" s="44"/>
      <c r="CC336" s="44"/>
      <c r="CD336" s="44"/>
      <c r="CE336" s="39"/>
      <c r="CF336" s="39"/>
      <c r="CG336" s="39"/>
      <c r="CH336" s="39"/>
      <c r="DC336" s="4"/>
      <c r="DD336" s="4"/>
      <c r="DE336" s="49"/>
      <c r="DF336" s="49"/>
      <c r="DG336" s="49"/>
      <c r="DH336" s="49"/>
      <c r="DI336" s="49"/>
      <c r="DJ336" s="49"/>
      <c r="DK336" s="49"/>
      <c r="DL336" s="49"/>
      <c r="DM336" s="49"/>
      <c r="DN336" s="49"/>
      <c r="DO336" s="49"/>
      <c r="DP336" s="49"/>
      <c r="DQ336" s="49"/>
      <c r="DR336" s="49"/>
      <c r="DS336" s="49"/>
      <c r="DT336" s="49"/>
      <c r="DU336" s="49"/>
      <c r="DV336" s="49"/>
      <c r="DW336" s="49"/>
      <c r="DX336" s="49"/>
      <c r="DY336" s="49"/>
      <c r="DZ336" s="49"/>
      <c r="EA336" s="49"/>
      <c r="EB336" s="49"/>
      <c r="EC336" s="49"/>
      <c r="ED336" s="49"/>
      <c r="EE336" s="49"/>
      <c r="EF336" s="49"/>
      <c r="EG336" s="49"/>
      <c r="EH336" s="49"/>
      <c r="EI336" s="49"/>
      <c r="EJ336" s="49"/>
      <c r="EK336" s="49"/>
      <c r="EL336" s="49"/>
      <c r="EM336" s="49"/>
      <c r="EN336" s="49"/>
      <c r="EO336" s="49"/>
      <c r="EP336" s="49"/>
      <c r="EQ336" s="49"/>
      <c r="ER336" s="49"/>
      <c r="ES336" s="49"/>
      <c r="ET336" s="49"/>
      <c r="EU336" s="49"/>
      <c r="EV336" s="49"/>
      <c r="EW336" s="49"/>
      <c r="EX336" s="49"/>
      <c r="EY336" s="49"/>
      <c r="EZ336" s="49"/>
      <c r="FA336" s="49"/>
      <c r="FB336" s="49"/>
      <c r="FC336" s="49"/>
      <c r="FD336" s="49"/>
      <c r="FE336" s="49"/>
      <c r="FF336" s="49"/>
      <c r="FG336" s="49"/>
      <c r="FH336" s="49"/>
      <c r="FI336" s="49"/>
      <c r="FJ336" s="49"/>
      <c r="FK336" s="49"/>
      <c r="FL336" s="49"/>
      <c r="FM336" s="49"/>
      <c r="FN336" s="49"/>
      <c r="FO336" s="49"/>
      <c r="FP336" s="49"/>
      <c r="FQ336" s="49"/>
      <c r="FR336" s="49"/>
      <c r="FS336" s="49"/>
      <c r="FT336" s="49"/>
      <c r="FU336" s="49"/>
      <c r="FV336" s="49"/>
      <c r="FW336" s="49"/>
      <c r="FX336" s="49"/>
      <c r="FY336" s="49"/>
      <c r="FZ336" s="49"/>
      <c r="GA336" s="49"/>
      <c r="GB336" s="49"/>
      <c r="GC336" s="49"/>
      <c r="GD336" s="49"/>
      <c r="GE336" s="49"/>
      <c r="GF336" s="49"/>
      <c r="GG336" s="49"/>
      <c r="GH336" s="49"/>
      <c r="GI336" s="49"/>
      <c r="GJ336" s="49"/>
      <c r="GK336" s="49"/>
      <c r="GL336" s="49"/>
      <c r="GM336" s="49"/>
      <c r="GN336" s="49"/>
      <c r="GO336" s="49"/>
      <c r="GP336" s="49"/>
      <c r="GQ336" s="49"/>
      <c r="GR336" s="49"/>
      <c r="GS336" s="49"/>
      <c r="GT336" s="49"/>
      <c r="GU336" s="49"/>
      <c r="GV336" s="49"/>
      <c r="GW336" s="49"/>
      <c r="GX336" s="49"/>
      <c r="GY336" s="49"/>
      <c r="GZ336" s="49"/>
    </row>
    <row r="337" spans="1:208" s="5" customFormat="1" ht="18.600000000000001" customHeight="1" x14ac:dyDescent="0.25">
      <c r="A337" s="58"/>
      <c r="B337" s="50" t="str">
        <f>IF($A337="","",(IF((VLOOKUP($A337,DATA!$A$1:$M$38,2,FALSE))="X","X",(IF(B336="X",1,B336+1)))))</f>
        <v/>
      </c>
      <c r="C337" s="51" t="str">
        <f>IF($A337="","",(IF((VLOOKUP($A337,DATA!$A$1:$M$38,3,FALSE))="X","X",(IF(C336="X",1,C336+1)))))</f>
        <v/>
      </c>
      <c r="D337" s="50" t="str">
        <f>IF($A337="","",(IF((VLOOKUP($A337,DATA!$A$1:$M$38,4,FALSE))="X","X",(IF(D336="X",1,D336+1)))))</f>
        <v/>
      </c>
      <c r="E337" s="51" t="str">
        <f>IF($A337="","",(IF((VLOOKUP($A337,DATA!$A$1:$M$38,5,FALSE))="X","X",(IF(E336="X",1,E336+1)))))</f>
        <v/>
      </c>
      <c r="F337" s="50" t="str">
        <f>IF($A337="","",(IF((VLOOKUP($A337,DATA!$A$1:$M$38,6,FALSE))="X","X",(IF(F336="X",1,F336+1)))))</f>
        <v/>
      </c>
      <c r="G337" s="51" t="str">
        <f>IF($A337="","",(IF((VLOOKUP($A337,DATA!$A$1:$M$38,7,FALSE))="X","X",(IF(G336="X",1,G336+1)))))</f>
        <v/>
      </c>
      <c r="H337" s="50" t="str">
        <f>IF($A337="","",(IF((VLOOKUP($A337,DATA!$A$1:$M$38,8,FALSE))="X","X",(IF(H336="X",1,H336+1)))))</f>
        <v/>
      </c>
      <c r="I337" s="50" t="str">
        <f>IF($A337="","",(IF((VLOOKUP($A337,DATA!$A$1:$M$38,9,FALSE))="X","X",(IF(I336="X",1,I336+1)))))</f>
        <v/>
      </c>
      <c r="J337" s="51" t="str">
        <f>IF($A337="","",(IF((VLOOKUP($A337,DATA!$A$1:$M$38,10,FALSE))="X","X",(IF(J336="X",1,J336+1)))))</f>
        <v/>
      </c>
      <c r="K337" s="50" t="str">
        <f>IF($A337="","",(IF((VLOOKUP($A337,DATA!$A$1:$M$38,11,FALSE))="X","X",(IF(K336="X",1,K336+1)))))</f>
        <v/>
      </c>
      <c r="L337" s="50" t="str">
        <f>IF($A337="","",(IF((VLOOKUP($A337,DATA!$A$1:$M$38,12,FALSE))="X","X",(IF(L336="X",1,L336+1)))))</f>
        <v/>
      </c>
      <c r="M337" s="50" t="str">
        <f>IF($A337="","",(IF((VLOOKUP($A337,DATA!$A$1:$M$38,13,FALSE))="X","X",(IF(M336="X",1,M336+1)))))</f>
        <v/>
      </c>
      <c r="N337" s="53" t="str">
        <f t="shared" si="10"/>
        <v/>
      </c>
      <c r="O337" s="51" t="str">
        <f t="shared" si="11"/>
        <v/>
      </c>
      <c r="P337" s="50" t="str">
        <f>IF($A337="","",(IF((VLOOKUP($A337,DATA!$S$1:$AC$38,2,FALSE))="X","X",(IF(P336="X",1,P336+1)))))</f>
        <v/>
      </c>
      <c r="Q337" s="50" t="str">
        <f>IF($A337="","",(IF((VLOOKUP($A337,DATA!$S$1:$AC$38,3,FALSE))="X","X",(IF(Q336="X",1,Q336+1)))))</f>
        <v/>
      </c>
      <c r="R337" s="50" t="str">
        <f>IF($A337="","",(IF((VLOOKUP($A337,DATA!$S$1:$AC$38,4,FALSE))="X","X",(IF(R336="X",1,R336+1)))))</f>
        <v/>
      </c>
      <c r="S337" s="50" t="str">
        <f>IF($A337="","",(IF((VLOOKUP($A337,DATA!$S$1:$AC$38,5,FALSE))="X","X",(IF(S336="X",1,S336+1)))))</f>
        <v/>
      </c>
      <c r="T337" s="50" t="str">
        <f>IF($A337="","",(IF((VLOOKUP($A337,DATA!$S$1:$AC$38,6,FALSE))="X","X",(IF(T336="X",1,T336+1)))))</f>
        <v/>
      </c>
      <c r="U337" s="50" t="str">
        <f>IF($A337="","",(IF((VLOOKUP($A337,DATA!$S$1:$AC$38,7,FALSE))="X","X",(IF(U336="X",1,U336+1)))))</f>
        <v/>
      </c>
      <c r="V337" s="51" t="str">
        <f>IF($A337="","",(IF((VLOOKUP($A337,DATA!$S$1:$AC$38,8,FALSE))="X","X",(IF(V336="X",1,V336+1)))))</f>
        <v/>
      </c>
      <c r="W337" s="50" t="str">
        <f>IF($A337="","",(IF((VLOOKUP($A337,DATA!$S$1:$AC$38,9,FALSE))="X","X",(IF(W336="X",1,W336+1)))))</f>
        <v/>
      </c>
      <c r="X337" s="50" t="str">
        <f>IF($A337="","",(IF((VLOOKUP($A337,DATA!$S$1:$AC$38,10,FALSE))="X","X",(IF(X336="X",1,X336+1)))))</f>
        <v/>
      </c>
      <c r="Y337" s="51" t="str">
        <f>IF($A337="","",(IF((VLOOKUP($A337,DATA!$S$1:$AC$38,11,FALSE))="X","X",(IF(Y336="X",1,Y336+1)))))</f>
        <v/>
      </c>
      <c r="Z337" s="52"/>
      <c r="AA337" s="52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4"/>
      <c r="BM337" s="39"/>
      <c r="BN337" s="39"/>
      <c r="BO337" s="39"/>
      <c r="BP337" s="39"/>
      <c r="BQ337" s="39"/>
      <c r="BR337" s="39"/>
      <c r="BS337" s="44"/>
      <c r="BT337" s="44"/>
      <c r="BU337" s="44"/>
      <c r="BV337" s="44"/>
      <c r="BW337" s="44"/>
      <c r="BX337" s="44"/>
      <c r="BY337" s="44"/>
      <c r="BZ337" s="44"/>
      <c r="CA337" s="44"/>
      <c r="CB337" s="44"/>
      <c r="CC337" s="44"/>
      <c r="CD337" s="44"/>
      <c r="CE337" s="39"/>
      <c r="CF337" s="39"/>
      <c r="CG337" s="39"/>
      <c r="CH337" s="39"/>
      <c r="DC337" s="4"/>
      <c r="DD337" s="4"/>
      <c r="DE337" s="49"/>
      <c r="DF337" s="49"/>
      <c r="DG337" s="49"/>
      <c r="DH337" s="49"/>
      <c r="DI337" s="49"/>
      <c r="DJ337" s="49"/>
      <c r="DK337" s="49"/>
      <c r="DL337" s="49"/>
      <c r="DM337" s="49"/>
      <c r="DN337" s="49"/>
      <c r="DO337" s="49"/>
      <c r="DP337" s="49"/>
      <c r="DQ337" s="49"/>
      <c r="DR337" s="49"/>
      <c r="DS337" s="49"/>
      <c r="DT337" s="49"/>
      <c r="DU337" s="49"/>
      <c r="DV337" s="49"/>
      <c r="DW337" s="49"/>
      <c r="DX337" s="49"/>
      <c r="DY337" s="49"/>
      <c r="DZ337" s="49"/>
      <c r="EA337" s="49"/>
      <c r="EB337" s="49"/>
      <c r="EC337" s="49"/>
      <c r="ED337" s="49"/>
      <c r="EE337" s="49"/>
      <c r="EF337" s="49"/>
      <c r="EG337" s="49"/>
      <c r="EH337" s="49"/>
      <c r="EI337" s="49"/>
      <c r="EJ337" s="49"/>
      <c r="EK337" s="49"/>
      <c r="EL337" s="49"/>
      <c r="EM337" s="49"/>
      <c r="EN337" s="49"/>
      <c r="EO337" s="49"/>
      <c r="EP337" s="49"/>
      <c r="EQ337" s="49"/>
      <c r="ER337" s="49"/>
      <c r="ES337" s="49"/>
      <c r="ET337" s="49"/>
      <c r="EU337" s="49"/>
      <c r="EV337" s="49"/>
      <c r="EW337" s="49"/>
      <c r="EX337" s="49"/>
      <c r="EY337" s="49"/>
      <c r="EZ337" s="49"/>
      <c r="FA337" s="49"/>
      <c r="FB337" s="49"/>
      <c r="FC337" s="49"/>
      <c r="FD337" s="49"/>
      <c r="FE337" s="49"/>
      <c r="FF337" s="49"/>
      <c r="FG337" s="49"/>
      <c r="FH337" s="49"/>
      <c r="FI337" s="49"/>
      <c r="FJ337" s="49"/>
      <c r="FK337" s="49"/>
      <c r="FL337" s="49"/>
      <c r="FM337" s="49"/>
      <c r="FN337" s="49"/>
      <c r="FO337" s="49"/>
      <c r="FP337" s="49"/>
      <c r="FQ337" s="49"/>
      <c r="FR337" s="49"/>
      <c r="FS337" s="49"/>
      <c r="FT337" s="49"/>
      <c r="FU337" s="49"/>
      <c r="FV337" s="49"/>
      <c r="FW337" s="49"/>
      <c r="FX337" s="49"/>
      <c r="FY337" s="49"/>
      <c r="FZ337" s="49"/>
      <c r="GA337" s="49"/>
      <c r="GB337" s="49"/>
      <c r="GC337" s="49"/>
      <c r="GD337" s="49"/>
      <c r="GE337" s="49"/>
      <c r="GF337" s="49"/>
      <c r="GG337" s="49"/>
      <c r="GH337" s="49"/>
      <c r="GI337" s="49"/>
      <c r="GJ337" s="49"/>
      <c r="GK337" s="49"/>
      <c r="GL337" s="49"/>
      <c r="GM337" s="49"/>
      <c r="GN337" s="49"/>
      <c r="GO337" s="49"/>
      <c r="GP337" s="49"/>
      <c r="GQ337" s="49"/>
      <c r="GR337" s="49"/>
      <c r="GS337" s="49"/>
      <c r="GT337" s="49"/>
      <c r="GU337" s="49"/>
      <c r="GV337" s="49"/>
      <c r="GW337" s="49"/>
      <c r="GX337" s="49"/>
      <c r="GY337" s="49"/>
      <c r="GZ337" s="49"/>
    </row>
    <row r="338" spans="1:208" s="5" customFormat="1" ht="18.600000000000001" customHeight="1" x14ac:dyDescent="0.25">
      <c r="A338" s="58"/>
      <c r="B338" s="50" t="str">
        <f>IF($A338="","",(IF((VLOOKUP($A338,DATA!$A$1:$M$38,2,FALSE))="X","X",(IF(B337="X",1,B337+1)))))</f>
        <v/>
      </c>
      <c r="C338" s="51" t="str">
        <f>IF($A338="","",(IF((VLOOKUP($A338,DATA!$A$1:$M$38,3,FALSE))="X","X",(IF(C337="X",1,C337+1)))))</f>
        <v/>
      </c>
      <c r="D338" s="50" t="str">
        <f>IF($A338="","",(IF((VLOOKUP($A338,DATA!$A$1:$M$38,4,FALSE))="X","X",(IF(D337="X",1,D337+1)))))</f>
        <v/>
      </c>
      <c r="E338" s="51" t="str">
        <f>IF($A338="","",(IF((VLOOKUP($A338,DATA!$A$1:$M$38,5,FALSE))="X","X",(IF(E337="X",1,E337+1)))))</f>
        <v/>
      </c>
      <c r="F338" s="50" t="str">
        <f>IF($A338="","",(IF((VLOOKUP($A338,DATA!$A$1:$M$38,6,FALSE))="X","X",(IF(F337="X",1,F337+1)))))</f>
        <v/>
      </c>
      <c r="G338" s="51" t="str">
        <f>IF($A338="","",(IF((VLOOKUP($A338,DATA!$A$1:$M$38,7,FALSE))="X","X",(IF(G337="X",1,G337+1)))))</f>
        <v/>
      </c>
      <c r="H338" s="50" t="str">
        <f>IF($A338="","",(IF((VLOOKUP($A338,DATA!$A$1:$M$38,8,FALSE))="X","X",(IF(H337="X",1,H337+1)))))</f>
        <v/>
      </c>
      <c r="I338" s="50" t="str">
        <f>IF($A338="","",(IF((VLOOKUP($A338,DATA!$A$1:$M$38,9,FALSE))="X","X",(IF(I337="X",1,I337+1)))))</f>
        <v/>
      </c>
      <c r="J338" s="51" t="str">
        <f>IF($A338="","",(IF((VLOOKUP($A338,DATA!$A$1:$M$38,10,FALSE))="X","X",(IF(J337="X",1,J337+1)))))</f>
        <v/>
      </c>
      <c r="K338" s="50" t="str">
        <f>IF($A338="","",(IF((VLOOKUP($A338,DATA!$A$1:$M$38,11,FALSE))="X","X",(IF(K337="X",1,K337+1)))))</f>
        <v/>
      </c>
      <c r="L338" s="50" t="str">
        <f>IF($A338="","",(IF((VLOOKUP($A338,DATA!$A$1:$M$38,12,FALSE))="X","X",(IF(L337="X",1,L337+1)))))</f>
        <v/>
      </c>
      <c r="M338" s="50" t="str">
        <f>IF($A338="","",(IF((VLOOKUP($A338,DATA!$A$1:$M$38,13,FALSE))="X","X",(IF(M337="X",1,M337+1)))))</f>
        <v/>
      </c>
      <c r="N338" s="53" t="str">
        <f t="shared" si="10"/>
        <v/>
      </c>
      <c r="O338" s="51" t="str">
        <f t="shared" si="11"/>
        <v/>
      </c>
      <c r="P338" s="50" t="str">
        <f>IF($A338="","",(IF((VLOOKUP($A338,DATA!$S$1:$AC$38,2,FALSE))="X","X",(IF(P337="X",1,P337+1)))))</f>
        <v/>
      </c>
      <c r="Q338" s="50" t="str">
        <f>IF($A338="","",(IF((VLOOKUP($A338,DATA!$S$1:$AC$38,3,FALSE))="X","X",(IF(Q337="X",1,Q337+1)))))</f>
        <v/>
      </c>
      <c r="R338" s="50" t="str">
        <f>IF($A338="","",(IF((VLOOKUP($A338,DATA!$S$1:$AC$38,4,FALSE))="X","X",(IF(R337="X",1,R337+1)))))</f>
        <v/>
      </c>
      <c r="S338" s="50" t="str">
        <f>IF($A338="","",(IF((VLOOKUP($A338,DATA!$S$1:$AC$38,5,FALSE))="X","X",(IF(S337="X",1,S337+1)))))</f>
        <v/>
      </c>
      <c r="T338" s="50" t="str">
        <f>IF($A338="","",(IF((VLOOKUP($A338,DATA!$S$1:$AC$38,6,FALSE))="X","X",(IF(T337="X",1,T337+1)))))</f>
        <v/>
      </c>
      <c r="U338" s="50" t="str">
        <f>IF($A338="","",(IF((VLOOKUP($A338,DATA!$S$1:$AC$38,7,FALSE))="X","X",(IF(U337="X",1,U337+1)))))</f>
        <v/>
      </c>
      <c r="V338" s="51" t="str">
        <f>IF($A338="","",(IF((VLOOKUP($A338,DATA!$S$1:$AC$38,8,FALSE))="X","X",(IF(V337="X",1,V337+1)))))</f>
        <v/>
      </c>
      <c r="W338" s="50" t="str">
        <f>IF($A338="","",(IF((VLOOKUP($A338,DATA!$S$1:$AC$38,9,FALSE))="X","X",(IF(W337="X",1,W337+1)))))</f>
        <v/>
      </c>
      <c r="X338" s="50" t="str">
        <f>IF($A338="","",(IF((VLOOKUP($A338,DATA!$S$1:$AC$38,10,FALSE))="X","X",(IF(X337="X",1,X337+1)))))</f>
        <v/>
      </c>
      <c r="Y338" s="51" t="str">
        <f>IF($A338="","",(IF((VLOOKUP($A338,DATA!$S$1:$AC$38,11,FALSE))="X","X",(IF(Y337="X",1,Y337+1)))))</f>
        <v/>
      </c>
      <c r="Z338" s="52"/>
      <c r="AA338" s="52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4"/>
      <c r="BM338" s="39"/>
      <c r="BN338" s="39"/>
      <c r="BO338" s="39"/>
      <c r="BP338" s="39"/>
      <c r="BQ338" s="39"/>
      <c r="BR338" s="39"/>
      <c r="BS338" s="44"/>
      <c r="BT338" s="44"/>
      <c r="BU338" s="44"/>
      <c r="BV338" s="44"/>
      <c r="BW338" s="44"/>
      <c r="BX338" s="44"/>
      <c r="BY338" s="44"/>
      <c r="BZ338" s="44"/>
      <c r="CA338" s="44"/>
      <c r="CB338" s="44"/>
      <c r="CC338" s="44"/>
      <c r="CD338" s="44"/>
      <c r="CE338" s="39"/>
      <c r="CF338" s="39"/>
      <c r="CG338" s="39"/>
      <c r="CH338" s="39"/>
      <c r="DC338" s="4"/>
      <c r="DD338" s="4"/>
      <c r="DE338" s="49"/>
      <c r="DF338" s="49"/>
      <c r="DG338" s="49"/>
      <c r="DH338" s="49"/>
      <c r="DI338" s="49"/>
      <c r="DJ338" s="49"/>
      <c r="DK338" s="49"/>
      <c r="DL338" s="49"/>
      <c r="DM338" s="49"/>
      <c r="DN338" s="49"/>
      <c r="DO338" s="49"/>
      <c r="DP338" s="49"/>
      <c r="DQ338" s="49"/>
      <c r="DR338" s="49"/>
      <c r="DS338" s="49"/>
      <c r="DT338" s="49"/>
      <c r="DU338" s="49"/>
      <c r="DV338" s="49"/>
      <c r="DW338" s="49"/>
      <c r="DX338" s="49"/>
      <c r="DY338" s="49"/>
      <c r="DZ338" s="49"/>
      <c r="EA338" s="49"/>
      <c r="EB338" s="49"/>
      <c r="EC338" s="49"/>
      <c r="ED338" s="49"/>
      <c r="EE338" s="49"/>
      <c r="EF338" s="49"/>
      <c r="EG338" s="49"/>
      <c r="EH338" s="49"/>
      <c r="EI338" s="49"/>
      <c r="EJ338" s="49"/>
      <c r="EK338" s="49"/>
      <c r="EL338" s="49"/>
      <c r="EM338" s="49"/>
      <c r="EN338" s="49"/>
      <c r="EO338" s="49"/>
      <c r="EP338" s="49"/>
      <c r="EQ338" s="49"/>
      <c r="ER338" s="49"/>
      <c r="ES338" s="49"/>
      <c r="ET338" s="49"/>
      <c r="EU338" s="49"/>
      <c r="EV338" s="49"/>
      <c r="EW338" s="49"/>
      <c r="EX338" s="49"/>
      <c r="EY338" s="49"/>
      <c r="EZ338" s="49"/>
      <c r="FA338" s="49"/>
      <c r="FB338" s="49"/>
      <c r="FC338" s="49"/>
      <c r="FD338" s="49"/>
      <c r="FE338" s="49"/>
      <c r="FF338" s="49"/>
      <c r="FG338" s="49"/>
      <c r="FH338" s="49"/>
      <c r="FI338" s="49"/>
      <c r="FJ338" s="49"/>
      <c r="FK338" s="49"/>
      <c r="FL338" s="49"/>
      <c r="FM338" s="49"/>
      <c r="FN338" s="49"/>
      <c r="FO338" s="49"/>
      <c r="FP338" s="49"/>
      <c r="FQ338" s="49"/>
      <c r="FR338" s="49"/>
      <c r="FS338" s="49"/>
      <c r="FT338" s="49"/>
      <c r="FU338" s="49"/>
      <c r="FV338" s="49"/>
      <c r="FW338" s="49"/>
      <c r="FX338" s="49"/>
      <c r="FY338" s="49"/>
      <c r="FZ338" s="49"/>
      <c r="GA338" s="49"/>
      <c r="GB338" s="49"/>
      <c r="GC338" s="49"/>
      <c r="GD338" s="49"/>
      <c r="GE338" s="49"/>
      <c r="GF338" s="49"/>
      <c r="GG338" s="49"/>
      <c r="GH338" s="49"/>
      <c r="GI338" s="49"/>
      <c r="GJ338" s="49"/>
      <c r="GK338" s="49"/>
      <c r="GL338" s="49"/>
      <c r="GM338" s="49"/>
      <c r="GN338" s="49"/>
      <c r="GO338" s="49"/>
      <c r="GP338" s="49"/>
      <c r="GQ338" s="49"/>
      <c r="GR338" s="49"/>
      <c r="GS338" s="49"/>
      <c r="GT338" s="49"/>
      <c r="GU338" s="49"/>
      <c r="GV338" s="49"/>
      <c r="GW338" s="49"/>
      <c r="GX338" s="49"/>
      <c r="GY338" s="49"/>
      <c r="GZ338" s="49"/>
    </row>
    <row r="339" spans="1:208" s="5" customFormat="1" ht="18.600000000000001" customHeight="1" x14ac:dyDescent="0.25">
      <c r="A339" s="58"/>
      <c r="B339" s="50" t="str">
        <f>IF($A339="","",(IF((VLOOKUP($A339,DATA!$A$1:$M$38,2,FALSE))="X","X",(IF(B338="X",1,B338+1)))))</f>
        <v/>
      </c>
      <c r="C339" s="51" t="str">
        <f>IF($A339="","",(IF((VLOOKUP($A339,DATA!$A$1:$M$38,3,FALSE))="X","X",(IF(C338="X",1,C338+1)))))</f>
        <v/>
      </c>
      <c r="D339" s="50" t="str">
        <f>IF($A339="","",(IF((VLOOKUP($A339,DATA!$A$1:$M$38,4,FALSE))="X","X",(IF(D338="X",1,D338+1)))))</f>
        <v/>
      </c>
      <c r="E339" s="51" t="str">
        <f>IF($A339="","",(IF((VLOOKUP($A339,DATA!$A$1:$M$38,5,FALSE))="X","X",(IF(E338="X",1,E338+1)))))</f>
        <v/>
      </c>
      <c r="F339" s="50" t="str">
        <f>IF($A339="","",(IF((VLOOKUP($A339,DATA!$A$1:$M$38,6,FALSE))="X","X",(IF(F338="X",1,F338+1)))))</f>
        <v/>
      </c>
      <c r="G339" s="51" t="str">
        <f>IF($A339="","",(IF((VLOOKUP($A339,DATA!$A$1:$M$38,7,FALSE))="X","X",(IF(G338="X",1,G338+1)))))</f>
        <v/>
      </c>
      <c r="H339" s="50" t="str">
        <f>IF($A339="","",(IF((VLOOKUP($A339,DATA!$A$1:$M$38,8,FALSE))="X","X",(IF(H338="X",1,H338+1)))))</f>
        <v/>
      </c>
      <c r="I339" s="50" t="str">
        <f>IF($A339="","",(IF((VLOOKUP($A339,DATA!$A$1:$M$38,9,FALSE))="X","X",(IF(I338="X",1,I338+1)))))</f>
        <v/>
      </c>
      <c r="J339" s="51" t="str">
        <f>IF($A339="","",(IF((VLOOKUP($A339,DATA!$A$1:$M$38,10,FALSE))="X","X",(IF(J338="X",1,J338+1)))))</f>
        <v/>
      </c>
      <c r="K339" s="50" t="str">
        <f>IF($A339="","",(IF((VLOOKUP($A339,DATA!$A$1:$M$38,11,FALSE))="X","X",(IF(K338="X",1,K338+1)))))</f>
        <v/>
      </c>
      <c r="L339" s="50" t="str">
        <f>IF($A339="","",(IF((VLOOKUP($A339,DATA!$A$1:$M$38,12,FALSE))="X","X",(IF(L338="X",1,L338+1)))))</f>
        <v/>
      </c>
      <c r="M339" s="50" t="str">
        <f>IF($A339="","",(IF((VLOOKUP($A339,DATA!$A$1:$M$38,13,FALSE))="X","X",(IF(M338="X",1,M338+1)))))</f>
        <v/>
      </c>
      <c r="N339" s="53" t="str">
        <f t="shared" si="10"/>
        <v/>
      </c>
      <c r="O339" s="51" t="str">
        <f t="shared" si="11"/>
        <v/>
      </c>
      <c r="P339" s="50" t="str">
        <f>IF($A339="","",(IF((VLOOKUP($A339,DATA!$S$1:$AC$38,2,FALSE))="X","X",(IF(P338="X",1,P338+1)))))</f>
        <v/>
      </c>
      <c r="Q339" s="50" t="str">
        <f>IF($A339="","",(IF((VLOOKUP($A339,DATA!$S$1:$AC$38,3,FALSE))="X","X",(IF(Q338="X",1,Q338+1)))))</f>
        <v/>
      </c>
      <c r="R339" s="50" t="str">
        <f>IF($A339="","",(IF((VLOOKUP($A339,DATA!$S$1:$AC$38,4,FALSE))="X","X",(IF(R338="X",1,R338+1)))))</f>
        <v/>
      </c>
      <c r="S339" s="50" t="str">
        <f>IF($A339="","",(IF((VLOOKUP($A339,DATA!$S$1:$AC$38,5,FALSE))="X","X",(IF(S338="X",1,S338+1)))))</f>
        <v/>
      </c>
      <c r="T339" s="50" t="str">
        <f>IF($A339="","",(IF((VLOOKUP($A339,DATA!$S$1:$AC$38,6,FALSE))="X","X",(IF(T338="X",1,T338+1)))))</f>
        <v/>
      </c>
      <c r="U339" s="50" t="str">
        <f>IF($A339="","",(IF((VLOOKUP($A339,DATA!$S$1:$AC$38,7,FALSE))="X","X",(IF(U338="X",1,U338+1)))))</f>
        <v/>
      </c>
      <c r="V339" s="51" t="str">
        <f>IF($A339="","",(IF((VLOOKUP($A339,DATA!$S$1:$AC$38,8,FALSE))="X","X",(IF(V338="X",1,V338+1)))))</f>
        <v/>
      </c>
      <c r="W339" s="50" t="str">
        <f>IF($A339="","",(IF((VLOOKUP($A339,DATA!$S$1:$AC$38,9,FALSE))="X","X",(IF(W338="X",1,W338+1)))))</f>
        <v/>
      </c>
      <c r="X339" s="50" t="str">
        <f>IF($A339="","",(IF((VLOOKUP($A339,DATA!$S$1:$AC$38,10,FALSE))="X","X",(IF(X338="X",1,X338+1)))))</f>
        <v/>
      </c>
      <c r="Y339" s="51" t="str">
        <f>IF($A339="","",(IF((VLOOKUP($A339,DATA!$S$1:$AC$38,11,FALSE))="X","X",(IF(Y338="X",1,Y338+1)))))</f>
        <v/>
      </c>
      <c r="Z339" s="52"/>
      <c r="AA339" s="52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4"/>
      <c r="BM339" s="39"/>
      <c r="BN339" s="39"/>
      <c r="BO339" s="39"/>
      <c r="BP339" s="39"/>
      <c r="BQ339" s="39"/>
      <c r="BR339" s="39"/>
      <c r="BS339" s="44"/>
      <c r="BT339" s="44"/>
      <c r="BU339" s="44"/>
      <c r="BV339" s="44"/>
      <c r="BW339" s="44"/>
      <c r="BX339" s="44"/>
      <c r="BY339" s="44"/>
      <c r="BZ339" s="44"/>
      <c r="CA339" s="44"/>
      <c r="CB339" s="44"/>
      <c r="CC339" s="44"/>
      <c r="CD339" s="44"/>
      <c r="CE339" s="39"/>
      <c r="CF339" s="39"/>
      <c r="CG339" s="39"/>
      <c r="CH339" s="39"/>
      <c r="DC339" s="4"/>
      <c r="DD339" s="4"/>
      <c r="DE339" s="49"/>
      <c r="DF339" s="49"/>
      <c r="DG339" s="49"/>
      <c r="DH339" s="49"/>
      <c r="DI339" s="49"/>
      <c r="DJ339" s="49"/>
      <c r="DK339" s="49"/>
      <c r="DL339" s="49"/>
      <c r="DM339" s="49"/>
      <c r="DN339" s="49"/>
      <c r="DO339" s="49"/>
      <c r="DP339" s="49"/>
      <c r="DQ339" s="49"/>
      <c r="DR339" s="49"/>
      <c r="DS339" s="49"/>
      <c r="DT339" s="49"/>
      <c r="DU339" s="49"/>
      <c r="DV339" s="49"/>
      <c r="DW339" s="49"/>
      <c r="DX339" s="49"/>
      <c r="DY339" s="49"/>
      <c r="DZ339" s="49"/>
      <c r="EA339" s="49"/>
      <c r="EB339" s="49"/>
      <c r="EC339" s="49"/>
      <c r="ED339" s="49"/>
      <c r="EE339" s="49"/>
      <c r="EF339" s="49"/>
      <c r="EG339" s="49"/>
      <c r="EH339" s="49"/>
      <c r="EI339" s="49"/>
      <c r="EJ339" s="49"/>
      <c r="EK339" s="49"/>
      <c r="EL339" s="49"/>
      <c r="EM339" s="49"/>
      <c r="EN339" s="49"/>
      <c r="EO339" s="49"/>
      <c r="EP339" s="49"/>
      <c r="EQ339" s="49"/>
      <c r="ER339" s="49"/>
      <c r="ES339" s="49"/>
      <c r="ET339" s="49"/>
      <c r="EU339" s="49"/>
      <c r="EV339" s="49"/>
      <c r="EW339" s="49"/>
      <c r="EX339" s="49"/>
      <c r="EY339" s="49"/>
      <c r="EZ339" s="49"/>
      <c r="FA339" s="49"/>
      <c r="FB339" s="49"/>
      <c r="FC339" s="49"/>
      <c r="FD339" s="49"/>
      <c r="FE339" s="49"/>
      <c r="FF339" s="49"/>
      <c r="FG339" s="49"/>
      <c r="FH339" s="49"/>
      <c r="FI339" s="49"/>
      <c r="FJ339" s="49"/>
      <c r="FK339" s="49"/>
      <c r="FL339" s="49"/>
      <c r="FM339" s="49"/>
      <c r="FN339" s="49"/>
      <c r="FO339" s="49"/>
      <c r="FP339" s="49"/>
      <c r="FQ339" s="49"/>
      <c r="FR339" s="49"/>
      <c r="FS339" s="49"/>
      <c r="FT339" s="49"/>
      <c r="FU339" s="49"/>
      <c r="FV339" s="49"/>
      <c r="FW339" s="49"/>
      <c r="FX339" s="49"/>
      <c r="FY339" s="49"/>
      <c r="FZ339" s="49"/>
      <c r="GA339" s="49"/>
      <c r="GB339" s="49"/>
      <c r="GC339" s="49"/>
      <c r="GD339" s="49"/>
      <c r="GE339" s="49"/>
      <c r="GF339" s="49"/>
      <c r="GG339" s="49"/>
      <c r="GH339" s="49"/>
      <c r="GI339" s="49"/>
      <c r="GJ339" s="49"/>
      <c r="GK339" s="49"/>
      <c r="GL339" s="49"/>
      <c r="GM339" s="49"/>
      <c r="GN339" s="49"/>
      <c r="GO339" s="49"/>
      <c r="GP339" s="49"/>
      <c r="GQ339" s="49"/>
      <c r="GR339" s="49"/>
      <c r="GS339" s="49"/>
      <c r="GT339" s="49"/>
      <c r="GU339" s="49"/>
      <c r="GV339" s="49"/>
      <c r="GW339" s="49"/>
      <c r="GX339" s="49"/>
      <c r="GY339" s="49"/>
      <c r="GZ339" s="49"/>
    </row>
    <row r="340" spans="1:208" s="5" customFormat="1" ht="18.600000000000001" customHeight="1" x14ac:dyDescent="0.25">
      <c r="A340" s="58"/>
      <c r="B340" s="50" t="str">
        <f>IF($A340="","",(IF((VLOOKUP($A340,DATA!$A$1:$M$38,2,FALSE))="X","X",(IF(B339="X",1,B339+1)))))</f>
        <v/>
      </c>
      <c r="C340" s="51" t="str">
        <f>IF($A340="","",(IF((VLOOKUP($A340,DATA!$A$1:$M$38,3,FALSE))="X","X",(IF(C339="X",1,C339+1)))))</f>
        <v/>
      </c>
      <c r="D340" s="50" t="str">
        <f>IF($A340="","",(IF((VLOOKUP($A340,DATA!$A$1:$M$38,4,FALSE))="X","X",(IF(D339="X",1,D339+1)))))</f>
        <v/>
      </c>
      <c r="E340" s="51" t="str">
        <f>IF($A340="","",(IF((VLOOKUP($A340,DATA!$A$1:$M$38,5,FALSE))="X","X",(IF(E339="X",1,E339+1)))))</f>
        <v/>
      </c>
      <c r="F340" s="50" t="str">
        <f>IF($A340="","",(IF((VLOOKUP($A340,DATA!$A$1:$M$38,6,FALSE))="X","X",(IF(F339="X",1,F339+1)))))</f>
        <v/>
      </c>
      <c r="G340" s="51" t="str">
        <f>IF($A340="","",(IF((VLOOKUP($A340,DATA!$A$1:$M$38,7,FALSE))="X","X",(IF(G339="X",1,G339+1)))))</f>
        <v/>
      </c>
      <c r="H340" s="50" t="str">
        <f>IF($A340="","",(IF((VLOOKUP($A340,DATA!$A$1:$M$38,8,FALSE))="X","X",(IF(H339="X",1,H339+1)))))</f>
        <v/>
      </c>
      <c r="I340" s="50" t="str">
        <f>IF($A340="","",(IF((VLOOKUP($A340,DATA!$A$1:$M$38,9,FALSE))="X","X",(IF(I339="X",1,I339+1)))))</f>
        <v/>
      </c>
      <c r="J340" s="51" t="str">
        <f>IF($A340="","",(IF((VLOOKUP($A340,DATA!$A$1:$M$38,10,FALSE))="X","X",(IF(J339="X",1,J339+1)))))</f>
        <v/>
      </c>
      <c r="K340" s="50" t="str">
        <f>IF($A340="","",(IF((VLOOKUP($A340,DATA!$A$1:$M$38,11,FALSE))="X","X",(IF(K339="X",1,K339+1)))))</f>
        <v/>
      </c>
      <c r="L340" s="50" t="str">
        <f>IF($A340="","",(IF((VLOOKUP($A340,DATA!$A$1:$M$38,12,FALSE))="X","X",(IF(L339="X",1,L339+1)))))</f>
        <v/>
      </c>
      <c r="M340" s="50" t="str">
        <f>IF($A340="","",(IF((VLOOKUP($A340,DATA!$A$1:$M$38,13,FALSE))="X","X",(IF(M339="X",1,M339+1)))))</f>
        <v/>
      </c>
      <c r="N340" s="53" t="str">
        <f t="shared" si="10"/>
        <v/>
      </c>
      <c r="O340" s="51" t="str">
        <f t="shared" si="11"/>
        <v/>
      </c>
      <c r="P340" s="50" t="str">
        <f>IF($A340="","",(IF((VLOOKUP($A340,DATA!$S$1:$AC$38,2,FALSE))="X","X",(IF(P339="X",1,P339+1)))))</f>
        <v/>
      </c>
      <c r="Q340" s="50" t="str">
        <f>IF($A340="","",(IF((VLOOKUP($A340,DATA!$S$1:$AC$38,3,FALSE))="X","X",(IF(Q339="X",1,Q339+1)))))</f>
        <v/>
      </c>
      <c r="R340" s="50" t="str">
        <f>IF($A340="","",(IF((VLOOKUP($A340,DATA!$S$1:$AC$38,4,FALSE))="X","X",(IF(R339="X",1,R339+1)))))</f>
        <v/>
      </c>
      <c r="S340" s="50" t="str">
        <f>IF($A340="","",(IF((VLOOKUP($A340,DATA!$S$1:$AC$38,5,FALSE))="X","X",(IF(S339="X",1,S339+1)))))</f>
        <v/>
      </c>
      <c r="T340" s="50" t="str">
        <f>IF($A340="","",(IF((VLOOKUP($A340,DATA!$S$1:$AC$38,6,FALSE))="X","X",(IF(T339="X",1,T339+1)))))</f>
        <v/>
      </c>
      <c r="U340" s="50" t="str">
        <f>IF($A340="","",(IF((VLOOKUP($A340,DATA!$S$1:$AC$38,7,FALSE))="X","X",(IF(U339="X",1,U339+1)))))</f>
        <v/>
      </c>
      <c r="V340" s="51" t="str">
        <f>IF($A340="","",(IF((VLOOKUP($A340,DATA!$S$1:$AC$38,8,FALSE))="X","X",(IF(V339="X",1,V339+1)))))</f>
        <v/>
      </c>
      <c r="W340" s="50" t="str">
        <f>IF($A340="","",(IF((VLOOKUP($A340,DATA!$S$1:$AC$38,9,FALSE))="X","X",(IF(W339="X",1,W339+1)))))</f>
        <v/>
      </c>
      <c r="X340" s="50" t="str">
        <f>IF($A340="","",(IF((VLOOKUP($A340,DATA!$S$1:$AC$38,10,FALSE))="X","X",(IF(X339="X",1,X339+1)))))</f>
        <v/>
      </c>
      <c r="Y340" s="51" t="str">
        <f>IF($A340="","",(IF((VLOOKUP($A340,DATA!$S$1:$AC$38,11,FALSE))="X","X",(IF(Y339="X",1,Y339+1)))))</f>
        <v/>
      </c>
      <c r="Z340" s="52"/>
      <c r="AA340" s="52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4"/>
      <c r="BM340" s="39"/>
      <c r="BN340" s="39"/>
      <c r="BO340" s="39"/>
      <c r="BP340" s="39"/>
      <c r="BQ340" s="39"/>
      <c r="BR340" s="39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  <c r="CD340" s="44"/>
      <c r="CE340" s="39"/>
      <c r="CF340" s="39"/>
      <c r="CG340" s="39"/>
      <c r="CH340" s="39"/>
      <c r="DC340" s="4"/>
      <c r="DD340" s="4"/>
      <c r="DE340" s="49"/>
      <c r="DF340" s="49"/>
      <c r="DG340" s="49"/>
      <c r="DH340" s="49"/>
      <c r="DI340" s="49"/>
      <c r="DJ340" s="49"/>
      <c r="DK340" s="49"/>
      <c r="DL340" s="49"/>
      <c r="DM340" s="49"/>
      <c r="DN340" s="49"/>
      <c r="DO340" s="49"/>
      <c r="DP340" s="49"/>
      <c r="DQ340" s="49"/>
      <c r="DR340" s="49"/>
      <c r="DS340" s="49"/>
      <c r="DT340" s="49"/>
      <c r="DU340" s="49"/>
      <c r="DV340" s="49"/>
      <c r="DW340" s="49"/>
      <c r="DX340" s="49"/>
      <c r="DY340" s="49"/>
      <c r="DZ340" s="49"/>
      <c r="EA340" s="49"/>
      <c r="EB340" s="49"/>
      <c r="EC340" s="49"/>
      <c r="ED340" s="49"/>
      <c r="EE340" s="49"/>
      <c r="EF340" s="49"/>
      <c r="EG340" s="49"/>
      <c r="EH340" s="49"/>
      <c r="EI340" s="49"/>
      <c r="EJ340" s="49"/>
      <c r="EK340" s="49"/>
      <c r="EL340" s="49"/>
      <c r="EM340" s="49"/>
      <c r="EN340" s="49"/>
      <c r="EO340" s="49"/>
      <c r="EP340" s="49"/>
      <c r="EQ340" s="49"/>
      <c r="ER340" s="49"/>
      <c r="ES340" s="49"/>
      <c r="ET340" s="49"/>
      <c r="EU340" s="49"/>
      <c r="EV340" s="49"/>
      <c r="EW340" s="49"/>
      <c r="EX340" s="49"/>
      <c r="EY340" s="49"/>
      <c r="EZ340" s="49"/>
      <c r="FA340" s="49"/>
      <c r="FB340" s="49"/>
      <c r="FC340" s="49"/>
      <c r="FD340" s="49"/>
      <c r="FE340" s="49"/>
      <c r="FF340" s="49"/>
      <c r="FG340" s="49"/>
      <c r="FH340" s="49"/>
      <c r="FI340" s="49"/>
      <c r="FJ340" s="49"/>
      <c r="FK340" s="49"/>
      <c r="FL340" s="49"/>
      <c r="FM340" s="49"/>
      <c r="FN340" s="49"/>
      <c r="FO340" s="49"/>
      <c r="FP340" s="49"/>
      <c r="FQ340" s="49"/>
      <c r="FR340" s="49"/>
      <c r="FS340" s="49"/>
      <c r="FT340" s="49"/>
      <c r="FU340" s="49"/>
      <c r="FV340" s="49"/>
      <c r="FW340" s="49"/>
      <c r="FX340" s="49"/>
      <c r="FY340" s="49"/>
      <c r="FZ340" s="49"/>
      <c r="GA340" s="49"/>
      <c r="GB340" s="49"/>
      <c r="GC340" s="49"/>
      <c r="GD340" s="49"/>
      <c r="GE340" s="49"/>
      <c r="GF340" s="49"/>
      <c r="GG340" s="49"/>
      <c r="GH340" s="49"/>
      <c r="GI340" s="49"/>
      <c r="GJ340" s="49"/>
      <c r="GK340" s="49"/>
      <c r="GL340" s="49"/>
      <c r="GM340" s="49"/>
      <c r="GN340" s="49"/>
      <c r="GO340" s="49"/>
      <c r="GP340" s="49"/>
      <c r="GQ340" s="49"/>
      <c r="GR340" s="49"/>
      <c r="GS340" s="49"/>
      <c r="GT340" s="49"/>
      <c r="GU340" s="49"/>
      <c r="GV340" s="49"/>
      <c r="GW340" s="49"/>
      <c r="GX340" s="49"/>
      <c r="GY340" s="49"/>
      <c r="GZ340" s="49"/>
    </row>
    <row r="341" spans="1:208" s="5" customFormat="1" ht="18.600000000000001" customHeight="1" x14ac:dyDescent="0.25">
      <c r="A341" s="58"/>
      <c r="B341" s="50" t="str">
        <f>IF($A341="","",(IF((VLOOKUP($A341,DATA!$A$1:$M$38,2,FALSE))="X","X",(IF(B340="X",1,B340+1)))))</f>
        <v/>
      </c>
      <c r="C341" s="51" t="str">
        <f>IF($A341="","",(IF((VLOOKUP($A341,DATA!$A$1:$M$38,3,FALSE))="X","X",(IF(C340="X",1,C340+1)))))</f>
        <v/>
      </c>
      <c r="D341" s="50" t="str">
        <f>IF($A341="","",(IF((VLOOKUP($A341,DATA!$A$1:$M$38,4,FALSE))="X","X",(IF(D340="X",1,D340+1)))))</f>
        <v/>
      </c>
      <c r="E341" s="51" t="str">
        <f>IF($A341="","",(IF((VLOOKUP($A341,DATA!$A$1:$M$38,5,FALSE))="X","X",(IF(E340="X",1,E340+1)))))</f>
        <v/>
      </c>
      <c r="F341" s="50" t="str">
        <f>IF($A341="","",(IF((VLOOKUP($A341,DATA!$A$1:$M$38,6,FALSE))="X","X",(IF(F340="X",1,F340+1)))))</f>
        <v/>
      </c>
      <c r="G341" s="51" t="str">
        <f>IF($A341="","",(IF((VLOOKUP($A341,DATA!$A$1:$M$38,7,FALSE))="X","X",(IF(G340="X",1,G340+1)))))</f>
        <v/>
      </c>
      <c r="H341" s="50" t="str">
        <f>IF($A341="","",(IF((VLOOKUP($A341,DATA!$A$1:$M$38,8,FALSE))="X","X",(IF(H340="X",1,H340+1)))))</f>
        <v/>
      </c>
      <c r="I341" s="50" t="str">
        <f>IF($A341="","",(IF((VLOOKUP($A341,DATA!$A$1:$M$38,9,FALSE))="X","X",(IF(I340="X",1,I340+1)))))</f>
        <v/>
      </c>
      <c r="J341" s="51" t="str">
        <f>IF($A341="","",(IF((VLOOKUP($A341,DATA!$A$1:$M$38,10,FALSE))="X","X",(IF(J340="X",1,J340+1)))))</f>
        <v/>
      </c>
      <c r="K341" s="50" t="str">
        <f>IF($A341="","",(IF((VLOOKUP($A341,DATA!$A$1:$M$38,11,FALSE))="X","X",(IF(K340="X",1,K340+1)))))</f>
        <v/>
      </c>
      <c r="L341" s="50" t="str">
        <f>IF($A341="","",(IF((VLOOKUP($A341,DATA!$A$1:$M$38,12,FALSE))="X","X",(IF(L340="X",1,L340+1)))))</f>
        <v/>
      </c>
      <c r="M341" s="50" t="str">
        <f>IF($A341="","",(IF((VLOOKUP($A341,DATA!$A$1:$M$38,13,FALSE))="X","X",(IF(M340="X",1,M340+1)))))</f>
        <v/>
      </c>
      <c r="N341" s="53" t="str">
        <f t="shared" si="10"/>
        <v/>
      </c>
      <c r="O341" s="51" t="str">
        <f t="shared" si="11"/>
        <v/>
      </c>
      <c r="P341" s="50" t="str">
        <f>IF($A341="","",(IF((VLOOKUP($A341,DATA!$S$1:$AC$38,2,FALSE))="X","X",(IF(P340="X",1,P340+1)))))</f>
        <v/>
      </c>
      <c r="Q341" s="50" t="str">
        <f>IF($A341="","",(IF((VLOOKUP($A341,DATA!$S$1:$AC$38,3,FALSE))="X","X",(IF(Q340="X",1,Q340+1)))))</f>
        <v/>
      </c>
      <c r="R341" s="50" t="str">
        <f>IF($A341="","",(IF((VLOOKUP($A341,DATA!$S$1:$AC$38,4,FALSE))="X","X",(IF(R340="X",1,R340+1)))))</f>
        <v/>
      </c>
      <c r="S341" s="50" t="str">
        <f>IF($A341="","",(IF((VLOOKUP($A341,DATA!$S$1:$AC$38,5,FALSE))="X","X",(IF(S340="X",1,S340+1)))))</f>
        <v/>
      </c>
      <c r="T341" s="50" t="str">
        <f>IF($A341="","",(IF((VLOOKUP($A341,DATA!$S$1:$AC$38,6,FALSE))="X","X",(IF(T340="X",1,T340+1)))))</f>
        <v/>
      </c>
      <c r="U341" s="50" t="str">
        <f>IF($A341="","",(IF((VLOOKUP($A341,DATA!$S$1:$AC$38,7,FALSE))="X","X",(IF(U340="X",1,U340+1)))))</f>
        <v/>
      </c>
      <c r="V341" s="51" t="str">
        <f>IF($A341="","",(IF((VLOOKUP($A341,DATA!$S$1:$AC$38,8,FALSE))="X","X",(IF(V340="X",1,V340+1)))))</f>
        <v/>
      </c>
      <c r="W341" s="50" t="str">
        <f>IF($A341="","",(IF((VLOOKUP($A341,DATA!$S$1:$AC$38,9,FALSE))="X","X",(IF(W340="X",1,W340+1)))))</f>
        <v/>
      </c>
      <c r="X341" s="50" t="str">
        <f>IF($A341="","",(IF((VLOOKUP($A341,DATA!$S$1:$AC$38,10,FALSE))="X","X",(IF(X340="X",1,X340+1)))))</f>
        <v/>
      </c>
      <c r="Y341" s="51" t="str">
        <f>IF($A341="","",(IF((VLOOKUP($A341,DATA!$S$1:$AC$38,11,FALSE))="X","X",(IF(Y340="X",1,Y340+1)))))</f>
        <v/>
      </c>
      <c r="Z341" s="52"/>
      <c r="AA341" s="52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4"/>
      <c r="BM341" s="39"/>
      <c r="BN341" s="39"/>
      <c r="BO341" s="39"/>
      <c r="BP341" s="39"/>
      <c r="BQ341" s="39"/>
      <c r="BR341" s="39"/>
      <c r="BS341" s="44"/>
      <c r="BT341" s="44"/>
      <c r="BU341" s="44"/>
      <c r="BV341" s="44"/>
      <c r="BW341" s="44"/>
      <c r="BX341" s="44"/>
      <c r="BY341" s="44"/>
      <c r="BZ341" s="44"/>
      <c r="CA341" s="44"/>
      <c r="CB341" s="44"/>
      <c r="CC341" s="44"/>
      <c r="CD341" s="44"/>
      <c r="CE341" s="39"/>
      <c r="CF341" s="39"/>
      <c r="CG341" s="39"/>
      <c r="CH341" s="39"/>
      <c r="DC341" s="4"/>
      <c r="DD341" s="4"/>
      <c r="DE341" s="49"/>
      <c r="DF341" s="49"/>
      <c r="DG341" s="49"/>
      <c r="DH341" s="49"/>
      <c r="DI341" s="49"/>
      <c r="DJ341" s="49"/>
      <c r="DK341" s="49"/>
      <c r="DL341" s="49"/>
      <c r="DM341" s="49"/>
      <c r="DN341" s="49"/>
      <c r="DO341" s="49"/>
      <c r="DP341" s="49"/>
      <c r="DQ341" s="49"/>
      <c r="DR341" s="49"/>
      <c r="DS341" s="49"/>
      <c r="DT341" s="49"/>
      <c r="DU341" s="49"/>
      <c r="DV341" s="49"/>
      <c r="DW341" s="49"/>
      <c r="DX341" s="49"/>
      <c r="DY341" s="49"/>
      <c r="DZ341" s="49"/>
      <c r="EA341" s="49"/>
      <c r="EB341" s="49"/>
      <c r="EC341" s="49"/>
      <c r="ED341" s="49"/>
      <c r="EE341" s="49"/>
      <c r="EF341" s="49"/>
      <c r="EG341" s="49"/>
      <c r="EH341" s="49"/>
      <c r="EI341" s="49"/>
      <c r="EJ341" s="49"/>
      <c r="EK341" s="49"/>
      <c r="EL341" s="49"/>
      <c r="EM341" s="49"/>
      <c r="EN341" s="49"/>
      <c r="EO341" s="49"/>
      <c r="EP341" s="49"/>
      <c r="EQ341" s="49"/>
      <c r="ER341" s="49"/>
      <c r="ES341" s="49"/>
      <c r="ET341" s="49"/>
      <c r="EU341" s="49"/>
      <c r="EV341" s="49"/>
      <c r="EW341" s="49"/>
      <c r="EX341" s="49"/>
      <c r="EY341" s="49"/>
      <c r="EZ341" s="49"/>
      <c r="FA341" s="49"/>
      <c r="FB341" s="49"/>
      <c r="FC341" s="49"/>
      <c r="FD341" s="49"/>
      <c r="FE341" s="49"/>
      <c r="FF341" s="49"/>
      <c r="FG341" s="49"/>
      <c r="FH341" s="49"/>
      <c r="FI341" s="49"/>
      <c r="FJ341" s="49"/>
      <c r="FK341" s="49"/>
      <c r="FL341" s="49"/>
      <c r="FM341" s="49"/>
      <c r="FN341" s="49"/>
      <c r="FO341" s="49"/>
      <c r="FP341" s="49"/>
      <c r="FQ341" s="49"/>
      <c r="FR341" s="49"/>
      <c r="FS341" s="49"/>
      <c r="FT341" s="49"/>
      <c r="FU341" s="49"/>
      <c r="FV341" s="49"/>
      <c r="FW341" s="49"/>
      <c r="FX341" s="49"/>
      <c r="FY341" s="49"/>
      <c r="FZ341" s="49"/>
      <c r="GA341" s="49"/>
      <c r="GB341" s="49"/>
      <c r="GC341" s="49"/>
      <c r="GD341" s="49"/>
      <c r="GE341" s="49"/>
      <c r="GF341" s="49"/>
      <c r="GG341" s="49"/>
      <c r="GH341" s="49"/>
      <c r="GI341" s="49"/>
      <c r="GJ341" s="49"/>
      <c r="GK341" s="49"/>
      <c r="GL341" s="49"/>
      <c r="GM341" s="49"/>
      <c r="GN341" s="49"/>
      <c r="GO341" s="49"/>
      <c r="GP341" s="49"/>
      <c r="GQ341" s="49"/>
      <c r="GR341" s="49"/>
      <c r="GS341" s="49"/>
      <c r="GT341" s="49"/>
      <c r="GU341" s="49"/>
      <c r="GV341" s="49"/>
      <c r="GW341" s="49"/>
      <c r="GX341" s="49"/>
      <c r="GY341" s="49"/>
      <c r="GZ341" s="49"/>
    </row>
    <row r="342" spans="1:208" s="5" customFormat="1" ht="18.600000000000001" customHeight="1" x14ac:dyDescent="0.25">
      <c r="A342" s="58"/>
      <c r="B342" s="50" t="str">
        <f>IF($A342="","",(IF((VLOOKUP($A342,DATA!$A$1:$M$38,2,FALSE))="X","X",(IF(B341="X",1,B341+1)))))</f>
        <v/>
      </c>
      <c r="C342" s="51" t="str">
        <f>IF($A342="","",(IF((VLOOKUP($A342,DATA!$A$1:$M$38,3,FALSE))="X","X",(IF(C341="X",1,C341+1)))))</f>
        <v/>
      </c>
      <c r="D342" s="50" t="str">
        <f>IF($A342="","",(IF((VLOOKUP($A342,DATA!$A$1:$M$38,4,FALSE))="X","X",(IF(D341="X",1,D341+1)))))</f>
        <v/>
      </c>
      <c r="E342" s="51" t="str">
        <f>IF($A342="","",(IF((VLOOKUP($A342,DATA!$A$1:$M$38,5,FALSE))="X","X",(IF(E341="X",1,E341+1)))))</f>
        <v/>
      </c>
      <c r="F342" s="50" t="str">
        <f>IF($A342="","",(IF((VLOOKUP($A342,DATA!$A$1:$M$38,6,FALSE))="X","X",(IF(F341="X",1,F341+1)))))</f>
        <v/>
      </c>
      <c r="G342" s="51" t="str">
        <f>IF($A342="","",(IF((VLOOKUP($A342,DATA!$A$1:$M$38,7,FALSE))="X","X",(IF(G341="X",1,G341+1)))))</f>
        <v/>
      </c>
      <c r="H342" s="50" t="str">
        <f>IF($A342="","",(IF((VLOOKUP($A342,DATA!$A$1:$M$38,8,FALSE))="X","X",(IF(H341="X",1,H341+1)))))</f>
        <v/>
      </c>
      <c r="I342" s="50" t="str">
        <f>IF($A342="","",(IF((VLOOKUP($A342,DATA!$A$1:$M$38,9,FALSE))="X","X",(IF(I341="X",1,I341+1)))))</f>
        <v/>
      </c>
      <c r="J342" s="51" t="str">
        <f>IF($A342="","",(IF((VLOOKUP($A342,DATA!$A$1:$M$38,10,FALSE))="X","X",(IF(J341="X",1,J341+1)))))</f>
        <v/>
      </c>
      <c r="K342" s="50" t="str">
        <f>IF($A342="","",(IF((VLOOKUP($A342,DATA!$A$1:$M$38,11,FALSE))="X","X",(IF(K341="X",1,K341+1)))))</f>
        <v/>
      </c>
      <c r="L342" s="50" t="str">
        <f>IF($A342="","",(IF((VLOOKUP($A342,DATA!$A$1:$M$38,12,FALSE))="X","X",(IF(L341="X",1,L341+1)))))</f>
        <v/>
      </c>
      <c r="M342" s="50" t="str">
        <f>IF($A342="","",(IF((VLOOKUP($A342,DATA!$A$1:$M$38,13,FALSE))="X","X",(IF(M341="X",1,M341+1)))))</f>
        <v/>
      </c>
      <c r="N342" s="53" t="str">
        <f t="shared" si="10"/>
        <v/>
      </c>
      <c r="O342" s="51" t="str">
        <f t="shared" si="11"/>
        <v/>
      </c>
      <c r="P342" s="50" t="str">
        <f>IF($A342="","",(IF((VLOOKUP($A342,DATA!$S$1:$AC$38,2,FALSE))="X","X",(IF(P341="X",1,P341+1)))))</f>
        <v/>
      </c>
      <c r="Q342" s="50" t="str">
        <f>IF($A342="","",(IF((VLOOKUP($A342,DATA!$S$1:$AC$38,3,FALSE))="X","X",(IF(Q341="X",1,Q341+1)))))</f>
        <v/>
      </c>
      <c r="R342" s="50" t="str">
        <f>IF($A342="","",(IF((VLOOKUP($A342,DATA!$S$1:$AC$38,4,FALSE))="X","X",(IF(R341="X",1,R341+1)))))</f>
        <v/>
      </c>
      <c r="S342" s="50" t="str">
        <f>IF($A342="","",(IF((VLOOKUP($A342,DATA!$S$1:$AC$38,5,FALSE))="X","X",(IF(S341="X",1,S341+1)))))</f>
        <v/>
      </c>
      <c r="T342" s="50" t="str">
        <f>IF($A342="","",(IF((VLOOKUP($A342,DATA!$S$1:$AC$38,6,FALSE))="X","X",(IF(T341="X",1,T341+1)))))</f>
        <v/>
      </c>
      <c r="U342" s="50" t="str">
        <f>IF($A342="","",(IF((VLOOKUP($A342,DATA!$S$1:$AC$38,7,FALSE))="X","X",(IF(U341="X",1,U341+1)))))</f>
        <v/>
      </c>
      <c r="V342" s="51" t="str">
        <f>IF($A342="","",(IF((VLOOKUP($A342,DATA!$S$1:$AC$38,8,FALSE))="X","X",(IF(V341="X",1,V341+1)))))</f>
        <v/>
      </c>
      <c r="W342" s="50" t="str">
        <f>IF($A342="","",(IF((VLOOKUP($A342,DATA!$S$1:$AC$38,9,FALSE))="X","X",(IF(W341="X",1,W341+1)))))</f>
        <v/>
      </c>
      <c r="X342" s="50" t="str">
        <f>IF($A342="","",(IF((VLOOKUP($A342,DATA!$S$1:$AC$38,10,FALSE))="X","X",(IF(X341="X",1,X341+1)))))</f>
        <v/>
      </c>
      <c r="Y342" s="51" t="str">
        <f>IF($A342="","",(IF((VLOOKUP($A342,DATA!$S$1:$AC$38,11,FALSE))="X","X",(IF(Y341="X",1,Y341+1)))))</f>
        <v/>
      </c>
      <c r="Z342" s="52"/>
      <c r="AA342" s="52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4"/>
      <c r="BM342" s="39"/>
      <c r="BN342" s="39"/>
      <c r="BO342" s="39"/>
      <c r="BP342" s="39"/>
      <c r="BQ342" s="39"/>
      <c r="BR342" s="39"/>
      <c r="BS342" s="44"/>
      <c r="BT342" s="44"/>
      <c r="BU342" s="44"/>
      <c r="BV342" s="44"/>
      <c r="BW342" s="44"/>
      <c r="BX342" s="44"/>
      <c r="BY342" s="44"/>
      <c r="BZ342" s="44"/>
      <c r="CA342" s="44"/>
      <c r="CB342" s="44"/>
      <c r="CC342" s="44"/>
      <c r="CD342" s="44"/>
      <c r="CE342" s="39"/>
      <c r="CF342" s="39"/>
      <c r="CG342" s="39"/>
      <c r="CH342" s="39"/>
      <c r="DC342" s="4"/>
      <c r="DD342" s="4"/>
      <c r="DE342" s="49"/>
      <c r="DF342" s="49"/>
      <c r="DG342" s="49"/>
      <c r="DH342" s="49"/>
      <c r="DI342" s="49"/>
      <c r="DJ342" s="49"/>
      <c r="DK342" s="49"/>
      <c r="DL342" s="49"/>
      <c r="DM342" s="49"/>
      <c r="DN342" s="49"/>
      <c r="DO342" s="49"/>
      <c r="DP342" s="49"/>
      <c r="DQ342" s="49"/>
      <c r="DR342" s="49"/>
      <c r="DS342" s="49"/>
      <c r="DT342" s="49"/>
      <c r="DU342" s="49"/>
      <c r="DV342" s="49"/>
      <c r="DW342" s="49"/>
      <c r="DX342" s="49"/>
      <c r="DY342" s="49"/>
      <c r="DZ342" s="49"/>
      <c r="EA342" s="49"/>
      <c r="EB342" s="49"/>
      <c r="EC342" s="49"/>
      <c r="ED342" s="49"/>
      <c r="EE342" s="49"/>
      <c r="EF342" s="49"/>
      <c r="EG342" s="49"/>
      <c r="EH342" s="49"/>
      <c r="EI342" s="49"/>
      <c r="EJ342" s="49"/>
      <c r="EK342" s="49"/>
      <c r="EL342" s="49"/>
      <c r="EM342" s="49"/>
      <c r="EN342" s="49"/>
      <c r="EO342" s="49"/>
      <c r="EP342" s="49"/>
      <c r="EQ342" s="49"/>
      <c r="ER342" s="49"/>
      <c r="ES342" s="49"/>
      <c r="ET342" s="49"/>
      <c r="EU342" s="49"/>
      <c r="EV342" s="49"/>
      <c r="EW342" s="49"/>
      <c r="EX342" s="49"/>
      <c r="EY342" s="49"/>
      <c r="EZ342" s="49"/>
      <c r="FA342" s="49"/>
      <c r="FB342" s="49"/>
      <c r="FC342" s="49"/>
      <c r="FD342" s="49"/>
      <c r="FE342" s="49"/>
      <c r="FF342" s="49"/>
      <c r="FG342" s="49"/>
      <c r="FH342" s="49"/>
      <c r="FI342" s="49"/>
      <c r="FJ342" s="49"/>
      <c r="FK342" s="49"/>
      <c r="FL342" s="49"/>
      <c r="FM342" s="49"/>
      <c r="FN342" s="49"/>
      <c r="FO342" s="49"/>
      <c r="FP342" s="49"/>
      <c r="FQ342" s="49"/>
      <c r="FR342" s="49"/>
      <c r="FS342" s="49"/>
      <c r="FT342" s="49"/>
      <c r="FU342" s="49"/>
      <c r="FV342" s="49"/>
      <c r="FW342" s="49"/>
      <c r="FX342" s="49"/>
      <c r="FY342" s="49"/>
      <c r="FZ342" s="49"/>
      <c r="GA342" s="49"/>
      <c r="GB342" s="49"/>
      <c r="GC342" s="49"/>
      <c r="GD342" s="49"/>
      <c r="GE342" s="49"/>
      <c r="GF342" s="49"/>
      <c r="GG342" s="49"/>
      <c r="GH342" s="49"/>
      <c r="GI342" s="49"/>
      <c r="GJ342" s="49"/>
      <c r="GK342" s="49"/>
      <c r="GL342" s="49"/>
      <c r="GM342" s="49"/>
      <c r="GN342" s="49"/>
      <c r="GO342" s="49"/>
      <c r="GP342" s="49"/>
      <c r="GQ342" s="49"/>
      <c r="GR342" s="49"/>
      <c r="GS342" s="49"/>
      <c r="GT342" s="49"/>
      <c r="GU342" s="49"/>
      <c r="GV342" s="49"/>
      <c r="GW342" s="49"/>
      <c r="GX342" s="49"/>
      <c r="GY342" s="49"/>
      <c r="GZ342" s="49"/>
    </row>
    <row r="343" spans="1:208" s="5" customFormat="1" ht="18.600000000000001" customHeight="1" x14ac:dyDescent="0.25">
      <c r="A343" s="58"/>
      <c r="B343" s="50" t="str">
        <f>IF($A343="","",(IF((VLOOKUP($A343,DATA!$A$1:$M$38,2,FALSE))="X","X",(IF(B342="X",1,B342+1)))))</f>
        <v/>
      </c>
      <c r="C343" s="51" t="str">
        <f>IF($A343="","",(IF((VLOOKUP($A343,DATA!$A$1:$M$38,3,FALSE))="X","X",(IF(C342="X",1,C342+1)))))</f>
        <v/>
      </c>
      <c r="D343" s="50" t="str">
        <f>IF($A343="","",(IF((VLOOKUP($A343,DATA!$A$1:$M$38,4,FALSE))="X","X",(IF(D342="X",1,D342+1)))))</f>
        <v/>
      </c>
      <c r="E343" s="51" t="str">
        <f>IF($A343="","",(IF((VLOOKUP($A343,DATA!$A$1:$M$38,5,FALSE))="X","X",(IF(E342="X",1,E342+1)))))</f>
        <v/>
      </c>
      <c r="F343" s="50" t="str">
        <f>IF($A343="","",(IF((VLOOKUP($A343,DATA!$A$1:$M$38,6,FALSE))="X","X",(IF(F342="X",1,F342+1)))))</f>
        <v/>
      </c>
      <c r="G343" s="51" t="str">
        <f>IF($A343="","",(IF((VLOOKUP($A343,DATA!$A$1:$M$38,7,FALSE))="X","X",(IF(G342="X",1,G342+1)))))</f>
        <v/>
      </c>
      <c r="H343" s="50" t="str">
        <f>IF($A343="","",(IF((VLOOKUP($A343,DATA!$A$1:$M$38,8,FALSE))="X","X",(IF(H342="X",1,H342+1)))))</f>
        <v/>
      </c>
      <c r="I343" s="50" t="str">
        <f>IF($A343="","",(IF((VLOOKUP($A343,DATA!$A$1:$M$38,9,FALSE))="X","X",(IF(I342="X",1,I342+1)))))</f>
        <v/>
      </c>
      <c r="J343" s="51" t="str">
        <f>IF($A343="","",(IF((VLOOKUP($A343,DATA!$A$1:$M$38,10,FALSE))="X","X",(IF(J342="X",1,J342+1)))))</f>
        <v/>
      </c>
      <c r="K343" s="50" t="str">
        <f>IF($A343="","",(IF((VLOOKUP($A343,DATA!$A$1:$M$38,11,FALSE))="X","X",(IF(K342="X",1,K342+1)))))</f>
        <v/>
      </c>
      <c r="L343" s="50" t="str">
        <f>IF($A343="","",(IF((VLOOKUP($A343,DATA!$A$1:$M$38,12,FALSE))="X","X",(IF(L342="X",1,L342+1)))))</f>
        <v/>
      </c>
      <c r="M343" s="50" t="str">
        <f>IF($A343="","",(IF((VLOOKUP($A343,DATA!$A$1:$M$38,13,FALSE))="X","X",(IF(M342="X",1,M342+1)))))</f>
        <v/>
      </c>
      <c r="N343" s="53" t="str">
        <f t="shared" si="10"/>
        <v/>
      </c>
      <c r="O343" s="51" t="str">
        <f t="shared" si="11"/>
        <v/>
      </c>
      <c r="P343" s="50" t="str">
        <f>IF($A343="","",(IF((VLOOKUP($A343,DATA!$S$1:$AC$38,2,FALSE))="X","X",(IF(P342="X",1,P342+1)))))</f>
        <v/>
      </c>
      <c r="Q343" s="50" t="str">
        <f>IF($A343="","",(IF((VLOOKUP($A343,DATA!$S$1:$AC$38,3,FALSE))="X","X",(IF(Q342="X",1,Q342+1)))))</f>
        <v/>
      </c>
      <c r="R343" s="50" t="str">
        <f>IF($A343="","",(IF((VLOOKUP($A343,DATA!$S$1:$AC$38,4,FALSE))="X","X",(IF(R342="X",1,R342+1)))))</f>
        <v/>
      </c>
      <c r="S343" s="50" t="str">
        <f>IF($A343="","",(IF((VLOOKUP($A343,DATA!$S$1:$AC$38,5,FALSE))="X","X",(IF(S342="X",1,S342+1)))))</f>
        <v/>
      </c>
      <c r="T343" s="50" t="str">
        <f>IF($A343="","",(IF((VLOOKUP($A343,DATA!$S$1:$AC$38,6,FALSE))="X","X",(IF(T342="X",1,T342+1)))))</f>
        <v/>
      </c>
      <c r="U343" s="50" t="str">
        <f>IF($A343="","",(IF((VLOOKUP($A343,DATA!$S$1:$AC$38,7,FALSE))="X","X",(IF(U342="X",1,U342+1)))))</f>
        <v/>
      </c>
      <c r="V343" s="51" t="str">
        <f>IF($A343="","",(IF((VLOOKUP($A343,DATA!$S$1:$AC$38,8,FALSE))="X","X",(IF(V342="X",1,V342+1)))))</f>
        <v/>
      </c>
      <c r="W343" s="50" t="str">
        <f>IF($A343="","",(IF((VLOOKUP($A343,DATA!$S$1:$AC$38,9,FALSE))="X","X",(IF(W342="X",1,W342+1)))))</f>
        <v/>
      </c>
      <c r="X343" s="50" t="str">
        <f>IF($A343="","",(IF((VLOOKUP($A343,DATA!$S$1:$AC$38,10,FALSE))="X","X",(IF(X342="X",1,X342+1)))))</f>
        <v/>
      </c>
      <c r="Y343" s="51" t="str">
        <f>IF($A343="","",(IF((VLOOKUP($A343,DATA!$S$1:$AC$38,11,FALSE))="X","X",(IF(Y342="X",1,Y342+1)))))</f>
        <v/>
      </c>
      <c r="Z343" s="52"/>
      <c r="AA343" s="52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4"/>
      <c r="BM343" s="39"/>
      <c r="BN343" s="39"/>
      <c r="BO343" s="39"/>
      <c r="BP343" s="39"/>
      <c r="BQ343" s="39"/>
      <c r="BR343" s="39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  <c r="CD343" s="44"/>
      <c r="CE343" s="39"/>
      <c r="CF343" s="39"/>
      <c r="CG343" s="39"/>
      <c r="CH343" s="39"/>
      <c r="DC343" s="4"/>
      <c r="DD343" s="4"/>
      <c r="DE343" s="49"/>
      <c r="DF343" s="49"/>
      <c r="DG343" s="49"/>
      <c r="DH343" s="49"/>
      <c r="DI343" s="49"/>
      <c r="DJ343" s="49"/>
      <c r="DK343" s="49"/>
      <c r="DL343" s="49"/>
      <c r="DM343" s="49"/>
      <c r="DN343" s="49"/>
      <c r="DO343" s="49"/>
      <c r="DP343" s="49"/>
      <c r="DQ343" s="49"/>
      <c r="DR343" s="49"/>
      <c r="DS343" s="49"/>
      <c r="DT343" s="49"/>
      <c r="DU343" s="49"/>
      <c r="DV343" s="49"/>
      <c r="DW343" s="49"/>
      <c r="DX343" s="49"/>
      <c r="DY343" s="49"/>
      <c r="DZ343" s="49"/>
      <c r="EA343" s="49"/>
      <c r="EB343" s="49"/>
      <c r="EC343" s="49"/>
      <c r="ED343" s="49"/>
      <c r="EE343" s="49"/>
      <c r="EF343" s="49"/>
      <c r="EG343" s="49"/>
      <c r="EH343" s="49"/>
      <c r="EI343" s="49"/>
      <c r="EJ343" s="49"/>
      <c r="EK343" s="49"/>
      <c r="EL343" s="49"/>
      <c r="EM343" s="49"/>
      <c r="EN343" s="49"/>
      <c r="EO343" s="49"/>
      <c r="EP343" s="49"/>
      <c r="EQ343" s="49"/>
      <c r="ER343" s="49"/>
      <c r="ES343" s="49"/>
      <c r="ET343" s="49"/>
      <c r="EU343" s="49"/>
      <c r="EV343" s="49"/>
      <c r="EW343" s="49"/>
      <c r="EX343" s="49"/>
      <c r="EY343" s="49"/>
      <c r="EZ343" s="49"/>
      <c r="FA343" s="49"/>
      <c r="FB343" s="49"/>
      <c r="FC343" s="49"/>
      <c r="FD343" s="49"/>
      <c r="FE343" s="49"/>
      <c r="FF343" s="49"/>
      <c r="FG343" s="49"/>
      <c r="FH343" s="49"/>
      <c r="FI343" s="49"/>
      <c r="FJ343" s="49"/>
      <c r="FK343" s="49"/>
      <c r="FL343" s="49"/>
      <c r="FM343" s="49"/>
      <c r="FN343" s="49"/>
      <c r="FO343" s="49"/>
      <c r="FP343" s="49"/>
      <c r="FQ343" s="49"/>
      <c r="FR343" s="49"/>
      <c r="FS343" s="49"/>
      <c r="FT343" s="49"/>
      <c r="FU343" s="49"/>
      <c r="FV343" s="49"/>
      <c r="FW343" s="49"/>
      <c r="FX343" s="49"/>
      <c r="FY343" s="49"/>
      <c r="FZ343" s="49"/>
      <c r="GA343" s="49"/>
      <c r="GB343" s="49"/>
      <c r="GC343" s="49"/>
      <c r="GD343" s="49"/>
      <c r="GE343" s="49"/>
      <c r="GF343" s="49"/>
      <c r="GG343" s="49"/>
      <c r="GH343" s="49"/>
      <c r="GI343" s="49"/>
      <c r="GJ343" s="49"/>
      <c r="GK343" s="49"/>
      <c r="GL343" s="49"/>
      <c r="GM343" s="49"/>
      <c r="GN343" s="49"/>
      <c r="GO343" s="49"/>
      <c r="GP343" s="49"/>
      <c r="GQ343" s="49"/>
      <c r="GR343" s="49"/>
      <c r="GS343" s="49"/>
      <c r="GT343" s="49"/>
      <c r="GU343" s="49"/>
      <c r="GV343" s="49"/>
      <c r="GW343" s="49"/>
      <c r="GX343" s="49"/>
      <c r="GY343" s="49"/>
      <c r="GZ343" s="49"/>
    </row>
    <row r="344" spans="1:208" s="5" customFormat="1" ht="18.600000000000001" customHeight="1" x14ac:dyDescent="0.25">
      <c r="A344" s="58"/>
      <c r="B344" s="50" t="str">
        <f>IF($A344="","",(IF((VLOOKUP($A344,DATA!$A$1:$M$38,2,FALSE))="X","X",(IF(B343="X",1,B343+1)))))</f>
        <v/>
      </c>
      <c r="C344" s="51" t="str">
        <f>IF($A344="","",(IF((VLOOKUP($A344,DATA!$A$1:$M$38,3,FALSE))="X","X",(IF(C343="X",1,C343+1)))))</f>
        <v/>
      </c>
      <c r="D344" s="50" t="str">
        <f>IF($A344="","",(IF((VLOOKUP($A344,DATA!$A$1:$M$38,4,FALSE))="X","X",(IF(D343="X",1,D343+1)))))</f>
        <v/>
      </c>
      <c r="E344" s="51" t="str">
        <f>IF($A344="","",(IF((VLOOKUP($A344,DATA!$A$1:$M$38,5,FALSE))="X","X",(IF(E343="X",1,E343+1)))))</f>
        <v/>
      </c>
      <c r="F344" s="50" t="str">
        <f>IF($A344="","",(IF((VLOOKUP($A344,DATA!$A$1:$M$38,6,FALSE))="X","X",(IF(F343="X",1,F343+1)))))</f>
        <v/>
      </c>
      <c r="G344" s="51" t="str">
        <f>IF($A344="","",(IF((VLOOKUP($A344,DATA!$A$1:$M$38,7,FALSE))="X","X",(IF(G343="X",1,G343+1)))))</f>
        <v/>
      </c>
      <c r="H344" s="50" t="str">
        <f>IF($A344="","",(IF((VLOOKUP($A344,DATA!$A$1:$M$38,8,FALSE))="X","X",(IF(H343="X",1,H343+1)))))</f>
        <v/>
      </c>
      <c r="I344" s="50" t="str">
        <f>IF($A344="","",(IF((VLOOKUP($A344,DATA!$A$1:$M$38,9,FALSE))="X","X",(IF(I343="X",1,I343+1)))))</f>
        <v/>
      </c>
      <c r="J344" s="51" t="str">
        <f>IF($A344="","",(IF((VLOOKUP($A344,DATA!$A$1:$M$38,10,FALSE))="X","X",(IF(J343="X",1,J343+1)))))</f>
        <v/>
      </c>
      <c r="K344" s="50" t="str">
        <f>IF($A344="","",(IF((VLOOKUP($A344,DATA!$A$1:$M$38,11,FALSE))="X","X",(IF(K343="X",1,K343+1)))))</f>
        <v/>
      </c>
      <c r="L344" s="50" t="str">
        <f>IF($A344="","",(IF((VLOOKUP($A344,DATA!$A$1:$M$38,12,FALSE))="X","X",(IF(L343="X",1,L343+1)))))</f>
        <v/>
      </c>
      <c r="M344" s="50" t="str">
        <f>IF($A344="","",(IF((VLOOKUP($A344,DATA!$A$1:$M$38,13,FALSE))="X","X",(IF(M343="X",1,M343+1)))))</f>
        <v/>
      </c>
      <c r="N344" s="53" t="str">
        <f t="shared" si="10"/>
        <v/>
      </c>
      <c r="O344" s="51" t="str">
        <f t="shared" si="11"/>
        <v/>
      </c>
      <c r="P344" s="50" t="str">
        <f>IF($A344="","",(IF((VLOOKUP($A344,DATA!$S$1:$AC$38,2,FALSE))="X","X",(IF(P343="X",1,P343+1)))))</f>
        <v/>
      </c>
      <c r="Q344" s="50" t="str">
        <f>IF($A344="","",(IF((VLOOKUP($A344,DATA!$S$1:$AC$38,3,FALSE))="X","X",(IF(Q343="X",1,Q343+1)))))</f>
        <v/>
      </c>
      <c r="R344" s="50" t="str">
        <f>IF($A344="","",(IF((VLOOKUP($A344,DATA!$S$1:$AC$38,4,FALSE))="X","X",(IF(R343="X",1,R343+1)))))</f>
        <v/>
      </c>
      <c r="S344" s="50" t="str">
        <f>IF($A344="","",(IF((VLOOKUP($A344,DATA!$S$1:$AC$38,5,FALSE))="X","X",(IF(S343="X",1,S343+1)))))</f>
        <v/>
      </c>
      <c r="T344" s="50" t="str">
        <f>IF($A344="","",(IF((VLOOKUP($A344,DATA!$S$1:$AC$38,6,FALSE))="X","X",(IF(T343="X",1,T343+1)))))</f>
        <v/>
      </c>
      <c r="U344" s="50" t="str">
        <f>IF($A344="","",(IF((VLOOKUP($A344,DATA!$S$1:$AC$38,7,FALSE))="X","X",(IF(U343="X",1,U343+1)))))</f>
        <v/>
      </c>
      <c r="V344" s="51" t="str">
        <f>IF($A344="","",(IF((VLOOKUP($A344,DATA!$S$1:$AC$38,8,FALSE))="X","X",(IF(V343="X",1,V343+1)))))</f>
        <v/>
      </c>
      <c r="W344" s="50" t="str">
        <f>IF($A344="","",(IF((VLOOKUP($A344,DATA!$S$1:$AC$38,9,FALSE))="X","X",(IF(W343="X",1,W343+1)))))</f>
        <v/>
      </c>
      <c r="X344" s="50" t="str">
        <f>IF($A344="","",(IF((VLOOKUP($A344,DATA!$S$1:$AC$38,10,FALSE))="X","X",(IF(X343="X",1,X343+1)))))</f>
        <v/>
      </c>
      <c r="Y344" s="51" t="str">
        <f>IF($A344="","",(IF((VLOOKUP($A344,DATA!$S$1:$AC$38,11,FALSE))="X","X",(IF(Y343="X",1,Y343+1)))))</f>
        <v/>
      </c>
      <c r="Z344" s="52"/>
      <c r="AA344" s="52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4"/>
      <c r="BM344" s="39"/>
      <c r="BN344" s="39"/>
      <c r="BO344" s="39"/>
      <c r="BP344" s="39"/>
      <c r="BQ344" s="39"/>
      <c r="BR344" s="39"/>
      <c r="BS344" s="44"/>
      <c r="BT344" s="44"/>
      <c r="BU344" s="44"/>
      <c r="BV344" s="44"/>
      <c r="BW344" s="44"/>
      <c r="BX344" s="44"/>
      <c r="BY344" s="44"/>
      <c r="BZ344" s="44"/>
      <c r="CA344" s="44"/>
      <c r="CB344" s="44"/>
      <c r="CC344" s="44"/>
      <c r="CD344" s="44"/>
      <c r="CE344" s="39"/>
      <c r="CF344" s="39"/>
      <c r="CG344" s="39"/>
      <c r="CH344" s="39"/>
      <c r="DC344" s="4"/>
      <c r="DD344" s="4"/>
      <c r="DE344" s="49"/>
      <c r="DF344" s="49"/>
      <c r="DG344" s="49"/>
      <c r="DH344" s="49"/>
      <c r="DI344" s="49"/>
      <c r="DJ344" s="49"/>
      <c r="DK344" s="49"/>
      <c r="DL344" s="49"/>
      <c r="DM344" s="49"/>
      <c r="DN344" s="49"/>
      <c r="DO344" s="49"/>
      <c r="DP344" s="49"/>
      <c r="DQ344" s="49"/>
      <c r="DR344" s="49"/>
      <c r="DS344" s="49"/>
      <c r="DT344" s="49"/>
      <c r="DU344" s="49"/>
      <c r="DV344" s="49"/>
      <c r="DW344" s="49"/>
      <c r="DX344" s="49"/>
      <c r="DY344" s="49"/>
      <c r="DZ344" s="49"/>
      <c r="EA344" s="49"/>
      <c r="EB344" s="49"/>
      <c r="EC344" s="49"/>
      <c r="ED344" s="49"/>
      <c r="EE344" s="49"/>
      <c r="EF344" s="49"/>
      <c r="EG344" s="49"/>
      <c r="EH344" s="49"/>
      <c r="EI344" s="49"/>
      <c r="EJ344" s="49"/>
      <c r="EK344" s="49"/>
      <c r="EL344" s="49"/>
      <c r="EM344" s="49"/>
      <c r="EN344" s="49"/>
      <c r="EO344" s="49"/>
      <c r="EP344" s="49"/>
      <c r="EQ344" s="49"/>
      <c r="ER344" s="49"/>
      <c r="ES344" s="49"/>
      <c r="ET344" s="49"/>
      <c r="EU344" s="49"/>
      <c r="EV344" s="49"/>
      <c r="EW344" s="49"/>
      <c r="EX344" s="49"/>
      <c r="EY344" s="49"/>
      <c r="EZ344" s="49"/>
      <c r="FA344" s="49"/>
      <c r="FB344" s="49"/>
      <c r="FC344" s="49"/>
      <c r="FD344" s="49"/>
      <c r="FE344" s="49"/>
      <c r="FF344" s="49"/>
      <c r="FG344" s="49"/>
      <c r="FH344" s="49"/>
      <c r="FI344" s="49"/>
      <c r="FJ344" s="49"/>
      <c r="FK344" s="49"/>
      <c r="FL344" s="49"/>
      <c r="FM344" s="49"/>
      <c r="FN344" s="49"/>
      <c r="FO344" s="49"/>
      <c r="FP344" s="49"/>
      <c r="FQ344" s="49"/>
      <c r="FR344" s="49"/>
      <c r="FS344" s="49"/>
      <c r="FT344" s="49"/>
      <c r="FU344" s="49"/>
      <c r="FV344" s="49"/>
      <c r="FW344" s="49"/>
      <c r="FX344" s="49"/>
      <c r="FY344" s="49"/>
      <c r="FZ344" s="49"/>
      <c r="GA344" s="49"/>
      <c r="GB344" s="49"/>
      <c r="GC344" s="49"/>
      <c r="GD344" s="49"/>
      <c r="GE344" s="49"/>
      <c r="GF344" s="49"/>
      <c r="GG344" s="49"/>
      <c r="GH344" s="49"/>
      <c r="GI344" s="49"/>
      <c r="GJ344" s="49"/>
      <c r="GK344" s="49"/>
      <c r="GL344" s="49"/>
      <c r="GM344" s="49"/>
      <c r="GN344" s="49"/>
      <c r="GO344" s="49"/>
      <c r="GP344" s="49"/>
      <c r="GQ344" s="49"/>
      <c r="GR344" s="49"/>
      <c r="GS344" s="49"/>
      <c r="GT344" s="49"/>
      <c r="GU344" s="49"/>
      <c r="GV344" s="49"/>
      <c r="GW344" s="49"/>
      <c r="GX344" s="49"/>
      <c r="GY344" s="49"/>
      <c r="GZ344" s="49"/>
    </row>
    <row r="345" spans="1:208" s="5" customFormat="1" ht="18.600000000000001" customHeight="1" x14ac:dyDescent="0.25">
      <c r="A345" s="58"/>
      <c r="B345" s="50" t="str">
        <f>IF($A345="","",(IF((VLOOKUP($A345,DATA!$A$1:$M$38,2,FALSE))="X","X",(IF(B344="X",1,B344+1)))))</f>
        <v/>
      </c>
      <c r="C345" s="51" t="str">
        <f>IF($A345="","",(IF((VLOOKUP($A345,DATA!$A$1:$M$38,3,FALSE))="X","X",(IF(C344="X",1,C344+1)))))</f>
        <v/>
      </c>
      <c r="D345" s="50" t="str">
        <f>IF($A345="","",(IF((VLOOKUP($A345,DATA!$A$1:$M$38,4,FALSE))="X","X",(IF(D344="X",1,D344+1)))))</f>
        <v/>
      </c>
      <c r="E345" s="51" t="str">
        <f>IF($A345="","",(IF((VLOOKUP($A345,DATA!$A$1:$M$38,5,FALSE))="X","X",(IF(E344="X",1,E344+1)))))</f>
        <v/>
      </c>
      <c r="F345" s="50" t="str">
        <f>IF($A345="","",(IF((VLOOKUP($A345,DATA!$A$1:$M$38,6,FALSE))="X","X",(IF(F344="X",1,F344+1)))))</f>
        <v/>
      </c>
      <c r="G345" s="51" t="str">
        <f>IF($A345="","",(IF((VLOOKUP($A345,DATA!$A$1:$M$38,7,FALSE))="X","X",(IF(G344="X",1,G344+1)))))</f>
        <v/>
      </c>
      <c r="H345" s="50" t="str">
        <f>IF($A345="","",(IF((VLOOKUP($A345,DATA!$A$1:$M$38,8,FALSE))="X","X",(IF(H344="X",1,H344+1)))))</f>
        <v/>
      </c>
      <c r="I345" s="50" t="str">
        <f>IF($A345="","",(IF((VLOOKUP($A345,DATA!$A$1:$M$38,9,FALSE))="X","X",(IF(I344="X",1,I344+1)))))</f>
        <v/>
      </c>
      <c r="J345" s="51" t="str">
        <f>IF($A345="","",(IF((VLOOKUP($A345,DATA!$A$1:$M$38,10,FALSE))="X","X",(IF(J344="X",1,J344+1)))))</f>
        <v/>
      </c>
      <c r="K345" s="50" t="str">
        <f>IF($A345="","",(IF((VLOOKUP($A345,DATA!$A$1:$M$38,11,FALSE))="X","X",(IF(K344="X",1,K344+1)))))</f>
        <v/>
      </c>
      <c r="L345" s="50" t="str">
        <f>IF($A345="","",(IF((VLOOKUP($A345,DATA!$A$1:$M$38,12,FALSE))="X","X",(IF(L344="X",1,L344+1)))))</f>
        <v/>
      </c>
      <c r="M345" s="50" t="str">
        <f>IF($A345="","",(IF((VLOOKUP($A345,DATA!$A$1:$M$38,13,FALSE))="X","X",(IF(M344="X",1,M344+1)))))</f>
        <v/>
      </c>
      <c r="N345" s="53" t="str">
        <f t="shared" si="10"/>
        <v/>
      </c>
      <c r="O345" s="51" t="str">
        <f t="shared" si="11"/>
        <v/>
      </c>
      <c r="P345" s="50" t="str">
        <f>IF($A345="","",(IF((VLOOKUP($A345,DATA!$S$1:$AC$38,2,FALSE))="X","X",(IF(P344="X",1,P344+1)))))</f>
        <v/>
      </c>
      <c r="Q345" s="50" t="str">
        <f>IF($A345="","",(IF((VLOOKUP($A345,DATA!$S$1:$AC$38,3,FALSE))="X","X",(IF(Q344="X",1,Q344+1)))))</f>
        <v/>
      </c>
      <c r="R345" s="50" t="str">
        <f>IF($A345="","",(IF((VLOOKUP($A345,DATA!$S$1:$AC$38,4,FALSE))="X","X",(IF(R344="X",1,R344+1)))))</f>
        <v/>
      </c>
      <c r="S345" s="50" t="str">
        <f>IF($A345="","",(IF((VLOOKUP($A345,DATA!$S$1:$AC$38,5,FALSE))="X","X",(IF(S344="X",1,S344+1)))))</f>
        <v/>
      </c>
      <c r="T345" s="50" t="str">
        <f>IF($A345="","",(IF((VLOOKUP($A345,DATA!$S$1:$AC$38,6,FALSE))="X","X",(IF(T344="X",1,T344+1)))))</f>
        <v/>
      </c>
      <c r="U345" s="50" t="str">
        <f>IF($A345="","",(IF((VLOOKUP($A345,DATA!$S$1:$AC$38,7,FALSE))="X","X",(IF(U344="X",1,U344+1)))))</f>
        <v/>
      </c>
      <c r="V345" s="51" t="str">
        <f>IF($A345="","",(IF((VLOOKUP($A345,DATA!$S$1:$AC$38,8,FALSE))="X","X",(IF(V344="X",1,V344+1)))))</f>
        <v/>
      </c>
      <c r="W345" s="50" t="str">
        <f>IF($A345="","",(IF((VLOOKUP($A345,DATA!$S$1:$AC$38,9,FALSE))="X","X",(IF(W344="X",1,W344+1)))))</f>
        <v/>
      </c>
      <c r="X345" s="50" t="str">
        <f>IF($A345="","",(IF((VLOOKUP($A345,DATA!$S$1:$AC$38,10,FALSE))="X","X",(IF(X344="X",1,X344+1)))))</f>
        <v/>
      </c>
      <c r="Y345" s="51" t="str">
        <f>IF($A345="","",(IF((VLOOKUP($A345,DATA!$S$1:$AC$38,11,FALSE))="X","X",(IF(Y344="X",1,Y344+1)))))</f>
        <v/>
      </c>
      <c r="Z345" s="52"/>
      <c r="AA345" s="52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4"/>
      <c r="BM345" s="39"/>
      <c r="BN345" s="39"/>
      <c r="BO345" s="39"/>
      <c r="BP345" s="39"/>
      <c r="BQ345" s="39"/>
      <c r="BR345" s="39"/>
      <c r="BS345" s="44"/>
      <c r="BT345" s="44"/>
      <c r="BU345" s="44"/>
      <c r="BV345" s="44"/>
      <c r="BW345" s="44"/>
      <c r="BX345" s="44"/>
      <c r="BY345" s="44"/>
      <c r="BZ345" s="44"/>
      <c r="CA345" s="44"/>
      <c r="CB345" s="44"/>
      <c r="CC345" s="44"/>
      <c r="CD345" s="44"/>
      <c r="CE345" s="39"/>
      <c r="CF345" s="39"/>
      <c r="CG345" s="39"/>
      <c r="CH345" s="39"/>
      <c r="DC345" s="4"/>
      <c r="DD345" s="4"/>
      <c r="DE345" s="49"/>
      <c r="DF345" s="49"/>
      <c r="DG345" s="49"/>
      <c r="DH345" s="49"/>
      <c r="DI345" s="49"/>
      <c r="DJ345" s="49"/>
      <c r="DK345" s="49"/>
      <c r="DL345" s="49"/>
      <c r="DM345" s="49"/>
      <c r="DN345" s="49"/>
      <c r="DO345" s="49"/>
      <c r="DP345" s="49"/>
      <c r="DQ345" s="49"/>
      <c r="DR345" s="49"/>
      <c r="DS345" s="49"/>
      <c r="DT345" s="49"/>
      <c r="DU345" s="49"/>
      <c r="DV345" s="49"/>
      <c r="DW345" s="49"/>
      <c r="DX345" s="49"/>
      <c r="DY345" s="49"/>
      <c r="DZ345" s="49"/>
      <c r="EA345" s="49"/>
      <c r="EB345" s="49"/>
      <c r="EC345" s="49"/>
      <c r="ED345" s="49"/>
      <c r="EE345" s="49"/>
      <c r="EF345" s="49"/>
      <c r="EG345" s="49"/>
      <c r="EH345" s="49"/>
      <c r="EI345" s="49"/>
      <c r="EJ345" s="49"/>
      <c r="EK345" s="49"/>
      <c r="EL345" s="49"/>
      <c r="EM345" s="49"/>
      <c r="EN345" s="49"/>
      <c r="EO345" s="49"/>
      <c r="EP345" s="49"/>
      <c r="EQ345" s="49"/>
      <c r="ER345" s="49"/>
      <c r="ES345" s="49"/>
      <c r="ET345" s="49"/>
      <c r="EU345" s="49"/>
      <c r="EV345" s="49"/>
      <c r="EW345" s="49"/>
      <c r="EX345" s="49"/>
      <c r="EY345" s="49"/>
      <c r="EZ345" s="49"/>
      <c r="FA345" s="49"/>
      <c r="FB345" s="49"/>
      <c r="FC345" s="49"/>
      <c r="FD345" s="49"/>
      <c r="FE345" s="49"/>
      <c r="FF345" s="49"/>
      <c r="FG345" s="49"/>
      <c r="FH345" s="49"/>
      <c r="FI345" s="49"/>
      <c r="FJ345" s="49"/>
      <c r="FK345" s="49"/>
      <c r="FL345" s="49"/>
      <c r="FM345" s="49"/>
      <c r="FN345" s="49"/>
      <c r="FO345" s="49"/>
      <c r="FP345" s="49"/>
      <c r="FQ345" s="49"/>
      <c r="FR345" s="49"/>
      <c r="FS345" s="49"/>
      <c r="FT345" s="49"/>
      <c r="FU345" s="49"/>
      <c r="FV345" s="49"/>
      <c r="FW345" s="49"/>
      <c r="FX345" s="49"/>
      <c r="FY345" s="49"/>
      <c r="FZ345" s="49"/>
      <c r="GA345" s="49"/>
      <c r="GB345" s="49"/>
      <c r="GC345" s="49"/>
      <c r="GD345" s="49"/>
      <c r="GE345" s="49"/>
      <c r="GF345" s="49"/>
      <c r="GG345" s="49"/>
      <c r="GH345" s="49"/>
      <c r="GI345" s="49"/>
      <c r="GJ345" s="49"/>
      <c r="GK345" s="49"/>
      <c r="GL345" s="49"/>
      <c r="GM345" s="49"/>
      <c r="GN345" s="49"/>
      <c r="GO345" s="49"/>
      <c r="GP345" s="49"/>
      <c r="GQ345" s="49"/>
      <c r="GR345" s="49"/>
      <c r="GS345" s="49"/>
      <c r="GT345" s="49"/>
      <c r="GU345" s="49"/>
      <c r="GV345" s="49"/>
      <c r="GW345" s="49"/>
      <c r="GX345" s="49"/>
      <c r="GY345" s="49"/>
      <c r="GZ345" s="49"/>
    </row>
    <row r="346" spans="1:208" s="5" customFormat="1" ht="18.600000000000001" customHeight="1" x14ac:dyDescent="0.25">
      <c r="A346" s="58"/>
      <c r="B346" s="50" t="str">
        <f>IF($A346="","",(IF((VLOOKUP($A346,DATA!$A$1:$M$38,2,FALSE))="X","X",(IF(B345="X",1,B345+1)))))</f>
        <v/>
      </c>
      <c r="C346" s="51" t="str">
        <f>IF($A346="","",(IF((VLOOKUP($A346,DATA!$A$1:$M$38,3,FALSE))="X","X",(IF(C345="X",1,C345+1)))))</f>
        <v/>
      </c>
      <c r="D346" s="50" t="str">
        <f>IF($A346="","",(IF((VLOOKUP($A346,DATA!$A$1:$M$38,4,FALSE))="X","X",(IF(D345="X",1,D345+1)))))</f>
        <v/>
      </c>
      <c r="E346" s="51" t="str">
        <f>IF($A346="","",(IF((VLOOKUP($A346,DATA!$A$1:$M$38,5,FALSE))="X","X",(IF(E345="X",1,E345+1)))))</f>
        <v/>
      </c>
      <c r="F346" s="50" t="str">
        <f>IF($A346="","",(IF((VLOOKUP($A346,DATA!$A$1:$M$38,6,FALSE))="X","X",(IF(F345="X",1,F345+1)))))</f>
        <v/>
      </c>
      <c r="G346" s="51" t="str">
        <f>IF($A346="","",(IF((VLOOKUP($A346,DATA!$A$1:$M$38,7,FALSE))="X","X",(IF(G345="X",1,G345+1)))))</f>
        <v/>
      </c>
      <c r="H346" s="50" t="str">
        <f>IF($A346="","",(IF((VLOOKUP($A346,DATA!$A$1:$M$38,8,FALSE))="X","X",(IF(H345="X",1,H345+1)))))</f>
        <v/>
      </c>
      <c r="I346" s="50" t="str">
        <f>IF($A346="","",(IF((VLOOKUP($A346,DATA!$A$1:$M$38,9,FALSE))="X","X",(IF(I345="X",1,I345+1)))))</f>
        <v/>
      </c>
      <c r="J346" s="51" t="str">
        <f>IF($A346="","",(IF((VLOOKUP($A346,DATA!$A$1:$M$38,10,FALSE))="X","X",(IF(J345="X",1,J345+1)))))</f>
        <v/>
      </c>
      <c r="K346" s="50" t="str">
        <f>IF($A346="","",(IF((VLOOKUP($A346,DATA!$A$1:$M$38,11,FALSE))="X","X",(IF(K345="X",1,K345+1)))))</f>
        <v/>
      </c>
      <c r="L346" s="50" t="str">
        <f>IF($A346="","",(IF((VLOOKUP($A346,DATA!$A$1:$M$38,12,FALSE))="X","X",(IF(L345="X",1,L345+1)))))</f>
        <v/>
      </c>
      <c r="M346" s="50" t="str">
        <f>IF($A346="","",(IF((VLOOKUP($A346,DATA!$A$1:$M$38,13,FALSE))="X","X",(IF(M345="X",1,M345+1)))))</f>
        <v/>
      </c>
      <c r="N346" s="53" t="str">
        <f t="shared" si="10"/>
        <v/>
      </c>
      <c r="O346" s="51" t="str">
        <f t="shared" si="11"/>
        <v/>
      </c>
      <c r="P346" s="50" t="str">
        <f>IF($A346="","",(IF((VLOOKUP($A346,DATA!$S$1:$AC$38,2,FALSE))="X","X",(IF(P345="X",1,P345+1)))))</f>
        <v/>
      </c>
      <c r="Q346" s="50" t="str">
        <f>IF($A346="","",(IF((VLOOKUP($A346,DATA!$S$1:$AC$38,3,FALSE))="X","X",(IF(Q345="X",1,Q345+1)))))</f>
        <v/>
      </c>
      <c r="R346" s="50" t="str">
        <f>IF($A346="","",(IF((VLOOKUP($A346,DATA!$S$1:$AC$38,4,FALSE))="X","X",(IF(R345="X",1,R345+1)))))</f>
        <v/>
      </c>
      <c r="S346" s="50" t="str">
        <f>IF($A346="","",(IF((VLOOKUP($A346,DATA!$S$1:$AC$38,5,FALSE))="X","X",(IF(S345="X",1,S345+1)))))</f>
        <v/>
      </c>
      <c r="T346" s="50" t="str">
        <f>IF($A346="","",(IF((VLOOKUP($A346,DATA!$S$1:$AC$38,6,FALSE))="X","X",(IF(T345="X",1,T345+1)))))</f>
        <v/>
      </c>
      <c r="U346" s="50" t="str">
        <f>IF($A346="","",(IF((VLOOKUP($A346,DATA!$S$1:$AC$38,7,FALSE))="X","X",(IF(U345="X",1,U345+1)))))</f>
        <v/>
      </c>
      <c r="V346" s="51" t="str">
        <f>IF($A346="","",(IF((VLOOKUP($A346,DATA!$S$1:$AC$38,8,FALSE))="X","X",(IF(V345="X",1,V345+1)))))</f>
        <v/>
      </c>
      <c r="W346" s="50" t="str">
        <f>IF($A346="","",(IF((VLOOKUP($A346,DATA!$S$1:$AC$38,9,FALSE))="X","X",(IF(W345="X",1,W345+1)))))</f>
        <v/>
      </c>
      <c r="X346" s="50" t="str">
        <f>IF($A346="","",(IF((VLOOKUP($A346,DATA!$S$1:$AC$38,10,FALSE))="X","X",(IF(X345="X",1,X345+1)))))</f>
        <v/>
      </c>
      <c r="Y346" s="51" t="str">
        <f>IF($A346="","",(IF((VLOOKUP($A346,DATA!$S$1:$AC$38,11,FALSE))="X","X",(IF(Y345="X",1,Y345+1)))))</f>
        <v/>
      </c>
      <c r="Z346" s="52"/>
      <c r="AA346" s="52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  <c r="BI346" s="44"/>
      <c r="BJ346" s="44"/>
      <c r="BK346" s="44"/>
      <c r="BL346" s="44"/>
      <c r="BM346" s="39"/>
      <c r="BN346" s="39"/>
      <c r="BO346" s="39"/>
      <c r="BP346" s="39"/>
      <c r="BQ346" s="39"/>
      <c r="BR346" s="39"/>
      <c r="BS346" s="44"/>
      <c r="BT346" s="44"/>
      <c r="BU346" s="44"/>
      <c r="BV346" s="44"/>
      <c r="BW346" s="44"/>
      <c r="BX346" s="44"/>
      <c r="BY346" s="44"/>
      <c r="BZ346" s="44"/>
      <c r="CA346" s="44"/>
      <c r="CB346" s="44"/>
      <c r="CC346" s="44"/>
      <c r="CD346" s="44"/>
      <c r="CE346" s="39"/>
      <c r="CF346" s="39"/>
      <c r="CG346" s="39"/>
      <c r="CH346" s="39"/>
      <c r="DC346" s="4"/>
      <c r="DD346" s="4"/>
      <c r="DE346" s="49"/>
      <c r="DF346" s="49"/>
      <c r="DG346" s="49"/>
      <c r="DH346" s="49"/>
      <c r="DI346" s="49"/>
      <c r="DJ346" s="49"/>
      <c r="DK346" s="49"/>
      <c r="DL346" s="49"/>
      <c r="DM346" s="49"/>
      <c r="DN346" s="49"/>
      <c r="DO346" s="49"/>
      <c r="DP346" s="49"/>
      <c r="DQ346" s="49"/>
      <c r="DR346" s="49"/>
      <c r="DS346" s="49"/>
      <c r="DT346" s="49"/>
      <c r="DU346" s="49"/>
      <c r="DV346" s="49"/>
      <c r="DW346" s="49"/>
      <c r="DX346" s="49"/>
      <c r="DY346" s="49"/>
      <c r="DZ346" s="49"/>
      <c r="EA346" s="49"/>
      <c r="EB346" s="49"/>
      <c r="EC346" s="49"/>
      <c r="ED346" s="49"/>
      <c r="EE346" s="49"/>
      <c r="EF346" s="49"/>
      <c r="EG346" s="49"/>
      <c r="EH346" s="49"/>
      <c r="EI346" s="49"/>
      <c r="EJ346" s="49"/>
      <c r="EK346" s="49"/>
      <c r="EL346" s="49"/>
      <c r="EM346" s="49"/>
      <c r="EN346" s="49"/>
      <c r="EO346" s="49"/>
      <c r="EP346" s="49"/>
      <c r="EQ346" s="49"/>
      <c r="ER346" s="49"/>
      <c r="ES346" s="49"/>
      <c r="ET346" s="49"/>
      <c r="EU346" s="49"/>
      <c r="EV346" s="49"/>
      <c r="EW346" s="49"/>
      <c r="EX346" s="49"/>
      <c r="EY346" s="49"/>
      <c r="EZ346" s="49"/>
      <c r="FA346" s="49"/>
      <c r="FB346" s="49"/>
      <c r="FC346" s="49"/>
      <c r="FD346" s="49"/>
      <c r="FE346" s="49"/>
      <c r="FF346" s="49"/>
      <c r="FG346" s="49"/>
      <c r="FH346" s="49"/>
      <c r="FI346" s="49"/>
      <c r="FJ346" s="49"/>
      <c r="FK346" s="49"/>
      <c r="FL346" s="49"/>
      <c r="FM346" s="49"/>
      <c r="FN346" s="49"/>
      <c r="FO346" s="49"/>
      <c r="FP346" s="49"/>
      <c r="FQ346" s="49"/>
      <c r="FR346" s="49"/>
      <c r="FS346" s="49"/>
      <c r="FT346" s="49"/>
      <c r="FU346" s="49"/>
      <c r="FV346" s="49"/>
      <c r="FW346" s="49"/>
      <c r="FX346" s="49"/>
      <c r="FY346" s="49"/>
      <c r="FZ346" s="49"/>
      <c r="GA346" s="49"/>
      <c r="GB346" s="49"/>
      <c r="GC346" s="49"/>
      <c r="GD346" s="49"/>
      <c r="GE346" s="49"/>
      <c r="GF346" s="49"/>
      <c r="GG346" s="49"/>
      <c r="GH346" s="49"/>
      <c r="GI346" s="49"/>
      <c r="GJ346" s="49"/>
      <c r="GK346" s="49"/>
      <c r="GL346" s="49"/>
      <c r="GM346" s="49"/>
      <c r="GN346" s="49"/>
      <c r="GO346" s="49"/>
      <c r="GP346" s="49"/>
      <c r="GQ346" s="49"/>
      <c r="GR346" s="49"/>
      <c r="GS346" s="49"/>
      <c r="GT346" s="49"/>
      <c r="GU346" s="49"/>
      <c r="GV346" s="49"/>
      <c r="GW346" s="49"/>
      <c r="GX346" s="49"/>
      <c r="GY346" s="49"/>
      <c r="GZ346" s="49"/>
    </row>
    <row r="347" spans="1:208" s="5" customFormat="1" ht="18.600000000000001" customHeight="1" x14ac:dyDescent="0.25">
      <c r="A347" s="58"/>
      <c r="B347" s="50" t="str">
        <f>IF($A347="","",(IF((VLOOKUP($A347,DATA!$A$1:$M$38,2,FALSE))="X","X",(IF(B346="X",1,B346+1)))))</f>
        <v/>
      </c>
      <c r="C347" s="51" t="str">
        <f>IF($A347="","",(IF((VLOOKUP($A347,DATA!$A$1:$M$38,3,FALSE))="X","X",(IF(C346="X",1,C346+1)))))</f>
        <v/>
      </c>
      <c r="D347" s="50" t="str">
        <f>IF($A347="","",(IF((VLOOKUP($A347,DATA!$A$1:$M$38,4,FALSE))="X","X",(IF(D346="X",1,D346+1)))))</f>
        <v/>
      </c>
      <c r="E347" s="51" t="str">
        <f>IF($A347="","",(IF((VLOOKUP($A347,DATA!$A$1:$M$38,5,FALSE))="X","X",(IF(E346="X",1,E346+1)))))</f>
        <v/>
      </c>
      <c r="F347" s="50" t="str">
        <f>IF($A347="","",(IF((VLOOKUP($A347,DATA!$A$1:$M$38,6,FALSE))="X","X",(IF(F346="X",1,F346+1)))))</f>
        <v/>
      </c>
      <c r="G347" s="51" t="str">
        <f>IF($A347="","",(IF((VLOOKUP($A347,DATA!$A$1:$M$38,7,FALSE))="X","X",(IF(G346="X",1,G346+1)))))</f>
        <v/>
      </c>
      <c r="H347" s="50" t="str">
        <f>IF($A347="","",(IF((VLOOKUP($A347,DATA!$A$1:$M$38,8,FALSE))="X","X",(IF(H346="X",1,H346+1)))))</f>
        <v/>
      </c>
      <c r="I347" s="50" t="str">
        <f>IF($A347="","",(IF((VLOOKUP($A347,DATA!$A$1:$M$38,9,FALSE))="X","X",(IF(I346="X",1,I346+1)))))</f>
        <v/>
      </c>
      <c r="J347" s="51" t="str">
        <f>IF($A347="","",(IF((VLOOKUP($A347,DATA!$A$1:$M$38,10,FALSE))="X","X",(IF(J346="X",1,J346+1)))))</f>
        <v/>
      </c>
      <c r="K347" s="50" t="str">
        <f>IF($A347="","",(IF((VLOOKUP($A347,DATA!$A$1:$M$38,11,FALSE))="X","X",(IF(K346="X",1,K346+1)))))</f>
        <v/>
      </c>
      <c r="L347" s="50" t="str">
        <f>IF($A347="","",(IF((VLOOKUP($A347,DATA!$A$1:$M$38,12,FALSE))="X","X",(IF(L346="X",1,L346+1)))))</f>
        <v/>
      </c>
      <c r="M347" s="50" t="str">
        <f>IF($A347="","",(IF((VLOOKUP($A347,DATA!$A$1:$M$38,13,FALSE))="X","X",(IF(M346="X",1,M346+1)))))</f>
        <v/>
      </c>
      <c r="N347" s="53" t="str">
        <f t="shared" si="10"/>
        <v/>
      </c>
      <c r="O347" s="51" t="str">
        <f t="shared" si="11"/>
        <v/>
      </c>
      <c r="P347" s="50" t="str">
        <f>IF($A347="","",(IF((VLOOKUP($A347,DATA!$S$1:$AC$38,2,FALSE))="X","X",(IF(P346="X",1,P346+1)))))</f>
        <v/>
      </c>
      <c r="Q347" s="50" t="str">
        <f>IF($A347="","",(IF((VLOOKUP($A347,DATA!$S$1:$AC$38,3,FALSE))="X","X",(IF(Q346="X",1,Q346+1)))))</f>
        <v/>
      </c>
      <c r="R347" s="50" t="str">
        <f>IF($A347="","",(IF((VLOOKUP($A347,DATA!$S$1:$AC$38,4,FALSE))="X","X",(IF(R346="X",1,R346+1)))))</f>
        <v/>
      </c>
      <c r="S347" s="50" t="str">
        <f>IF($A347="","",(IF((VLOOKUP($A347,DATA!$S$1:$AC$38,5,FALSE))="X","X",(IF(S346="X",1,S346+1)))))</f>
        <v/>
      </c>
      <c r="T347" s="50" t="str">
        <f>IF($A347="","",(IF((VLOOKUP($A347,DATA!$S$1:$AC$38,6,FALSE))="X","X",(IF(T346="X",1,T346+1)))))</f>
        <v/>
      </c>
      <c r="U347" s="50" t="str">
        <f>IF($A347="","",(IF((VLOOKUP($A347,DATA!$S$1:$AC$38,7,FALSE))="X","X",(IF(U346="X",1,U346+1)))))</f>
        <v/>
      </c>
      <c r="V347" s="51" t="str">
        <f>IF($A347="","",(IF((VLOOKUP($A347,DATA!$S$1:$AC$38,8,FALSE))="X","X",(IF(V346="X",1,V346+1)))))</f>
        <v/>
      </c>
      <c r="W347" s="50" t="str">
        <f>IF($A347="","",(IF((VLOOKUP($A347,DATA!$S$1:$AC$38,9,FALSE))="X","X",(IF(W346="X",1,W346+1)))))</f>
        <v/>
      </c>
      <c r="X347" s="50" t="str">
        <f>IF($A347="","",(IF((VLOOKUP($A347,DATA!$S$1:$AC$38,10,FALSE))="X","X",(IF(X346="X",1,X346+1)))))</f>
        <v/>
      </c>
      <c r="Y347" s="51" t="str">
        <f>IF($A347="","",(IF((VLOOKUP($A347,DATA!$S$1:$AC$38,11,FALSE))="X","X",(IF(Y346="X",1,Y346+1)))))</f>
        <v/>
      </c>
      <c r="Z347" s="52"/>
      <c r="AA347" s="52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4"/>
      <c r="BM347" s="39"/>
      <c r="BN347" s="39"/>
      <c r="BO347" s="39"/>
      <c r="BP347" s="39"/>
      <c r="BQ347" s="39"/>
      <c r="BR347" s="39"/>
      <c r="BS347" s="44"/>
      <c r="BT347" s="44"/>
      <c r="BU347" s="44"/>
      <c r="BV347" s="44"/>
      <c r="BW347" s="44"/>
      <c r="BX347" s="44"/>
      <c r="BY347" s="44"/>
      <c r="BZ347" s="44"/>
      <c r="CA347" s="44"/>
      <c r="CB347" s="44"/>
      <c r="CC347" s="44"/>
      <c r="CD347" s="44"/>
      <c r="CE347" s="39"/>
      <c r="CF347" s="39"/>
      <c r="CG347" s="39"/>
      <c r="CH347" s="39"/>
      <c r="DC347" s="4"/>
      <c r="DD347" s="4"/>
      <c r="DE347" s="49"/>
      <c r="DF347" s="49"/>
      <c r="DG347" s="49"/>
      <c r="DH347" s="49"/>
      <c r="DI347" s="49"/>
      <c r="DJ347" s="49"/>
      <c r="DK347" s="49"/>
      <c r="DL347" s="49"/>
      <c r="DM347" s="49"/>
      <c r="DN347" s="49"/>
      <c r="DO347" s="49"/>
      <c r="DP347" s="49"/>
      <c r="DQ347" s="49"/>
      <c r="DR347" s="49"/>
      <c r="DS347" s="49"/>
      <c r="DT347" s="49"/>
      <c r="DU347" s="49"/>
      <c r="DV347" s="49"/>
      <c r="DW347" s="49"/>
      <c r="DX347" s="49"/>
      <c r="DY347" s="49"/>
      <c r="DZ347" s="49"/>
      <c r="EA347" s="49"/>
      <c r="EB347" s="49"/>
      <c r="EC347" s="49"/>
      <c r="ED347" s="49"/>
      <c r="EE347" s="49"/>
      <c r="EF347" s="49"/>
      <c r="EG347" s="49"/>
      <c r="EH347" s="49"/>
      <c r="EI347" s="49"/>
      <c r="EJ347" s="49"/>
      <c r="EK347" s="49"/>
      <c r="EL347" s="49"/>
      <c r="EM347" s="49"/>
      <c r="EN347" s="49"/>
      <c r="EO347" s="49"/>
      <c r="EP347" s="49"/>
      <c r="EQ347" s="49"/>
      <c r="ER347" s="49"/>
      <c r="ES347" s="49"/>
      <c r="ET347" s="49"/>
      <c r="EU347" s="49"/>
      <c r="EV347" s="49"/>
      <c r="EW347" s="49"/>
      <c r="EX347" s="49"/>
      <c r="EY347" s="49"/>
      <c r="EZ347" s="49"/>
      <c r="FA347" s="49"/>
      <c r="FB347" s="49"/>
      <c r="FC347" s="49"/>
      <c r="FD347" s="49"/>
      <c r="FE347" s="49"/>
      <c r="FF347" s="49"/>
      <c r="FG347" s="49"/>
      <c r="FH347" s="49"/>
      <c r="FI347" s="49"/>
      <c r="FJ347" s="49"/>
      <c r="FK347" s="49"/>
      <c r="FL347" s="49"/>
      <c r="FM347" s="49"/>
      <c r="FN347" s="49"/>
      <c r="FO347" s="49"/>
      <c r="FP347" s="49"/>
      <c r="FQ347" s="49"/>
      <c r="FR347" s="49"/>
      <c r="FS347" s="49"/>
      <c r="FT347" s="49"/>
      <c r="FU347" s="49"/>
      <c r="FV347" s="49"/>
      <c r="FW347" s="49"/>
      <c r="FX347" s="49"/>
      <c r="FY347" s="49"/>
      <c r="FZ347" s="49"/>
      <c r="GA347" s="49"/>
      <c r="GB347" s="49"/>
      <c r="GC347" s="49"/>
      <c r="GD347" s="49"/>
      <c r="GE347" s="49"/>
      <c r="GF347" s="49"/>
      <c r="GG347" s="49"/>
      <c r="GH347" s="49"/>
      <c r="GI347" s="49"/>
      <c r="GJ347" s="49"/>
      <c r="GK347" s="49"/>
      <c r="GL347" s="49"/>
      <c r="GM347" s="49"/>
      <c r="GN347" s="49"/>
      <c r="GO347" s="49"/>
      <c r="GP347" s="49"/>
      <c r="GQ347" s="49"/>
      <c r="GR347" s="49"/>
      <c r="GS347" s="49"/>
      <c r="GT347" s="49"/>
      <c r="GU347" s="49"/>
      <c r="GV347" s="49"/>
      <c r="GW347" s="49"/>
      <c r="GX347" s="49"/>
      <c r="GY347" s="49"/>
      <c r="GZ347" s="49"/>
    </row>
    <row r="348" spans="1:208" s="5" customFormat="1" ht="18.600000000000001" customHeight="1" x14ac:dyDescent="0.25">
      <c r="A348" s="58"/>
      <c r="B348" s="50" t="str">
        <f>IF($A348="","",(IF((VLOOKUP($A348,DATA!$A$1:$M$38,2,FALSE))="X","X",(IF(B347="X",1,B347+1)))))</f>
        <v/>
      </c>
      <c r="C348" s="51" t="str">
        <f>IF($A348="","",(IF((VLOOKUP($A348,DATA!$A$1:$M$38,3,FALSE))="X","X",(IF(C347="X",1,C347+1)))))</f>
        <v/>
      </c>
      <c r="D348" s="50" t="str">
        <f>IF($A348="","",(IF((VLOOKUP($A348,DATA!$A$1:$M$38,4,FALSE))="X","X",(IF(D347="X",1,D347+1)))))</f>
        <v/>
      </c>
      <c r="E348" s="51" t="str">
        <f>IF($A348="","",(IF((VLOOKUP($A348,DATA!$A$1:$M$38,5,FALSE))="X","X",(IF(E347="X",1,E347+1)))))</f>
        <v/>
      </c>
      <c r="F348" s="50" t="str">
        <f>IF($A348="","",(IF((VLOOKUP($A348,DATA!$A$1:$M$38,6,FALSE))="X","X",(IF(F347="X",1,F347+1)))))</f>
        <v/>
      </c>
      <c r="G348" s="51" t="str">
        <f>IF($A348="","",(IF((VLOOKUP($A348,DATA!$A$1:$M$38,7,FALSE))="X","X",(IF(G347="X",1,G347+1)))))</f>
        <v/>
      </c>
      <c r="H348" s="50" t="str">
        <f>IF($A348="","",(IF((VLOOKUP($A348,DATA!$A$1:$M$38,8,FALSE))="X","X",(IF(H347="X",1,H347+1)))))</f>
        <v/>
      </c>
      <c r="I348" s="50" t="str">
        <f>IF($A348="","",(IF((VLOOKUP($A348,DATA!$A$1:$M$38,9,FALSE))="X","X",(IF(I347="X",1,I347+1)))))</f>
        <v/>
      </c>
      <c r="J348" s="51" t="str">
        <f>IF($A348="","",(IF((VLOOKUP($A348,DATA!$A$1:$M$38,10,FALSE))="X","X",(IF(J347="X",1,J347+1)))))</f>
        <v/>
      </c>
      <c r="K348" s="50" t="str">
        <f>IF($A348="","",(IF((VLOOKUP($A348,DATA!$A$1:$M$38,11,FALSE))="X","X",(IF(K347="X",1,K347+1)))))</f>
        <v/>
      </c>
      <c r="L348" s="50" t="str">
        <f>IF($A348="","",(IF((VLOOKUP($A348,DATA!$A$1:$M$38,12,FALSE))="X","X",(IF(L347="X",1,L347+1)))))</f>
        <v/>
      </c>
      <c r="M348" s="50" t="str">
        <f>IF($A348="","",(IF((VLOOKUP($A348,DATA!$A$1:$M$38,13,FALSE))="X","X",(IF(M347="X",1,M347+1)))))</f>
        <v/>
      </c>
      <c r="N348" s="53" t="str">
        <f t="shared" si="10"/>
        <v/>
      </c>
      <c r="O348" s="51" t="str">
        <f t="shared" si="11"/>
        <v/>
      </c>
      <c r="P348" s="50" t="str">
        <f>IF($A348="","",(IF((VLOOKUP($A348,DATA!$S$1:$AC$38,2,FALSE))="X","X",(IF(P347="X",1,P347+1)))))</f>
        <v/>
      </c>
      <c r="Q348" s="50" t="str">
        <f>IF($A348="","",(IF((VLOOKUP($A348,DATA!$S$1:$AC$38,3,FALSE))="X","X",(IF(Q347="X",1,Q347+1)))))</f>
        <v/>
      </c>
      <c r="R348" s="50" t="str">
        <f>IF($A348="","",(IF((VLOOKUP($A348,DATA!$S$1:$AC$38,4,FALSE))="X","X",(IF(R347="X",1,R347+1)))))</f>
        <v/>
      </c>
      <c r="S348" s="50" t="str">
        <f>IF($A348="","",(IF((VLOOKUP($A348,DATA!$S$1:$AC$38,5,FALSE))="X","X",(IF(S347="X",1,S347+1)))))</f>
        <v/>
      </c>
      <c r="T348" s="50" t="str">
        <f>IF($A348="","",(IF((VLOOKUP($A348,DATA!$S$1:$AC$38,6,FALSE))="X","X",(IF(T347="X",1,T347+1)))))</f>
        <v/>
      </c>
      <c r="U348" s="50" t="str">
        <f>IF($A348="","",(IF((VLOOKUP($A348,DATA!$S$1:$AC$38,7,FALSE))="X","X",(IF(U347="X",1,U347+1)))))</f>
        <v/>
      </c>
      <c r="V348" s="51" t="str">
        <f>IF($A348="","",(IF((VLOOKUP($A348,DATA!$S$1:$AC$38,8,FALSE))="X","X",(IF(V347="X",1,V347+1)))))</f>
        <v/>
      </c>
      <c r="W348" s="50" t="str">
        <f>IF($A348="","",(IF((VLOOKUP($A348,DATA!$S$1:$AC$38,9,FALSE))="X","X",(IF(W347="X",1,W347+1)))))</f>
        <v/>
      </c>
      <c r="X348" s="50" t="str">
        <f>IF($A348="","",(IF((VLOOKUP($A348,DATA!$S$1:$AC$38,10,FALSE))="X","X",(IF(X347="X",1,X347+1)))))</f>
        <v/>
      </c>
      <c r="Y348" s="51" t="str">
        <f>IF($A348="","",(IF((VLOOKUP($A348,DATA!$S$1:$AC$38,11,FALSE))="X","X",(IF(Y347="X",1,Y347+1)))))</f>
        <v/>
      </c>
      <c r="Z348" s="52"/>
      <c r="AA348" s="52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  <c r="BG348" s="44"/>
      <c r="BH348" s="44"/>
      <c r="BI348" s="44"/>
      <c r="BJ348" s="44"/>
      <c r="BK348" s="44"/>
      <c r="BL348" s="44"/>
      <c r="BM348" s="39"/>
      <c r="BN348" s="39"/>
      <c r="BO348" s="39"/>
      <c r="BP348" s="39"/>
      <c r="BQ348" s="39"/>
      <c r="BR348" s="39"/>
      <c r="BS348" s="44"/>
      <c r="BT348" s="44"/>
      <c r="BU348" s="44"/>
      <c r="BV348" s="44"/>
      <c r="BW348" s="44"/>
      <c r="BX348" s="44"/>
      <c r="BY348" s="44"/>
      <c r="BZ348" s="44"/>
      <c r="CA348" s="44"/>
      <c r="CB348" s="44"/>
      <c r="CC348" s="44"/>
      <c r="CD348" s="44"/>
      <c r="CE348" s="39"/>
      <c r="CF348" s="39"/>
      <c r="CG348" s="39"/>
      <c r="CH348" s="39"/>
      <c r="DC348" s="4"/>
      <c r="DD348" s="4"/>
      <c r="DE348" s="49"/>
      <c r="DF348" s="49"/>
      <c r="DG348" s="49"/>
      <c r="DH348" s="49"/>
      <c r="DI348" s="49"/>
      <c r="DJ348" s="49"/>
      <c r="DK348" s="49"/>
      <c r="DL348" s="49"/>
      <c r="DM348" s="49"/>
      <c r="DN348" s="49"/>
      <c r="DO348" s="49"/>
      <c r="DP348" s="49"/>
      <c r="DQ348" s="49"/>
      <c r="DR348" s="49"/>
      <c r="DS348" s="49"/>
      <c r="DT348" s="49"/>
      <c r="DU348" s="49"/>
      <c r="DV348" s="49"/>
      <c r="DW348" s="49"/>
      <c r="DX348" s="49"/>
      <c r="DY348" s="49"/>
      <c r="DZ348" s="49"/>
      <c r="EA348" s="49"/>
      <c r="EB348" s="49"/>
      <c r="EC348" s="49"/>
      <c r="ED348" s="49"/>
      <c r="EE348" s="49"/>
      <c r="EF348" s="49"/>
      <c r="EG348" s="49"/>
      <c r="EH348" s="49"/>
      <c r="EI348" s="49"/>
      <c r="EJ348" s="49"/>
      <c r="EK348" s="49"/>
      <c r="EL348" s="49"/>
      <c r="EM348" s="49"/>
      <c r="EN348" s="49"/>
      <c r="EO348" s="49"/>
      <c r="EP348" s="49"/>
      <c r="EQ348" s="49"/>
      <c r="ER348" s="49"/>
      <c r="ES348" s="49"/>
      <c r="ET348" s="49"/>
      <c r="EU348" s="49"/>
      <c r="EV348" s="49"/>
      <c r="EW348" s="49"/>
      <c r="EX348" s="49"/>
      <c r="EY348" s="49"/>
      <c r="EZ348" s="49"/>
      <c r="FA348" s="49"/>
      <c r="FB348" s="49"/>
      <c r="FC348" s="49"/>
      <c r="FD348" s="49"/>
      <c r="FE348" s="49"/>
      <c r="FF348" s="49"/>
      <c r="FG348" s="49"/>
      <c r="FH348" s="49"/>
      <c r="FI348" s="49"/>
      <c r="FJ348" s="49"/>
      <c r="FK348" s="49"/>
      <c r="FL348" s="49"/>
      <c r="FM348" s="49"/>
      <c r="FN348" s="49"/>
      <c r="FO348" s="49"/>
      <c r="FP348" s="49"/>
      <c r="FQ348" s="49"/>
      <c r="FR348" s="49"/>
      <c r="FS348" s="49"/>
      <c r="FT348" s="49"/>
      <c r="FU348" s="49"/>
      <c r="FV348" s="49"/>
      <c r="FW348" s="49"/>
      <c r="FX348" s="49"/>
      <c r="FY348" s="49"/>
      <c r="FZ348" s="49"/>
      <c r="GA348" s="49"/>
      <c r="GB348" s="49"/>
      <c r="GC348" s="49"/>
      <c r="GD348" s="49"/>
      <c r="GE348" s="49"/>
      <c r="GF348" s="49"/>
      <c r="GG348" s="49"/>
      <c r="GH348" s="49"/>
      <c r="GI348" s="49"/>
      <c r="GJ348" s="49"/>
      <c r="GK348" s="49"/>
      <c r="GL348" s="49"/>
      <c r="GM348" s="49"/>
      <c r="GN348" s="49"/>
      <c r="GO348" s="49"/>
      <c r="GP348" s="49"/>
      <c r="GQ348" s="49"/>
      <c r="GR348" s="49"/>
      <c r="GS348" s="49"/>
      <c r="GT348" s="49"/>
      <c r="GU348" s="49"/>
      <c r="GV348" s="49"/>
      <c r="GW348" s="49"/>
      <c r="GX348" s="49"/>
      <c r="GY348" s="49"/>
      <c r="GZ348" s="49"/>
    </row>
    <row r="349" spans="1:208" s="5" customFormat="1" ht="18.600000000000001" customHeight="1" x14ac:dyDescent="0.25">
      <c r="A349" s="58"/>
      <c r="B349" s="50" t="str">
        <f>IF($A349="","",(IF((VLOOKUP($A349,DATA!$A$1:$M$38,2,FALSE))="X","X",(IF(B348="X",1,B348+1)))))</f>
        <v/>
      </c>
      <c r="C349" s="51" t="str">
        <f>IF($A349="","",(IF((VLOOKUP($A349,DATA!$A$1:$M$38,3,FALSE))="X","X",(IF(C348="X",1,C348+1)))))</f>
        <v/>
      </c>
      <c r="D349" s="50" t="str">
        <f>IF($A349="","",(IF((VLOOKUP($A349,DATA!$A$1:$M$38,4,FALSE))="X","X",(IF(D348="X",1,D348+1)))))</f>
        <v/>
      </c>
      <c r="E349" s="51" t="str">
        <f>IF($A349="","",(IF((VLOOKUP($A349,DATA!$A$1:$M$38,5,FALSE))="X","X",(IF(E348="X",1,E348+1)))))</f>
        <v/>
      </c>
      <c r="F349" s="50" t="str">
        <f>IF($A349="","",(IF((VLOOKUP($A349,DATA!$A$1:$M$38,6,FALSE))="X","X",(IF(F348="X",1,F348+1)))))</f>
        <v/>
      </c>
      <c r="G349" s="51" t="str">
        <f>IF($A349="","",(IF((VLOOKUP($A349,DATA!$A$1:$M$38,7,FALSE))="X","X",(IF(G348="X",1,G348+1)))))</f>
        <v/>
      </c>
      <c r="H349" s="50" t="str">
        <f>IF($A349="","",(IF((VLOOKUP($A349,DATA!$A$1:$M$38,8,FALSE))="X","X",(IF(H348="X",1,H348+1)))))</f>
        <v/>
      </c>
      <c r="I349" s="50" t="str">
        <f>IF($A349="","",(IF((VLOOKUP($A349,DATA!$A$1:$M$38,9,FALSE))="X","X",(IF(I348="X",1,I348+1)))))</f>
        <v/>
      </c>
      <c r="J349" s="51" t="str">
        <f>IF($A349="","",(IF((VLOOKUP($A349,DATA!$A$1:$M$38,10,FALSE))="X","X",(IF(J348="X",1,J348+1)))))</f>
        <v/>
      </c>
      <c r="K349" s="50" t="str">
        <f>IF($A349="","",(IF((VLOOKUP($A349,DATA!$A$1:$M$38,11,FALSE))="X","X",(IF(K348="X",1,K348+1)))))</f>
        <v/>
      </c>
      <c r="L349" s="50" t="str">
        <f>IF($A349="","",(IF((VLOOKUP($A349,DATA!$A$1:$M$38,12,FALSE))="X","X",(IF(L348="X",1,L348+1)))))</f>
        <v/>
      </c>
      <c r="M349" s="50" t="str">
        <f>IF($A349="","",(IF((VLOOKUP($A349,DATA!$A$1:$M$38,13,FALSE))="X","X",(IF(M348="X",1,M348+1)))))</f>
        <v/>
      </c>
      <c r="N349" s="53" t="str">
        <f t="shared" si="10"/>
        <v/>
      </c>
      <c r="O349" s="51" t="str">
        <f t="shared" si="11"/>
        <v/>
      </c>
      <c r="P349" s="50" t="str">
        <f>IF($A349="","",(IF((VLOOKUP($A349,DATA!$S$1:$AC$38,2,FALSE))="X","X",(IF(P348="X",1,P348+1)))))</f>
        <v/>
      </c>
      <c r="Q349" s="50" t="str">
        <f>IF($A349="","",(IF((VLOOKUP($A349,DATA!$S$1:$AC$38,3,FALSE))="X","X",(IF(Q348="X",1,Q348+1)))))</f>
        <v/>
      </c>
      <c r="R349" s="50" t="str">
        <f>IF($A349="","",(IF((VLOOKUP($A349,DATA!$S$1:$AC$38,4,FALSE))="X","X",(IF(R348="X",1,R348+1)))))</f>
        <v/>
      </c>
      <c r="S349" s="50" t="str">
        <f>IF($A349="","",(IF((VLOOKUP($A349,DATA!$S$1:$AC$38,5,FALSE))="X","X",(IF(S348="X",1,S348+1)))))</f>
        <v/>
      </c>
      <c r="T349" s="50" t="str">
        <f>IF($A349="","",(IF((VLOOKUP($A349,DATA!$S$1:$AC$38,6,FALSE))="X","X",(IF(T348="X",1,T348+1)))))</f>
        <v/>
      </c>
      <c r="U349" s="50" t="str">
        <f>IF($A349="","",(IF((VLOOKUP($A349,DATA!$S$1:$AC$38,7,FALSE))="X","X",(IF(U348="X",1,U348+1)))))</f>
        <v/>
      </c>
      <c r="V349" s="51" t="str">
        <f>IF($A349="","",(IF((VLOOKUP($A349,DATA!$S$1:$AC$38,8,FALSE))="X","X",(IF(V348="X",1,V348+1)))))</f>
        <v/>
      </c>
      <c r="W349" s="50" t="str">
        <f>IF($A349="","",(IF((VLOOKUP($A349,DATA!$S$1:$AC$38,9,FALSE))="X","X",(IF(W348="X",1,W348+1)))))</f>
        <v/>
      </c>
      <c r="X349" s="50" t="str">
        <f>IF($A349="","",(IF((VLOOKUP($A349,DATA!$S$1:$AC$38,10,FALSE))="X","X",(IF(X348="X",1,X348+1)))))</f>
        <v/>
      </c>
      <c r="Y349" s="51" t="str">
        <f>IF($A349="","",(IF((VLOOKUP($A349,DATA!$S$1:$AC$38,11,FALSE))="X","X",(IF(Y348="X",1,Y348+1)))))</f>
        <v/>
      </c>
      <c r="Z349" s="52"/>
      <c r="AA349" s="52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4"/>
      <c r="BM349" s="39"/>
      <c r="BN349" s="39"/>
      <c r="BO349" s="39"/>
      <c r="BP349" s="39"/>
      <c r="BQ349" s="39"/>
      <c r="BR349" s="39"/>
      <c r="BS349" s="44"/>
      <c r="BT349" s="44"/>
      <c r="BU349" s="44"/>
      <c r="BV349" s="44"/>
      <c r="BW349" s="44"/>
      <c r="BX349" s="44"/>
      <c r="BY349" s="44"/>
      <c r="BZ349" s="44"/>
      <c r="CA349" s="44"/>
      <c r="CB349" s="44"/>
      <c r="CC349" s="44"/>
      <c r="CD349" s="44"/>
      <c r="CE349" s="39"/>
      <c r="CF349" s="39"/>
      <c r="CG349" s="39"/>
      <c r="CH349" s="39"/>
      <c r="DC349" s="4"/>
      <c r="DD349" s="4"/>
      <c r="DE349" s="49"/>
      <c r="DF349" s="49"/>
      <c r="DG349" s="49"/>
      <c r="DH349" s="49"/>
      <c r="DI349" s="49"/>
      <c r="DJ349" s="49"/>
      <c r="DK349" s="49"/>
      <c r="DL349" s="49"/>
      <c r="DM349" s="49"/>
      <c r="DN349" s="49"/>
      <c r="DO349" s="49"/>
      <c r="DP349" s="49"/>
      <c r="DQ349" s="49"/>
      <c r="DR349" s="49"/>
      <c r="DS349" s="49"/>
      <c r="DT349" s="49"/>
      <c r="DU349" s="49"/>
      <c r="DV349" s="49"/>
      <c r="DW349" s="49"/>
      <c r="DX349" s="49"/>
      <c r="DY349" s="49"/>
      <c r="DZ349" s="49"/>
      <c r="EA349" s="49"/>
      <c r="EB349" s="49"/>
      <c r="EC349" s="49"/>
      <c r="ED349" s="49"/>
      <c r="EE349" s="49"/>
      <c r="EF349" s="49"/>
      <c r="EG349" s="49"/>
      <c r="EH349" s="49"/>
      <c r="EI349" s="49"/>
      <c r="EJ349" s="49"/>
      <c r="EK349" s="49"/>
      <c r="EL349" s="49"/>
      <c r="EM349" s="49"/>
      <c r="EN349" s="49"/>
      <c r="EO349" s="49"/>
      <c r="EP349" s="49"/>
      <c r="EQ349" s="49"/>
      <c r="ER349" s="49"/>
      <c r="ES349" s="49"/>
      <c r="ET349" s="49"/>
      <c r="EU349" s="49"/>
      <c r="EV349" s="49"/>
      <c r="EW349" s="49"/>
      <c r="EX349" s="49"/>
      <c r="EY349" s="49"/>
      <c r="EZ349" s="49"/>
      <c r="FA349" s="49"/>
      <c r="FB349" s="49"/>
      <c r="FC349" s="49"/>
      <c r="FD349" s="49"/>
      <c r="FE349" s="49"/>
      <c r="FF349" s="49"/>
      <c r="FG349" s="49"/>
      <c r="FH349" s="49"/>
      <c r="FI349" s="49"/>
      <c r="FJ349" s="49"/>
      <c r="FK349" s="49"/>
      <c r="FL349" s="49"/>
      <c r="FM349" s="49"/>
      <c r="FN349" s="49"/>
      <c r="FO349" s="49"/>
      <c r="FP349" s="49"/>
      <c r="FQ349" s="49"/>
      <c r="FR349" s="49"/>
      <c r="FS349" s="49"/>
      <c r="FT349" s="49"/>
      <c r="FU349" s="49"/>
      <c r="FV349" s="49"/>
      <c r="FW349" s="49"/>
      <c r="FX349" s="49"/>
      <c r="FY349" s="49"/>
      <c r="FZ349" s="49"/>
      <c r="GA349" s="49"/>
      <c r="GB349" s="49"/>
      <c r="GC349" s="49"/>
      <c r="GD349" s="49"/>
      <c r="GE349" s="49"/>
      <c r="GF349" s="49"/>
      <c r="GG349" s="49"/>
      <c r="GH349" s="49"/>
      <c r="GI349" s="49"/>
      <c r="GJ349" s="49"/>
      <c r="GK349" s="49"/>
      <c r="GL349" s="49"/>
      <c r="GM349" s="49"/>
      <c r="GN349" s="49"/>
      <c r="GO349" s="49"/>
      <c r="GP349" s="49"/>
      <c r="GQ349" s="49"/>
      <c r="GR349" s="49"/>
      <c r="GS349" s="49"/>
      <c r="GT349" s="49"/>
      <c r="GU349" s="49"/>
      <c r="GV349" s="49"/>
      <c r="GW349" s="49"/>
      <c r="GX349" s="49"/>
      <c r="GY349" s="49"/>
      <c r="GZ349" s="49"/>
    </row>
    <row r="350" spans="1:208" s="5" customFormat="1" ht="18.600000000000001" customHeight="1" x14ac:dyDescent="0.25">
      <c r="A350" s="58"/>
      <c r="B350" s="50" t="str">
        <f>IF($A350="","",(IF((VLOOKUP($A350,DATA!$A$1:$M$38,2,FALSE))="X","X",(IF(B349="X",1,B349+1)))))</f>
        <v/>
      </c>
      <c r="C350" s="51" t="str">
        <f>IF($A350="","",(IF((VLOOKUP($A350,DATA!$A$1:$M$38,3,FALSE))="X","X",(IF(C349="X",1,C349+1)))))</f>
        <v/>
      </c>
      <c r="D350" s="50" t="str">
        <f>IF($A350="","",(IF((VLOOKUP($A350,DATA!$A$1:$M$38,4,FALSE))="X","X",(IF(D349="X",1,D349+1)))))</f>
        <v/>
      </c>
      <c r="E350" s="51" t="str">
        <f>IF($A350="","",(IF((VLOOKUP($A350,DATA!$A$1:$M$38,5,FALSE))="X","X",(IF(E349="X",1,E349+1)))))</f>
        <v/>
      </c>
      <c r="F350" s="50" t="str">
        <f>IF($A350="","",(IF((VLOOKUP($A350,DATA!$A$1:$M$38,6,FALSE))="X","X",(IF(F349="X",1,F349+1)))))</f>
        <v/>
      </c>
      <c r="G350" s="51" t="str">
        <f>IF($A350="","",(IF((VLOOKUP($A350,DATA!$A$1:$M$38,7,FALSE))="X","X",(IF(G349="X",1,G349+1)))))</f>
        <v/>
      </c>
      <c r="H350" s="50" t="str">
        <f>IF($A350="","",(IF((VLOOKUP($A350,DATA!$A$1:$M$38,8,FALSE))="X","X",(IF(H349="X",1,H349+1)))))</f>
        <v/>
      </c>
      <c r="I350" s="50" t="str">
        <f>IF($A350="","",(IF((VLOOKUP($A350,DATA!$A$1:$M$38,9,FALSE))="X","X",(IF(I349="X",1,I349+1)))))</f>
        <v/>
      </c>
      <c r="J350" s="51" t="str">
        <f>IF($A350="","",(IF((VLOOKUP($A350,DATA!$A$1:$M$38,10,FALSE))="X","X",(IF(J349="X",1,J349+1)))))</f>
        <v/>
      </c>
      <c r="K350" s="50" t="str">
        <f>IF($A350="","",(IF((VLOOKUP($A350,DATA!$A$1:$M$38,11,FALSE))="X","X",(IF(K349="X",1,K349+1)))))</f>
        <v/>
      </c>
      <c r="L350" s="50" t="str">
        <f>IF($A350="","",(IF((VLOOKUP($A350,DATA!$A$1:$M$38,12,FALSE))="X","X",(IF(L349="X",1,L349+1)))))</f>
        <v/>
      </c>
      <c r="M350" s="50" t="str">
        <f>IF($A350="","",(IF((VLOOKUP($A350,DATA!$A$1:$M$38,13,FALSE))="X","X",(IF(M349="X",1,M349+1)))))</f>
        <v/>
      </c>
      <c r="N350" s="53" t="str">
        <f t="shared" si="10"/>
        <v/>
      </c>
      <c r="O350" s="51" t="str">
        <f t="shared" si="11"/>
        <v/>
      </c>
      <c r="P350" s="50" t="str">
        <f>IF($A350="","",(IF((VLOOKUP($A350,DATA!$S$1:$AC$38,2,FALSE))="X","X",(IF(P349="X",1,P349+1)))))</f>
        <v/>
      </c>
      <c r="Q350" s="50" t="str">
        <f>IF($A350="","",(IF((VLOOKUP($A350,DATA!$S$1:$AC$38,3,FALSE))="X","X",(IF(Q349="X",1,Q349+1)))))</f>
        <v/>
      </c>
      <c r="R350" s="50" t="str">
        <f>IF($A350="","",(IF((VLOOKUP($A350,DATA!$S$1:$AC$38,4,FALSE))="X","X",(IF(R349="X",1,R349+1)))))</f>
        <v/>
      </c>
      <c r="S350" s="50" t="str">
        <f>IF($A350="","",(IF((VLOOKUP($A350,DATA!$S$1:$AC$38,5,FALSE))="X","X",(IF(S349="X",1,S349+1)))))</f>
        <v/>
      </c>
      <c r="T350" s="50" t="str">
        <f>IF($A350="","",(IF((VLOOKUP($A350,DATA!$S$1:$AC$38,6,FALSE))="X","X",(IF(T349="X",1,T349+1)))))</f>
        <v/>
      </c>
      <c r="U350" s="50" t="str">
        <f>IF($A350="","",(IF((VLOOKUP($A350,DATA!$S$1:$AC$38,7,FALSE))="X","X",(IF(U349="X",1,U349+1)))))</f>
        <v/>
      </c>
      <c r="V350" s="51" t="str">
        <f>IF($A350="","",(IF((VLOOKUP($A350,DATA!$S$1:$AC$38,8,FALSE))="X","X",(IF(V349="X",1,V349+1)))))</f>
        <v/>
      </c>
      <c r="W350" s="50" t="str">
        <f>IF($A350="","",(IF((VLOOKUP($A350,DATA!$S$1:$AC$38,9,FALSE))="X","X",(IF(W349="X",1,W349+1)))))</f>
        <v/>
      </c>
      <c r="X350" s="50" t="str">
        <f>IF($A350="","",(IF((VLOOKUP($A350,DATA!$S$1:$AC$38,10,FALSE))="X","X",(IF(X349="X",1,X349+1)))))</f>
        <v/>
      </c>
      <c r="Y350" s="51" t="str">
        <f>IF($A350="","",(IF((VLOOKUP($A350,DATA!$S$1:$AC$38,11,FALSE))="X","X",(IF(Y349="X",1,Y349+1)))))</f>
        <v/>
      </c>
      <c r="Z350" s="52"/>
      <c r="AA350" s="52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4"/>
      <c r="BM350" s="39"/>
      <c r="BN350" s="39"/>
      <c r="BO350" s="39"/>
      <c r="BP350" s="39"/>
      <c r="BQ350" s="39"/>
      <c r="BR350" s="39"/>
      <c r="BS350" s="44"/>
      <c r="BT350" s="44"/>
      <c r="BU350" s="44"/>
      <c r="BV350" s="44"/>
      <c r="BW350" s="44"/>
      <c r="BX350" s="44"/>
      <c r="BY350" s="44"/>
      <c r="BZ350" s="44"/>
      <c r="CA350" s="44"/>
      <c r="CB350" s="44"/>
      <c r="CC350" s="44"/>
      <c r="CD350" s="44"/>
      <c r="CE350" s="39"/>
      <c r="CF350" s="39"/>
      <c r="CG350" s="39"/>
      <c r="CH350" s="39"/>
      <c r="DC350" s="4"/>
      <c r="DD350" s="4"/>
      <c r="DE350" s="49"/>
      <c r="DF350" s="49"/>
      <c r="DG350" s="49"/>
      <c r="DH350" s="49"/>
      <c r="DI350" s="49"/>
      <c r="DJ350" s="49"/>
      <c r="DK350" s="49"/>
      <c r="DL350" s="49"/>
      <c r="DM350" s="49"/>
      <c r="DN350" s="49"/>
      <c r="DO350" s="49"/>
      <c r="DP350" s="49"/>
      <c r="DQ350" s="49"/>
      <c r="DR350" s="49"/>
      <c r="DS350" s="49"/>
      <c r="DT350" s="49"/>
      <c r="DU350" s="49"/>
      <c r="DV350" s="49"/>
      <c r="DW350" s="49"/>
      <c r="DX350" s="49"/>
      <c r="DY350" s="49"/>
      <c r="DZ350" s="49"/>
      <c r="EA350" s="49"/>
      <c r="EB350" s="49"/>
      <c r="EC350" s="49"/>
      <c r="ED350" s="49"/>
      <c r="EE350" s="49"/>
      <c r="EF350" s="49"/>
      <c r="EG350" s="49"/>
      <c r="EH350" s="49"/>
      <c r="EI350" s="49"/>
      <c r="EJ350" s="49"/>
      <c r="EK350" s="49"/>
      <c r="EL350" s="49"/>
      <c r="EM350" s="49"/>
      <c r="EN350" s="49"/>
      <c r="EO350" s="49"/>
      <c r="EP350" s="49"/>
      <c r="EQ350" s="49"/>
      <c r="ER350" s="49"/>
      <c r="ES350" s="49"/>
      <c r="ET350" s="49"/>
      <c r="EU350" s="49"/>
      <c r="EV350" s="49"/>
      <c r="EW350" s="49"/>
      <c r="EX350" s="49"/>
      <c r="EY350" s="49"/>
      <c r="EZ350" s="49"/>
      <c r="FA350" s="49"/>
      <c r="FB350" s="49"/>
      <c r="FC350" s="49"/>
      <c r="FD350" s="49"/>
      <c r="FE350" s="49"/>
      <c r="FF350" s="49"/>
      <c r="FG350" s="49"/>
      <c r="FH350" s="49"/>
      <c r="FI350" s="49"/>
      <c r="FJ350" s="49"/>
      <c r="FK350" s="49"/>
      <c r="FL350" s="49"/>
      <c r="FM350" s="49"/>
      <c r="FN350" s="49"/>
      <c r="FO350" s="49"/>
      <c r="FP350" s="49"/>
      <c r="FQ350" s="49"/>
      <c r="FR350" s="49"/>
      <c r="FS350" s="49"/>
      <c r="FT350" s="49"/>
      <c r="FU350" s="49"/>
      <c r="FV350" s="49"/>
      <c r="FW350" s="49"/>
      <c r="FX350" s="49"/>
      <c r="FY350" s="49"/>
      <c r="FZ350" s="49"/>
      <c r="GA350" s="49"/>
      <c r="GB350" s="49"/>
      <c r="GC350" s="49"/>
      <c r="GD350" s="49"/>
      <c r="GE350" s="49"/>
      <c r="GF350" s="49"/>
      <c r="GG350" s="49"/>
      <c r="GH350" s="49"/>
      <c r="GI350" s="49"/>
      <c r="GJ350" s="49"/>
      <c r="GK350" s="49"/>
      <c r="GL350" s="49"/>
      <c r="GM350" s="49"/>
      <c r="GN350" s="49"/>
      <c r="GO350" s="49"/>
      <c r="GP350" s="49"/>
      <c r="GQ350" s="49"/>
      <c r="GR350" s="49"/>
      <c r="GS350" s="49"/>
      <c r="GT350" s="49"/>
      <c r="GU350" s="49"/>
      <c r="GV350" s="49"/>
      <c r="GW350" s="49"/>
      <c r="GX350" s="49"/>
      <c r="GY350" s="49"/>
      <c r="GZ350" s="49"/>
    </row>
    <row r="351" spans="1:208" s="5" customFormat="1" ht="18.600000000000001" customHeight="1" x14ac:dyDescent="0.25">
      <c r="A351" s="58"/>
      <c r="B351" s="50" t="str">
        <f>IF($A351="","",(IF((VLOOKUP($A351,DATA!$A$1:$M$38,2,FALSE))="X","X",(IF(B350="X",1,B350+1)))))</f>
        <v/>
      </c>
      <c r="C351" s="51" t="str">
        <f>IF($A351="","",(IF((VLOOKUP($A351,DATA!$A$1:$M$38,3,FALSE))="X","X",(IF(C350="X",1,C350+1)))))</f>
        <v/>
      </c>
      <c r="D351" s="50" t="str">
        <f>IF($A351="","",(IF((VLOOKUP($A351,DATA!$A$1:$M$38,4,FALSE))="X","X",(IF(D350="X",1,D350+1)))))</f>
        <v/>
      </c>
      <c r="E351" s="51" t="str">
        <f>IF($A351="","",(IF((VLOOKUP($A351,DATA!$A$1:$M$38,5,FALSE))="X","X",(IF(E350="X",1,E350+1)))))</f>
        <v/>
      </c>
      <c r="F351" s="50" t="str">
        <f>IF($A351="","",(IF((VLOOKUP($A351,DATA!$A$1:$M$38,6,FALSE))="X","X",(IF(F350="X",1,F350+1)))))</f>
        <v/>
      </c>
      <c r="G351" s="51" t="str">
        <f>IF($A351="","",(IF((VLOOKUP($A351,DATA!$A$1:$M$38,7,FALSE))="X","X",(IF(G350="X",1,G350+1)))))</f>
        <v/>
      </c>
      <c r="H351" s="50" t="str">
        <f>IF($A351="","",(IF((VLOOKUP($A351,DATA!$A$1:$M$38,8,FALSE))="X","X",(IF(H350="X",1,H350+1)))))</f>
        <v/>
      </c>
      <c r="I351" s="50" t="str">
        <f>IF($A351="","",(IF((VLOOKUP($A351,DATA!$A$1:$M$38,9,FALSE))="X","X",(IF(I350="X",1,I350+1)))))</f>
        <v/>
      </c>
      <c r="J351" s="51" t="str">
        <f>IF($A351="","",(IF((VLOOKUP($A351,DATA!$A$1:$M$38,10,FALSE))="X","X",(IF(J350="X",1,J350+1)))))</f>
        <v/>
      </c>
      <c r="K351" s="50" t="str">
        <f>IF($A351="","",(IF((VLOOKUP($A351,DATA!$A$1:$M$38,11,FALSE))="X","X",(IF(K350="X",1,K350+1)))))</f>
        <v/>
      </c>
      <c r="L351" s="50" t="str">
        <f>IF($A351="","",(IF((VLOOKUP($A351,DATA!$A$1:$M$38,12,FALSE))="X","X",(IF(L350="X",1,L350+1)))))</f>
        <v/>
      </c>
      <c r="M351" s="50" t="str">
        <f>IF($A351="","",(IF((VLOOKUP($A351,DATA!$A$1:$M$38,13,FALSE))="X","X",(IF(M350="X",1,M350+1)))))</f>
        <v/>
      </c>
      <c r="N351" s="53" t="str">
        <f t="shared" si="10"/>
        <v/>
      </c>
      <c r="O351" s="51" t="str">
        <f t="shared" si="11"/>
        <v/>
      </c>
      <c r="P351" s="50" t="str">
        <f>IF($A351="","",(IF((VLOOKUP($A351,DATA!$S$1:$AC$38,2,FALSE))="X","X",(IF(P350="X",1,P350+1)))))</f>
        <v/>
      </c>
      <c r="Q351" s="50" t="str">
        <f>IF($A351="","",(IF((VLOOKUP($A351,DATA!$S$1:$AC$38,3,FALSE))="X","X",(IF(Q350="X",1,Q350+1)))))</f>
        <v/>
      </c>
      <c r="R351" s="50" t="str">
        <f>IF($A351="","",(IF((VLOOKUP($A351,DATA!$S$1:$AC$38,4,FALSE))="X","X",(IF(R350="X",1,R350+1)))))</f>
        <v/>
      </c>
      <c r="S351" s="50" t="str">
        <f>IF($A351="","",(IF((VLOOKUP($A351,DATA!$S$1:$AC$38,5,FALSE))="X","X",(IF(S350="X",1,S350+1)))))</f>
        <v/>
      </c>
      <c r="T351" s="50" t="str">
        <f>IF($A351="","",(IF((VLOOKUP($A351,DATA!$S$1:$AC$38,6,FALSE))="X","X",(IF(T350="X",1,T350+1)))))</f>
        <v/>
      </c>
      <c r="U351" s="50" t="str">
        <f>IF($A351="","",(IF((VLOOKUP($A351,DATA!$S$1:$AC$38,7,FALSE))="X","X",(IF(U350="X",1,U350+1)))))</f>
        <v/>
      </c>
      <c r="V351" s="51" t="str">
        <f>IF($A351="","",(IF((VLOOKUP($A351,DATA!$S$1:$AC$38,8,FALSE))="X","X",(IF(V350="X",1,V350+1)))))</f>
        <v/>
      </c>
      <c r="W351" s="50" t="str">
        <f>IF($A351="","",(IF((VLOOKUP($A351,DATA!$S$1:$AC$38,9,FALSE))="X","X",(IF(W350="X",1,W350+1)))))</f>
        <v/>
      </c>
      <c r="X351" s="50" t="str">
        <f>IF($A351="","",(IF((VLOOKUP($A351,DATA!$S$1:$AC$38,10,FALSE))="X","X",(IF(X350="X",1,X350+1)))))</f>
        <v/>
      </c>
      <c r="Y351" s="51" t="str">
        <f>IF($A351="","",(IF((VLOOKUP($A351,DATA!$S$1:$AC$38,11,FALSE))="X","X",(IF(Y350="X",1,Y350+1)))))</f>
        <v/>
      </c>
      <c r="Z351" s="52"/>
      <c r="AA351" s="52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4"/>
      <c r="BM351" s="39"/>
      <c r="BN351" s="39"/>
      <c r="BO351" s="39"/>
      <c r="BP351" s="39"/>
      <c r="BQ351" s="39"/>
      <c r="BR351" s="39"/>
      <c r="BS351" s="44"/>
      <c r="BT351" s="44"/>
      <c r="BU351" s="44"/>
      <c r="BV351" s="44"/>
      <c r="BW351" s="44"/>
      <c r="BX351" s="44"/>
      <c r="BY351" s="44"/>
      <c r="BZ351" s="44"/>
      <c r="CA351" s="44"/>
      <c r="CB351" s="44"/>
      <c r="CC351" s="44"/>
      <c r="CD351" s="44"/>
      <c r="CE351" s="39"/>
      <c r="CF351" s="39"/>
      <c r="CG351" s="39"/>
      <c r="CH351" s="39"/>
      <c r="DC351" s="4"/>
      <c r="DD351" s="4"/>
      <c r="DE351" s="49"/>
      <c r="DF351" s="49"/>
      <c r="DG351" s="49"/>
      <c r="DH351" s="49"/>
      <c r="DI351" s="49"/>
      <c r="DJ351" s="49"/>
      <c r="DK351" s="49"/>
      <c r="DL351" s="49"/>
      <c r="DM351" s="49"/>
      <c r="DN351" s="49"/>
      <c r="DO351" s="49"/>
      <c r="DP351" s="49"/>
      <c r="DQ351" s="49"/>
      <c r="DR351" s="49"/>
      <c r="DS351" s="49"/>
      <c r="DT351" s="49"/>
      <c r="DU351" s="49"/>
      <c r="DV351" s="49"/>
      <c r="DW351" s="49"/>
      <c r="DX351" s="49"/>
      <c r="DY351" s="49"/>
      <c r="DZ351" s="49"/>
      <c r="EA351" s="49"/>
      <c r="EB351" s="49"/>
      <c r="EC351" s="49"/>
      <c r="ED351" s="49"/>
      <c r="EE351" s="49"/>
      <c r="EF351" s="49"/>
      <c r="EG351" s="49"/>
      <c r="EH351" s="49"/>
      <c r="EI351" s="49"/>
      <c r="EJ351" s="49"/>
      <c r="EK351" s="49"/>
      <c r="EL351" s="49"/>
      <c r="EM351" s="49"/>
      <c r="EN351" s="49"/>
      <c r="EO351" s="49"/>
      <c r="EP351" s="49"/>
      <c r="EQ351" s="49"/>
      <c r="ER351" s="49"/>
      <c r="ES351" s="49"/>
      <c r="ET351" s="49"/>
      <c r="EU351" s="49"/>
      <c r="EV351" s="49"/>
      <c r="EW351" s="49"/>
      <c r="EX351" s="49"/>
      <c r="EY351" s="49"/>
      <c r="EZ351" s="49"/>
      <c r="FA351" s="49"/>
      <c r="FB351" s="49"/>
      <c r="FC351" s="49"/>
      <c r="FD351" s="49"/>
      <c r="FE351" s="49"/>
      <c r="FF351" s="49"/>
      <c r="FG351" s="49"/>
      <c r="FH351" s="49"/>
      <c r="FI351" s="49"/>
      <c r="FJ351" s="49"/>
      <c r="FK351" s="49"/>
      <c r="FL351" s="49"/>
      <c r="FM351" s="49"/>
      <c r="FN351" s="49"/>
      <c r="FO351" s="49"/>
      <c r="FP351" s="49"/>
      <c r="FQ351" s="49"/>
      <c r="FR351" s="49"/>
      <c r="FS351" s="49"/>
      <c r="FT351" s="49"/>
      <c r="FU351" s="49"/>
      <c r="FV351" s="49"/>
      <c r="FW351" s="49"/>
      <c r="FX351" s="49"/>
      <c r="FY351" s="49"/>
      <c r="FZ351" s="49"/>
      <c r="GA351" s="49"/>
      <c r="GB351" s="49"/>
      <c r="GC351" s="49"/>
      <c r="GD351" s="49"/>
      <c r="GE351" s="49"/>
      <c r="GF351" s="49"/>
      <c r="GG351" s="49"/>
      <c r="GH351" s="49"/>
      <c r="GI351" s="49"/>
      <c r="GJ351" s="49"/>
      <c r="GK351" s="49"/>
      <c r="GL351" s="49"/>
      <c r="GM351" s="49"/>
      <c r="GN351" s="49"/>
      <c r="GO351" s="49"/>
      <c r="GP351" s="49"/>
      <c r="GQ351" s="49"/>
      <c r="GR351" s="49"/>
      <c r="GS351" s="49"/>
      <c r="GT351" s="49"/>
      <c r="GU351" s="49"/>
      <c r="GV351" s="49"/>
      <c r="GW351" s="49"/>
      <c r="GX351" s="49"/>
      <c r="GY351" s="49"/>
      <c r="GZ351" s="49"/>
    </row>
    <row r="352" spans="1:208" s="5" customFormat="1" ht="18.600000000000001" customHeight="1" x14ac:dyDescent="0.25">
      <c r="A352" s="58"/>
      <c r="B352" s="50" t="str">
        <f>IF($A352="","",(IF((VLOOKUP($A352,DATA!$A$1:$M$38,2,FALSE))="X","X",(IF(B351="X",1,B351+1)))))</f>
        <v/>
      </c>
      <c r="C352" s="51" t="str">
        <f>IF($A352="","",(IF((VLOOKUP($A352,DATA!$A$1:$M$38,3,FALSE))="X","X",(IF(C351="X",1,C351+1)))))</f>
        <v/>
      </c>
      <c r="D352" s="50" t="str">
        <f>IF($A352="","",(IF((VLOOKUP($A352,DATA!$A$1:$M$38,4,FALSE))="X","X",(IF(D351="X",1,D351+1)))))</f>
        <v/>
      </c>
      <c r="E352" s="51" t="str">
        <f>IF($A352="","",(IF((VLOOKUP($A352,DATA!$A$1:$M$38,5,FALSE))="X","X",(IF(E351="X",1,E351+1)))))</f>
        <v/>
      </c>
      <c r="F352" s="50" t="str">
        <f>IF($A352="","",(IF((VLOOKUP($A352,DATA!$A$1:$M$38,6,FALSE))="X","X",(IF(F351="X",1,F351+1)))))</f>
        <v/>
      </c>
      <c r="G352" s="51" t="str">
        <f>IF($A352="","",(IF((VLOOKUP($A352,DATA!$A$1:$M$38,7,FALSE))="X","X",(IF(G351="X",1,G351+1)))))</f>
        <v/>
      </c>
      <c r="H352" s="50" t="str">
        <f>IF($A352="","",(IF((VLOOKUP($A352,DATA!$A$1:$M$38,8,FALSE))="X","X",(IF(H351="X",1,H351+1)))))</f>
        <v/>
      </c>
      <c r="I352" s="50" t="str">
        <f>IF($A352="","",(IF((VLOOKUP($A352,DATA!$A$1:$M$38,9,FALSE))="X","X",(IF(I351="X",1,I351+1)))))</f>
        <v/>
      </c>
      <c r="J352" s="51" t="str">
        <f>IF($A352="","",(IF((VLOOKUP($A352,DATA!$A$1:$M$38,10,FALSE))="X","X",(IF(J351="X",1,J351+1)))))</f>
        <v/>
      </c>
      <c r="K352" s="50" t="str">
        <f>IF($A352="","",(IF((VLOOKUP($A352,DATA!$A$1:$M$38,11,FALSE))="X","X",(IF(K351="X",1,K351+1)))))</f>
        <v/>
      </c>
      <c r="L352" s="50" t="str">
        <f>IF($A352="","",(IF((VLOOKUP($A352,DATA!$A$1:$M$38,12,FALSE))="X","X",(IF(L351="X",1,L351+1)))))</f>
        <v/>
      </c>
      <c r="M352" s="50" t="str">
        <f>IF($A352="","",(IF((VLOOKUP($A352,DATA!$A$1:$M$38,13,FALSE))="X","X",(IF(M351="X",1,M351+1)))))</f>
        <v/>
      </c>
      <c r="N352" s="53" t="str">
        <f t="shared" si="10"/>
        <v/>
      </c>
      <c r="O352" s="51" t="str">
        <f t="shared" si="11"/>
        <v/>
      </c>
      <c r="P352" s="50" t="str">
        <f>IF($A352="","",(IF((VLOOKUP($A352,DATA!$S$1:$AC$38,2,FALSE))="X","X",(IF(P351="X",1,P351+1)))))</f>
        <v/>
      </c>
      <c r="Q352" s="50" t="str">
        <f>IF($A352="","",(IF((VLOOKUP($A352,DATA!$S$1:$AC$38,3,FALSE))="X","X",(IF(Q351="X",1,Q351+1)))))</f>
        <v/>
      </c>
      <c r="R352" s="50" t="str">
        <f>IF($A352="","",(IF((VLOOKUP($A352,DATA!$S$1:$AC$38,4,FALSE))="X","X",(IF(R351="X",1,R351+1)))))</f>
        <v/>
      </c>
      <c r="S352" s="50" t="str">
        <f>IF($A352="","",(IF((VLOOKUP($A352,DATA!$S$1:$AC$38,5,FALSE))="X","X",(IF(S351="X",1,S351+1)))))</f>
        <v/>
      </c>
      <c r="T352" s="50" t="str">
        <f>IF($A352="","",(IF((VLOOKUP($A352,DATA!$S$1:$AC$38,6,FALSE))="X","X",(IF(T351="X",1,T351+1)))))</f>
        <v/>
      </c>
      <c r="U352" s="50" t="str">
        <f>IF($A352="","",(IF((VLOOKUP($A352,DATA!$S$1:$AC$38,7,FALSE))="X","X",(IF(U351="X",1,U351+1)))))</f>
        <v/>
      </c>
      <c r="V352" s="51" t="str">
        <f>IF($A352="","",(IF((VLOOKUP($A352,DATA!$S$1:$AC$38,8,FALSE))="X","X",(IF(V351="X",1,V351+1)))))</f>
        <v/>
      </c>
      <c r="W352" s="50" t="str">
        <f>IF($A352="","",(IF((VLOOKUP($A352,DATA!$S$1:$AC$38,9,FALSE))="X","X",(IF(W351="X",1,W351+1)))))</f>
        <v/>
      </c>
      <c r="X352" s="50" t="str">
        <f>IF($A352="","",(IF((VLOOKUP($A352,DATA!$S$1:$AC$38,10,FALSE))="X","X",(IF(X351="X",1,X351+1)))))</f>
        <v/>
      </c>
      <c r="Y352" s="51" t="str">
        <f>IF($A352="","",(IF((VLOOKUP($A352,DATA!$S$1:$AC$38,11,FALSE))="X","X",(IF(Y351="X",1,Y351+1)))))</f>
        <v/>
      </c>
      <c r="Z352" s="52"/>
      <c r="AA352" s="52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4"/>
      <c r="BM352" s="39"/>
      <c r="BN352" s="39"/>
      <c r="BO352" s="39"/>
      <c r="BP352" s="39"/>
      <c r="BQ352" s="39"/>
      <c r="BR352" s="39"/>
      <c r="BS352" s="44"/>
      <c r="BT352" s="44"/>
      <c r="BU352" s="44"/>
      <c r="BV352" s="44"/>
      <c r="BW352" s="44"/>
      <c r="BX352" s="44"/>
      <c r="BY352" s="44"/>
      <c r="BZ352" s="44"/>
      <c r="CA352" s="44"/>
      <c r="CB352" s="44"/>
      <c r="CC352" s="44"/>
      <c r="CD352" s="44"/>
      <c r="CE352" s="39"/>
      <c r="CF352" s="39"/>
      <c r="CG352" s="39"/>
      <c r="CH352" s="39"/>
      <c r="DC352" s="4"/>
      <c r="DD352" s="4"/>
      <c r="DE352" s="49"/>
      <c r="DF352" s="49"/>
      <c r="DG352" s="49"/>
      <c r="DH352" s="49"/>
      <c r="DI352" s="49"/>
      <c r="DJ352" s="49"/>
      <c r="DK352" s="49"/>
      <c r="DL352" s="49"/>
      <c r="DM352" s="49"/>
      <c r="DN352" s="49"/>
      <c r="DO352" s="49"/>
      <c r="DP352" s="49"/>
      <c r="DQ352" s="49"/>
      <c r="DR352" s="49"/>
      <c r="DS352" s="49"/>
      <c r="DT352" s="49"/>
      <c r="DU352" s="49"/>
      <c r="DV352" s="49"/>
      <c r="DW352" s="49"/>
      <c r="DX352" s="49"/>
      <c r="DY352" s="49"/>
      <c r="DZ352" s="49"/>
      <c r="EA352" s="49"/>
      <c r="EB352" s="49"/>
      <c r="EC352" s="49"/>
      <c r="ED352" s="49"/>
      <c r="EE352" s="49"/>
      <c r="EF352" s="49"/>
      <c r="EG352" s="49"/>
      <c r="EH352" s="49"/>
      <c r="EI352" s="49"/>
      <c r="EJ352" s="49"/>
      <c r="EK352" s="49"/>
      <c r="EL352" s="49"/>
      <c r="EM352" s="49"/>
      <c r="EN352" s="49"/>
      <c r="EO352" s="49"/>
      <c r="EP352" s="49"/>
      <c r="EQ352" s="49"/>
      <c r="ER352" s="49"/>
      <c r="ES352" s="49"/>
      <c r="ET352" s="49"/>
      <c r="EU352" s="49"/>
      <c r="EV352" s="49"/>
      <c r="EW352" s="49"/>
      <c r="EX352" s="49"/>
      <c r="EY352" s="49"/>
      <c r="EZ352" s="49"/>
      <c r="FA352" s="49"/>
      <c r="FB352" s="49"/>
      <c r="FC352" s="49"/>
      <c r="FD352" s="49"/>
      <c r="FE352" s="49"/>
      <c r="FF352" s="49"/>
      <c r="FG352" s="49"/>
      <c r="FH352" s="49"/>
      <c r="FI352" s="49"/>
      <c r="FJ352" s="49"/>
      <c r="FK352" s="49"/>
      <c r="FL352" s="49"/>
      <c r="FM352" s="49"/>
      <c r="FN352" s="49"/>
      <c r="FO352" s="49"/>
      <c r="FP352" s="49"/>
      <c r="FQ352" s="49"/>
      <c r="FR352" s="49"/>
      <c r="FS352" s="49"/>
      <c r="FT352" s="49"/>
      <c r="FU352" s="49"/>
      <c r="FV352" s="49"/>
      <c r="FW352" s="49"/>
      <c r="FX352" s="49"/>
      <c r="FY352" s="49"/>
      <c r="FZ352" s="49"/>
      <c r="GA352" s="49"/>
      <c r="GB352" s="49"/>
      <c r="GC352" s="49"/>
      <c r="GD352" s="49"/>
      <c r="GE352" s="49"/>
      <c r="GF352" s="49"/>
      <c r="GG352" s="49"/>
      <c r="GH352" s="49"/>
      <c r="GI352" s="49"/>
      <c r="GJ352" s="49"/>
      <c r="GK352" s="49"/>
      <c r="GL352" s="49"/>
      <c r="GM352" s="49"/>
      <c r="GN352" s="49"/>
      <c r="GO352" s="49"/>
      <c r="GP352" s="49"/>
      <c r="GQ352" s="49"/>
      <c r="GR352" s="49"/>
      <c r="GS352" s="49"/>
      <c r="GT352" s="49"/>
      <c r="GU352" s="49"/>
      <c r="GV352" s="49"/>
      <c r="GW352" s="49"/>
      <c r="GX352" s="49"/>
      <c r="GY352" s="49"/>
      <c r="GZ352" s="49"/>
    </row>
    <row r="353" spans="1:208" s="5" customFormat="1" ht="18.600000000000001" customHeight="1" x14ac:dyDescent="0.25">
      <c r="A353" s="58"/>
      <c r="B353" s="50" t="str">
        <f>IF($A353="","",(IF((VLOOKUP($A353,DATA!$A$1:$M$38,2,FALSE))="X","X",(IF(B352="X",1,B352+1)))))</f>
        <v/>
      </c>
      <c r="C353" s="51" t="str">
        <f>IF($A353="","",(IF((VLOOKUP($A353,DATA!$A$1:$M$38,3,FALSE))="X","X",(IF(C352="X",1,C352+1)))))</f>
        <v/>
      </c>
      <c r="D353" s="50" t="str">
        <f>IF($A353="","",(IF((VLOOKUP($A353,DATA!$A$1:$M$38,4,FALSE))="X","X",(IF(D352="X",1,D352+1)))))</f>
        <v/>
      </c>
      <c r="E353" s="51" t="str">
        <f>IF($A353="","",(IF((VLOOKUP($A353,DATA!$A$1:$M$38,5,FALSE))="X","X",(IF(E352="X",1,E352+1)))))</f>
        <v/>
      </c>
      <c r="F353" s="50" t="str">
        <f>IF($A353="","",(IF((VLOOKUP($A353,DATA!$A$1:$M$38,6,FALSE))="X","X",(IF(F352="X",1,F352+1)))))</f>
        <v/>
      </c>
      <c r="G353" s="51" t="str">
        <f>IF($A353="","",(IF((VLOOKUP($A353,DATA!$A$1:$M$38,7,FALSE))="X","X",(IF(G352="X",1,G352+1)))))</f>
        <v/>
      </c>
      <c r="H353" s="50" t="str">
        <f>IF($A353="","",(IF((VLOOKUP($A353,DATA!$A$1:$M$38,8,FALSE))="X","X",(IF(H352="X",1,H352+1)))))</f>
        <v/>
      </c>
      <c r="I353" s="50" t="str">
        <f>IF($A353="","",(IF((VLOOKUP($A353,DATA!$A$1:$M$38,9,FALSE))="X","X",(IF(I352="X",1,I352+1)))))</f>
        <v/>
      </c>
      <c r="J353" s="51" t="str">
        <f>IF($A353="","",(IF((VLOOKUP($A353,DATA!$A$1:$M$38,10,FALSE))="X","X",(IF(J352="X",1,J352+1)))))</f>
        <v/>
      </c>
      <c r="K353" s="50" t="str">
        <f>IF($A353="","",(IF((VLOOKUP($A353,DATA!$A$1:$M$38,11,FALSE))="X","X",(IF(K352="X",1,K352+1)))))</f>
        <v/>
      </c>
      <c r="L353" s="50" t="str">
        <f>IF($A353="","",(IF((VLOOKUP($A353,DATA!$A$1:$M$38,12,FALSE))="X","X",(IF(L352="X",1,L352+1)))))</f>
        <v/>
      </c>
      <c r="M353" s="50" t="str">
        <f>IF($A353="","",(IF((VLOOKUP($A353,DATA!$A$1:$M$38,13,FALSE))="X","X",(IF(M352="X",1,M352+1)))))</f>
        <v/>
      </c>
      <c r="N353" s="53" t="str">
        <f t="shared" si="10"/>
        <v/>
      </c>
      <c r="O353" s="51" t="str">
        <f t="shared" si="11"/>
        <v/>
      </c>
      <c r="P353" s="50" t="str">
        <f>IF($A353="","",(IF((VLOOKUP($A353,DATA!$S$1:$AC$38,2,FALSE))="X","X",(IF(P352="X",1,P352+1)))))</f>
        <v/>
      </c>
      <c r="Q353" s="50" t="str">
        <f>IF($A353="","",(IF((VLOOKUP($A353,DATA!$S$1:$AC$38,3,FALSE))="X","X",(IF(Q352="X",1,Q352+1)))))</f>
        <v/>
      </c>
      <c r="R353" s="50" t="str">
        <f>IF($A353="","",(IF((VLOOKUP($A353,DATA!$S$1:$AC$38,4,FALSE))="X","X",(IF(R352="X",1,R352+1)))))</f>
        <v/>
      </c>
      <c r="S353" s="50" t="str">
        <f>IF($A353="","",(IF((VLOOKUP($A353,DATA!$S$1:$AC$38,5,FALSE))="X","X",(IF(S352="X",1,S352+1)))))</f>
        <v/>
      </c>
      <c r="T353" s="50" t="str">
        <f>IF($A353="","",(IF((VLOOKUP($A353,DATA!$S$1:$AC$38,6,FALSE))="X","X",(IF(T352="X",1,T352+1)))))</f>
        <v/>
      </c>
      <c r="U353" s="50" t="str">
        <f>IF($A353="","",(IF((VLOOKUP($A353,DATA!$S$1:$AC$38,7,FALSE))="X","X",(IF(U352="X",1,U352+1)))))</f>
        <v/>
      </c>
      <c r="V353" s="51" t="str">
        <f>IF($A353="","",(IF((VLOOKUP($A353,DATA!$S$1:$AC$38,8,FALSE))="X","X",(IF(V352="X",1,V352+1)))))</f>
        <v/>
      </c>
      <c r="W353" s="50" t="str">
        <f>IF($A353="","",(IF((VLOOKUP($A353,DATA!$S$1:$AC$38,9,FALSE))="X","X",(IF(W352="X",1,W352+1)))))</f>
        <v/>
      </c>
      <c r="X353" s="50" t="str">
        <f>IF($A353="","",(IF((VLOOKUP($A353,DATA!$S$1:$AC$38,10,FALSE))="X","X",(IF(X352="X",1,X352+1)))))</f>
        <v/>
      </c>
      <c r="Y353" s="51" t="str">
        <f>IF($A353="","",(IF((VLOOKUP($A353,DATA!$S$1:$AC$38,11,FALSE))="X","X",(IF(Y352="X",1,Y352+1)))))</f>
        <v/>
      </c>
      <c r="Z353" s="52"/>
      <c r="AA353" s="52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4"/>
      <c r="BM353" s="39"/>
      <c r="BN353" s="39"/>
      <c r="BO353" s="39"/>
      <c r="BP353" s="39"/>
      <c r="BQ353" s="39"/>
      <c r="BR353" s="39"/>
      <c r="BS353" s="44"/>
      <c r="BT353" s="44"/>
      <c r="BU353" s="44"/>
      <c r="BV353" s="44"/>
      <c r="BW353" s="44"/>
      <c r="BX353" s="44"/>
      <c r="BY353" s="44"/>
      <c r="BZ353" s="44"/>
      <c r="CA353" s="44"/>
      <c r="CB353" s="44"/>
      <c r="CC353" s="44"/>
      <c r="CD353" s="44"/>
      <c r="CE353" s="39"/>
      <c r="CF353" s="39"/>
      <c r="CG353" s="39"/>
      <c r="CH353" s="39"/>
      <c r="DC353" s="4"/>
      <c r="DD353" s="4"/>
      <c r="DE353" s="49"/>
      <c r="DF353" s="49"/>
      <c r="DG353" s="49"/>
      <c r="DH353" s="49"/>
      <c r="DI353" s="49"/>
      <c r="DJ353" s="49"/>
      <c r="DK353" s="49"/>
      <c r="DL353" s="49"/>
      <c r="DM353" s="49"/>
      <c r="DN353" s="49"/>
      <c r="DO353" s="49"/>
      <c r="DP353" s="49"/>
      <c r="DQ353" s="49"/>
      <c r="DR353" s="49"/>
      <c r="DS353" s="49"/>
      <c r="DT353" s="49"/>
      <c r="DU353" s="49"/>
      <c r="DV353" s="49"/>
      <c r="DW353" s="49"/>
      <c r="DX353" s="49"/>
      <c r="DY353" s="49"/>
      <c r="DZ353" s="49"/>
      <c r="EA353" s="49"/>
      <c r="EB353" s="49"/>
      <c r="EC353" s="49"/>
      <c r="ED353" s="49"/>
      <c r="EE353" s="49"/>
      <c r="EF353" s="49"/>
      <c r="EG353" s="49"/>
      <c r="EH353" s="49"/>
      <c r="EI353" s="49"/>
      <c r="EJ353" s="49"/>
      <c r="EK353" s="49"/>
      <c r="EL353" s="49"/>
      <c r="EM353" s="49"/>
      <c r="EN353" s="49"/>
      <c r="EO353" s="49"/>
      <c r="EP353" s="49"/>
      <c r="EQ353" s="49"/>
      <c r="ER353" s="49"/>
      <c r="ES353" s="49"/>
      <c r="ET353" s="49"/>
      <c r="EU353" s="49"/>
      <c r="EV353" s="49"/>
      <c r="EW353" s="49"/>
      <c r="EX353" s="49"/>
      <c r="EY353" s="49"/>
      <c r="EZ353" s="49"/>
      <c r="FA353" s="49"/>
      <c r="FB353" s="49"/>
      <c r="FC353" s="49"/>
      <c r="FD353" s="49"/>
      <c r="FE353" s="49"/>
      <c r="FF353" s="49"/>
      <c r="FG353" s="49"/>
      <c r="FH353" s="49"/>
      <c r="FI353" s="49"/>
      <c r="FJ353" s="49"/>
      <c r="FK353" s="49"/>
      <c r="FL353" s="49"/>
      <c r="FM353" s="49"/>
      <c r="FN353" s="49"/>
      <c r="FO353" s="49"/>
      <c r="FP353" s="49"/>
      <c r="FQ353" s="49"/>
      <c r="FR353" s="49"/>
      <c r="FS353" s="49"/>
      <c r="FT353" s="49"/>
      <c r="FU353" s="49"/>
      <c r="FV353" s="49"/>
      <c r="FW353" s="49"/>
      <c r="FX353" s="49"/>
      <c r="FY353" s="49"/>
      <c r="FZ353" s="49"/>
      <c r="GA353" s="49"/>
      <c r="GB353" s="49"/>
      <c r="GC353" s="49"/>
      <c r="GD353" s="49"/>
      <c r="GE353" s="49"/>
      <c r="GF353" s="49"/>
      <c r="GG353" s="49"/>
      <c r="GH353" s="49"/>
      <c r="GI353" s="49"/>
      <c r="GJ353" s="49"/>
      <c r="GK353" s="49"/>
      <c r="GL353" s="49"/>
      <c r="GM353" s="49"/>
      <c r="GN353" s="49"/>
      <c r="GO353" s="49"/>
      <c r="GP353" s="49"/>
      <c r="GQ353" s="49"/>
      <c r="GR353" s="49"/>
      <c r="GS353" s="49"/>
      <c r="GT353" s="49"/>
      <c r="GU353" s="49"/>
      <c r="GV353" s="49"/>
      <c r="GW353" s="49"/>
      <c r="GX353" s="49"/>
      <c r="GY353" s="49"/>
      <c r="GZ353" s="49"/>
    </row>
    <row r="354" spans="1:208" s="5" customFormat="1" ht="18.600000000000001" customHeight="1" x14ac:dyDescent="0.25">
      <c r="A354" s="58"/>
      <c r="B354" s="50" t="str">
        <f>IF($A354="","",(IF((VLOOKUP($A354,DATA!$A$1:$M$38,2,FALSE))="X","X",(IF(B353="X",1,B353+1)))))</f>
        <v/>
      </c>
      <c r="C354" s="51" t="str">
        <f>IF($A354="","",(IF((VLOOKUP($A354,DATA!$A$1:$M$38,3,FALSE))="X","X",(IF(C353="X",1,C353+1)))))</f>
        <v/>
      </c>
      <c r="D354" s="50" t="str">
        <f>IF($A354="","",(IF((VLOOKUP($A354,DATA!$A$1:$M$38,4,FALSE))="X","X",(IF(D353="X",1,D353+1)))))</f>
        <v/>
      </c>
      <c r="E354" s="51" t="str">
        <f>IF($A354="","",(IF((VLOOKUP($A354,DATA!$A$1:$M$38,5,FALSE))="X","X",(IF(E353="X",1,E353+1)))))</f>
        <v/>
      </c>
      <c r="F354" s="50" t="str">
        <f>IF($A354="","",(IF((VLOOKUP($A354,DATA!$A$1:$M$38,6,FALSE))="X","X",(IF(F353="X",1,F353+1)))))</f>
        <v/>
      </c>
      <c r="G354" s="51" t="str">
        <f>IF($A354="","",(IF((VLOOKUP($A354,DATA!$A$1:$M$38,7,FALSE))="X","X",(IF(G353="X",1,G353+1)))))</f>
        <v/>
      </c>
      <c r="H354" s="50" t="str">
        <f>IF($A354="","",(IF((VLOOKUP($A354,DATA!$A$1:$M$38,8,FALSE))="X","X",(IF(H353="X",1,H353+1)))))</f>
        <v/>
      </c>
      <c r="I354" s="50" t="str">
        <f>IF($A354="","",(IF((VLOOKUP($A354,DATA!$A$1:$M$38,9,FALSE))="X","X",(IF(I353="X",1,I353+1)))))</f>
        <v/>
      </c>
      <c r="J354" s="51" t="str">
        <f>IF($A354="","",(IF((VLOOKUP($A354,DATA!$A$1:$M$38,10,FALSE))="X","X",(IF(J353="X",1,J353+1)))))</f>
        <v/>
      </c>
      <c r="K354" s="50" t="str">
        <f>IF($A354="","",(IF((VLOOKUP($A354,DATA!$A$1:$M$38,11,FALSE))="X","X",(IF(K353="X",1,K353+1)))))</f>
        <v/>
      </c>
      <c r="L354" s="50" t="str">
        <f>IF($A354="","",(IF((VLOOKUP($A354,DATA!$A$1:$M$38,12,FALSE))="X","X",(IF(L353="X",1,L353+1)))))</f>
        <v/>
      </c>
      <c r="M354" s="50" t="str">
        <f>IF($A354="","",(IF((VLOOKUP($A354,DATA!$A$1:$M$38,13,FALSE))="X","X",(IF(M353="X",1,M353+1)))))</f>
        <v/>
      </c>
      <c r="N354" s="53" t="str">
        <f t="shared" si="10"/>
        <v/>
      </c>
      <c r="O354" s="51" t="str">
        <f t="shared" si="11"/>
        <v/>
      </c>
      <c r="P354" s="50" t="str">
        <f>IF($A354="","",(IF((VLOOKUP($A354,DATA!$S$1:$AC$38,2,FALSE))="X","X",(IF(P353="X",1,P353+1)))))</f>
        <v/>
      </c>
      <c r="Q354" s="50" t="str">
        <f>IF($A354="","",(IF((VLOOKUP($A354,DATA!$S$1:$AC$38,3,FALSE))="X","X",(IF(Q353="X",1,Q353+1)))))</f>
        <v/>
      </c>
      <c r="R354" s="50" t="str">
        <f>IF($A354="","",(IF((VLOOKUP($A354,DATA!$S$1:$AC$38,4,FALSE))="X","X",(IF(R353="X",1,R353+1)))))</f>
        <v/>
      </c>
      <c r="S354" s="50" t="str">
        <f>IF($A354="","",(IF((VLOOKUP($A354,DATA!$S$1:$AC$38,5,FALSE))="X","X",(IF(S353="X",1,S353+1)))))</f>
        <v/>
      </c>
      <c r="T354" s="50" t="str">
        <f>IF($A354="","",(IF((VLOOKUP($A354,DATA!$S$1:$AC$38,6,FALSE))="X","X",(IF(T353="X",1,T353+1)))))</f>
        <v/>
      </c>
      <c r="U354" s="50" t="str">
        <f>IF($A354="","",(IF((VLOOKUP($A354,DATA!$S$1:$AC$38,7,FALSE))="X","X",(IF(U353="X",1,U353+1)))))</f>
        <v/>
      </c>
      <c r="V354" s="51" t="str">
        <f>IF($A354="","",(IF((VLOOKUP($A354,DATA!$S$1:$AC$38,8,FALSE))="X","X",(IF(V353="X",1,V353+1)))))</f>
        <v/>
      </c>
      <c r="W354" s="50" t="str">
        <f>IF($A354="","",(IF((VLOOKUP($A354,DATA!$S$1:$AC$38,9,FALSE))="X","X",(IF(W353="X",1,W353+1)))))</f>
        <v/>
      </c>
      <c r="X354" s="50" t="str">
        <f>IF($A354="","",(IF((VLOOKUP($A354,DATA!$S$1:$AC$38,10,FALSE))="X","X",(IF(X353="X",1,X353+1)))))</f>
        <v/>
      </c>
      <c r="Y354" s="51" t="str">
        <f>IF($A354="","",(IF((VLOOKUP($A354,DATA!$S$1:$AC$38,11,FALSE))="X","X",(IF(Y353="X",1,Y353+1)))))</f>
        <v/>
      </c>
      <c r="Z354" s="52"/>
      <c r="AA354" s="52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/>
      <c r="BB354" s="44"/>
      <c r="BC354" s="44"/>
      <c r="BD354" s="44"/>
      <c r="BE354" s="44"/>
      <c r="BF354" s="44"/>
      <c r="BG354" s="44"/>
      <c r="BH354" s="44"/>
      <c r="BI354" s="44"/>
      <c r="BJ354" s="44"/>
      <c r="BK354" s="44"/>
      <c r="BL354" s="44"/>
      <c r="BM354" s="39"/>
      <c r="BN354" s="39"/>
      <c r="BO354" s="39"/>
      <c r="BP354" s="39"/>
      <c r="BQ354" s="39"/>
      <c r="BR354" s="39"/>
      <c r="BS354" s="44"/>
      <c r="BT354" s="44"/>
      <c r="BU354" s="44"/>
      <c r="BV354" s="44"/>
      <c r="BW354" s="44"/>
      <c r="BX354" s="44"/>
      <c r="BY354" s="44"/>
      <c r="BZ354" s="44"/>
      <c r="CA354" s="44"/>
      <c r="CB354" s="44"/>
      <c r="CC354" s="44"/>
      <c r="CD354" s="44"/>
      <c r="CE354" s="39"/>
      <c r="CF354" s="39"/>
      <c r="CG354" s="39"/>
      <c r="CH354" s="39"/>
      <c r="DC354" s="4"/>
      <c r="DD354" s="4"/>
      <c r="DE354" s="49"/>
      <c r="DF354" s="49"/>
      <c r="DG354" s="49"/>
      <c r="DH354" s="49"/>
      <c r="DI354" s="49"/>
      <c r="DJ354" s="49"/>
      <c r="DK354" s="49"/>
      <c r="DL354" s="49"/>
      <c r="DM354" s="49"/>
      <c r="DN354" s="49"/>
      <c r="DO354" s="49"/>
      <c r="DP354" s="49"/>
      <c r="DQ354" s="49"/>
      <c r="DR354" s="49"/>
      <c r="DS354" s="49"/>
      <c r="DT354" s="49"/>
      <c r="DU354" s="49"/>
      <c r="DV354" s="49"/>
      <c r="DW354" s="49"/>
      <c r="DX354" s="49"/>
      <c r="DY354" s="49"/>
      <c r="DZ354" s="49"/>
      <c r="EA354" s="49"/>
      <c r="EB354" s="49"/>
      <c r="EC354" s="49"/>
      <c r="ED354" s="49"/>
      <c r="EE354" s="49"/>
      <c r="EF354" s="49"/>
      <c r="EG354" s="49"/>
      <c r="EH354" s="49"/>
      <c r="EI354" s="49"/>
      <c r="EJ354" s="49"/>
      <c r="EK354" s="49"/>
      <c r="EL354" s="49"/>
      <c r="EM354" s="49"/>
      <c r="EN354" s="49"/>
      <c r="EO354" s="49"/>
      <c r="EP354" s="49"/>
      <c r="EQ354" s="49"/>
      <c r="ER354" s="49"/>
      <c r="ES354" s="49"/>
      <c r="ET354" s="49"/>
      <c r="EU354" s="49"/>
      <c r="EV354" s="49"/>
      <c r="EW354" s="49"/>
      <c r="EX354" s="49"/>
      <c r="EY354" s="49"/>
      <c r="EZ354" s="49"/>
      <c r="FA354" s="49"/>
      <c r="FB354" s="49"/>
      <c r="FC354" s="49"/>
      <c r="FD354" s="49"/>
      <c r="FE354" s="49"/>
      <c r="FF354" s="49"/>
      <c r="FG354" s="49"/>
      <c r="FH354" s="49"/>
      <c r="FI354" s="49"/>
      <c r="FJ354" s="49"/>
      <c r="FK354" s="49"/>
      <c r="FL354" s="49"/>
      <c r="FM354" s="49"/>
      <c r="FN354" s="49"/>
      <c r="FO354" s="49"/>
      <c r="FP354" s="49"/>
      <c r="FQ354" s="49"/>
      <c r="FR354" s="49"/>
      <c r="FS354" s="49"/>
      <c r="FT354" s="49"/>
      <c r="FU354" s="49"/>
      <c r="FV354" s="49"/>
      <c r="FW354" s="49"/>
      <c r="FX354" s="49"/>
      <c r="FY354" s="49"/>
      <c r="FZ354" s="49"/>
      <c r="GA354" s="49"/>
      <c r="GB354" s="49"/>
      <c r="GC354" s="49"/>
      <c r="GD354" s="49"/>
      <c r="GE354" s="49"/>
      <c r="GF354" s="49"/>
      <c r="GG354" s="49"/>
      <c r="GH354" s="49"/>
      <c r="GI354" s="49"/>
      <c r="GJ354" s="49"/>
      <c r="GK354" s="49"/>
      <c r="GL354" s="49"/>
      <c r="GM354" s="49"/>
      <c r="GN354" s="49"/>
      <c r="GO354" s="49"/>
      <c r="GP354" s="49"/>
      <c r="GQ354" s="49"/>
      <c r="GR354" s="49"/>
      <c r="GS354" s="49"/>
      <c r="GT354" s="49"/>
      <c r="GU354" s="49"/>
      <c r="GV354" s="49"/>
      <c r="GW354" s="49"/>
      <c r="GX354" s="49"/>
      <c r="GY354" s="49"/>
      <c r="GZ354" s="49"/>
    </row>
    <row r="355" spans="1:208" s="5" customFormat="1" ht="18.600000000000001" customHeight="1" x14ac:dyDescent="0.25">
      <c r="A355" s="58"/>
      <c r="B355" s="50" t="str">
        <f>IF($A355="","",(IF((VLOOKUP($A355,DATA!$A$1:$M$38,2,FALSE))="X","X",(IF(B354="X",1,B354+1)))))</f>
        <v/>
      </c>
      <c r="C355" s="51" t="str">
        <f>IF($A355="","",(IF((VLOOKUP($A355,DATA!$A$1:$M$38,3,FALSE))="X","X",(IF(C354="X",1,C354+1)))))</f>
        <v/>
      </c>
      <c r="D355" s="50" t="str">
        <f>IF($A355="","",(IF((VLOOKUP($A355,DATA!$A$1:$M$38,4,FALSE))="X","X",(IF(D354="X",1,D354+1)))))</f>
        <v/>
      </c>
      <c r="E355" s="51" t="str">
        <f>IF($A355="","",(IF((VLOOKUP($A355,DATA!$A$1:$M$38,5,FALSE))="X","X",(IF(E354="X",1,E354+1)))))</f>
        <v/>
      </c>
      <c r="F355" s="50" t="str">
        <f>IF($A355="","",(IF((VLOOKUP($A355,DATA!$A$1:$M$38,6,FALSE))="X","X",(IF(F354="X",1,F354+1)))))</f>
        <v/>
      </c>
      <c r="G355" s="51" t="str">
        <f>IF($A355="","",(IF((VLOOKUP($A355,DATA!$A$1:$M$38,7,FALSE))="X","X",(IF(G354="X",1,G354+1)))))</f>
        <v/>
      </c>
      <c r="H355" s="50" t="str">
        <f>IF($A355="","",(IF((VLOOKUP($A355,DATA!$A$1:$M$38,8,FALSE))="X","X",(IF(H354="X",1,H354+1)))))</f>
        <v/>
      </c>
      <c r="I355" s="50" t="str">
        <f>IF($A355="","",(IF((VLOOKUP($A355,DATA!$A$1:$M$38,9,FALSE))="X","X",(IF(I354="X",1,I354+1)))))</f>
        <v/>
      </c>
      <c r="J355" s="51" t="str">
        <f>IF($A355="","",(IF((VLOOKUP($A355,DATA!$A$1:$M$38,10,FALSE))="X","X",(IF(J354="X",1,J354+1)))))</f>
        <v/>
      </c>
      <c r="K355" s="50" t="str">
        <f>IF($A355="","",(IF((VLOOKUP($A355,DATA!$A$1:$M$38,11,FALSE))="X","X",(IF(K354="X",1,K354+1)))))</f>
        <v/>
      </c>
      <c r="L355" s="50" t="str">
        <f>IF($A355="","",(IF((VLOOKUP($A355,DATA!$A$1:$M$38,12,FALSE))="X","X",(IF(L354="X",1,L354+1)))))</f>
        <v/>
      </c>
      <c r="M355" s="50" t="str">
        <f>IF($A355="","",(IF((VLOOKUP($A355,DATA!$A$1:$M$38,13,FALSE))="X","X",(IF(M354="X",1,M354+1)))))</f>
        <v/>
      </c>
      <c r="N355" s="53" t="str">
        <f t="shared" si="10"/>
        <v/>
      </c>
      <c r="O355" s="51" t="str">
        <f t="shared" si="11"/>
        <v/>
      </c>
      <c r="P355" s="50" t="str">
        <f>IF($A355="","",(IF((VLOOKUP($A355,DATA!$S$1:$AC$38,2,FALSE))="X","X",(IF(P354="X",1,P354+1)))))</f>
        <v/>
      </c>
      <c r="Q355" s="50" t="str">
        <f>IF($A355="","",(IF((VLOOKUP($A355,DATA!$S$1:$AC$38,3,FALSE))="X","X",(IF(Q354="X",1,Q354+1)))))</f>
        <v/>
      </c>
      <c r="R355" s="50" t="str">
        <f>IF($A355="","",(IF((VLOOKUP($A355,DATA!$S$1:$AC$38,4,FALSE))="X","X",(IF(R354="X",1,R354+1)))))</f>
        <v/>
      </c>
      <c r="S355" s="50" t="str">
        <f>IF($A355="","",(IF((VLOOKUP($A355,DATA!$S$1:$AC$38,5,FALSE))="X","X",(IF(S354="X",1,S354+1)))))</f>
        <v/>
      </c>
      <c r="T355" s="50" t="str">
        <f>IF($A355="","",(IF((VLOOKUP($A355,DATA!$S$1:$AC$38,6,FALSE))="X","X",(IF(T354="X",1,T354+1)))))</f>
        <v/>
      </c>
      <c r="U355" s="50" t="str">
        <f>IF($A355="","",(IF((VLOOKUP($A355,DATA!$S$1:$AC$38,7,FALSE))="X","X",(IF(U354="X",1,U354+1)))))</f>
        <v/>
      </c>
      <c r="V355" s="51" t="str">
        <f>IF($A355="","",(IF((VLOOKUP($A355,DATA!$S$1:$AC$38,8,FALSE))="X","X",(IF(V354="X",1,V354+1)))))</f>
        <v/>
      </c>
      <c r="W355" s="50" t="str">
        <f>IF($A355="","",(IF((VLOOKUP($A355,DATA!$S$1:$AC$38,9,FALSE))="X","X",(IF(W354="X",1,W354+1)))))</f>
        <v/>
      </c>
      <c r="X355" s="50" t="str">
        <f>IF($A355="","",(IF((VLOOKUP($A355,DATA!$S$1:$AC$38,10,FALSE))="X","X",(IF(X354="X",1,X354+1)))))</f>
        <v/>
      </c>
      <c r="Y355" s="51" t="str">
        <f>IF($A355="","",(IF((VLOOKUP($A355,DATA!$S$1:$AC$38,11,FALSE))="X","X",(IF(Y354="X",1,Y354+1)))))</f>
        <v/>
      </c>
      <c r="Z355" s="52"/>
      <c r="AA355" s="52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44"/>
      <c r="AT355" s="44"/>
      <c r="AU355" s="44"/>
      <c r="AV355" s="44"/>
      <c r="AW355" s="44"/>
      <c r="AX355" s="44"/>
      <c r="AY355" s="44"/>
      <c r="AZ355" s="44"/>
      <c r="BA355" s="44"/>
      <c r="BB355" s="44"/>
      <c r="BC355" s="44"/>
      <c r="BD355" s="44"/>
      <c r="BE355" s="44"/>
      <c r="BF355" s="44"/>
      <c r="BG355" s="44"/>
      <c r="BH355" s="44"/>
      <c r="BI355" s="44"/>
      <c r="BJ355" s="44"/>
      <c r="BK355" s="44"/>
      <c r="BL355" s="44"/>
      <c r="BM355" s="39"/>
      <c r="BN355" s="39"/>
      <c r="BO355" s="39"/>
      <c r="BP355" s="39"/>
      <c r="BQ355" s="39"/>
      <c r="BR355" s="39"/>
      <c r="BS355" s="44"/>
      <c r="BT355" s="44"/>
      <c r="BU355" s="44"/>
      <c r="BV355" s="44"/>
      <c r="BW355" s="44"/>
      <c r="BX355" s="44"/>
      <c r="BY355" s="44"/>
      <c r="BZ355" s="44"/>
      <c r="CA355" s="44"/>
      <c r="CB355" s="44"/>
      <c r="CC355" s="44"/>
      <c r="CD355" s="44"/>
      <c r="CE355" s="39"/>
      <c r="CF355" s="39"/>
      <c r="CG355" s="39"/>
      <c r="CH355" s="39"/>
      <c r="DC355" s="4"/>
      <c r="DD355" s="4"/>
      <c r="DE355" s="49"/>
      <c r="DF355" s="49"/>
      <c r="DG355" s="49"/>
      <c r="DH355" s="49"/>
      <c r="DI355" s="49"/>
      <c r="DJ355" s="49"/>
      <c r="DK355" s="49"/>
      <c r="DL355" s="49"/>
      <c r="DM355" s="49"/>
      <c r="DN355" s="49"/>
      <c r="DO355" s="49"/>
      <c r="DP355" s="49"/>
      <c r="DQ355" s="49"/>
      <c r="DR355" s="49"/>
      <c r="DS355" s="49"/>
      <c r="DT355" s="49"/>
      <c r="DU355" s="49"/>
      <c r="DV355" s="49"/>
      <c r="DW355" s="49"/>
      <c r="DX355" s="49"/>
      <c r="DY355" s="49"/>
      <c r="DZ355" s="49"/>
      <c r="EA355" s="49"/>
      <c r="EB355" s="49"/>
      <c r="EC355" s="49"/>
      <c r="ED355" s="49"/>
      <c r="EE355" s="49"/>
      <c r="EF355" s="49"/>
      <c r="EG355" s="49"/>
      <c r="EH355" s="49"/>
      <c r="EI355" s="49"/>
      <c r="EJ355" s="49"/>
      <c r="EK355" s="49"/>
      <c r="EL355" s="49"/>
      <c r="EM355" s="49"/>
      <c r="EN355" s="49"/>
      <c r="EO355" s="49"/>
      <c r="EP355" s="49"/>
      <c r="EQ355" s="49"/>
      <c r="ER355" s="49"/>
      <c r="ES355" s="49"/>
      <c r="ET355" s="49"/>
      <c r="EU355" s="49"/>
      <c r="EV355" s="49"/>
      <c r="EW355" s="49"/>
      <c r="EX355" s="49"/>
      <c r="EY355" s="49"/>
      <c r="EZ355" s="49"/>
      <c r="FA355" s="49"/>
      <c r="FB355" s="49"/>
      <c r="FC355" s="49"/>
      <c r="FD355" s="49"/>
      <c r="FE355" s="49"/>
      <c r="FF355" s="49"/>
      <c r="FG355" s="49"/>
      <c r="FH355" s="49"/>
      <c r="FI355" s="49"/>
      <c r="FJ355" s="49"/>
      <c r="FK355" s="49"/>
      <c r="FL355" s="49"/>
      <c r="FM355" s="49"/>
      <c r="FN355" s="49"/>
      <c r="FO355" s="49"/>
      <c r="FP355" s="49"/>
      <c r="FQ355" s="49"/>
      <c r="FR355" s="49"/>
      <c r="FS355" s="49"/>
      <c r="FT355" s="49"/>
      <c r="FU355" s="49"/>
      <c r="FV355" s="49"/>
      <c r="FW355" s="49"/>
      <c r="FX355" s="49"/>
      <c r="FY355" s="49"/>
      <c r="FZ355" s="49"/>
      <c r="GA355" s="49"/>
      <c r="GB355" s="49"/>
      <c r="GC355" s="49"/>
      <c r="GD355" s="49"/>
      <c r="GE355" s="49"/>
      <c r="GF355" s="49"/>
      <c r="GG355" s="49"/>
      <c r="GH355" s="49"/>
      <c r="GI355" s="49"/>
      <c r="GJ355" s="49"/>
      <c r="GK355" s="49"/>
      <c r="GL355" s="49"/>
      <c r="GM355" s="49"/>
      <c r="GN355" s="49"/>
      <c r="GO355" s="49"/>
      <c r="GP355" s="49"/>
      <c r="GQ355" s="49"/>
      <c r="GR355" s="49"/>
      <c r="GS355" s="49"/>
      <c r="GT355" s="49"/>
      <c r="GU355" s="49"/>
      <c r="GV355" s="49"/>
      <c r="GW355" s="49"/>
      <c r="GX355" s="49"/>
      <c r="GY355" s="49"/>
      <c r="GZ355" s="49"/>
    </row>
    <row r="356" spans="1:208" s="5" customFormat="1" ht="18.600000000000001" customHeight="1" x14ac:dyDescent="0.25">
      <c r="A356" s="58"/>
      <c r="B356" s="50" t="str">
        <f>IF($A356="","",(IF((VLOOKUP($A356,DATA!$A$1:$M$38,2,FALSE))="X","X",(IF(B355="X",1,B355+1)))))</f>
        <v/>
      </c>
      <c r="C356" s="51" t="str">
        <f>IF($A356="","",(IF((VLOOKUP($A356,DATA!$A$1:$M$38,3,FALSE))="X","X",(IF(C355="X",1,C355+1)))))</f>
        <v/>
      </c>
      <c r="D356" s="50" t="str">
        <f>IF($A356="","",(IF((VLOOKUP($A356,DATA!$A$1:$M$38,4,FALSE))="X","X",(IF(D355="X",1,D355+1)))))</f>
        <v/>
      </c>
      <c r="E356" s="51" t="str">
        <f>IF($A356="","",(IF((VLOOKUP($A356,DATA!$A$1:$M$38,5,FALSE))="X","X",(IF(E355="X",1,E355+1)))))</f>
        <v/>
      </c>
      <c r="F356" s="50" t="str">
        <f>IF($A356="","",(IF((VLOOKUP($A356,DATA!$A$1:$M$38,6,FALSE))="X","X",(IF(F355="X",1,F355+1)))))</f>
        <v/>
      </c>
      <c r="G356" s="51" t="str">
        <f>IF($A356="","",(IF((VLOOKUP($A356,DATA!$A$1:$M$38,7,FALSE))="X","X",(IF(G355="X",1,G355+1)))))</f>
        <v/>
      </c>
      <c r="H356" s="50" t="str">
        <f>IF($A356="","",(IF((VLOOKUP($A356,DATA!$A$1:$M$38,8,FALSE))="X","X",(IF(H355="X",1,H355+1)))))</f>
        <v/>
      </c>
      <c r="I356" s="50" t="str">
        <f>IF($A356="","",(IF((VLOOKUP($A356,DATA!$A$1:$M$38,9,FALSE))="X","X",(IF(I355="X",1,I355+1)))))</f>
        <v/>
      </c>
      <c r="J356" s="51" t="str">
        <f>IF($A356="","",(IF((VLOOKUP($A356,DATA!$A$1:$M$38,10,FALSE))="X","X",(IF(J355="X",1,J355+1)))))</f>
        <v/>
      </c>
      <c r="K356" s="50" t="str">
        <f>IF($A356="","",(IF((VLOOKUP($A356,DATA!$A$1:$M$38,11,FALSE))="X","X",(IF(K355="X",1,K355+1)))))</f>
        <v/>
      </c>
      <c r="L356" s="50" t="str">
        <f>IF($A356="","",(IF((VLOOKUP($A356,DATA!$A$1:$M$38,12,FALSE))="X","X",(IF(L355="X",1,L355+1)))))</f>
        <v/>
      </c>
      <c r="M356" s="50" t="str">
        <f>IF($A356="","",(IF((VLOOKUP($A356,DATA!$A$1:$M$38,13,FALSE))="X","X",(IF(M355="X",1,M355+1)))))</f>
        <v/>
      </c>
      <c r="N356" s="53" t="str">
        <f t="shared" si="10"/>
        <v/>
      </c>
      <c r="O356" s="51" t="str">
        <f t="shared" si="11"/>
        <v/>
      </c>
      <c r="P356" s="50" t="str">
        <f>IF($A356="","",(IF((VLOOKUP($A356,DATA!$S$1:$AC$38,2,FALSE))="X","X",(IF(P355="X",1,P355+1)))))</f>
        <v/>
      </c>
      <c r="Q356" s="50" t="str">
        <f>IF($A356="","",(IF((VLOOKUP($A356,DATA!$S$1:$AC$38,3,FALSE))="X","X",(IF(Q355="X",1,Q355+1)))))</f>
        <v/>
      </c>
      <c r="R356" s="50" t="str">
        <f>IF($A356="","",(IF((VLOOKUP($A356,DATA!$S$1:$AC$38,4,FALSE))="X","X",(IF(R355="X",1,R355+1)))))</f>
        <v/>
      </c>
      <c r="S356" s="50" t="str">
        <f>IF($A356="","",(IF((VLOOKUP($A356,DATA!$S$1:$AC$38,5,FALSE))="X","X",(IF(S355="X",1,S355+1)))))</f>
        <v/>
      </c>
      <c r="T356" s="50" t="str">
        <f>IF($A356="","",(IF((VLOOKUP($A356,DATA!$S$1:$AC$38,6,FALSE))="X","X",(IF(T355="X",1,T355+1)))))</f>
        <v/>
      </c>
      <c r="U356" s="50" t="str">
        <f>IF($A356="","",(IF((VLOOKUP($A356,DATA!$S$1:$AC$38,7,FALSE))="X","X",(IF(U355="X",1,U355+1)))))</f>
        <v/>
      </c>
      <c r="V356" s="51" t="str">
        <f>IF($A356="","",(IF((VLOOKUP($A356,DATA!$S$1:$AC$38,8,FALSE))="X","X",(IF(V355="X",1,V355+1)))))</f>
        <v/>
      </c>
      <c r="W356" s="50" t="str">
        <f>IF($A356="","",(IF((VLOOKUP($A356,DATA!$S$1:$AC$38,9,FALSE))="X","X",(IF(W355="X",1,W355+1)))))</f>
        <v/>
      </c>
      <c r="X356" s="50" t="str">
        <f>IF($A356="","",(IF((VLOOKUP($A356,DATA!$S$1:$AC$38,10,FALSE))="X","X",(IF(X355="X",1,X355+1)))))</f>
        <v/>
      </c>
      <c r="Y356" s="51" t="str">
        <f>IF($A356="","",(IF((VLOOKUP($A356,DATA!$S$1:$AC$38,11,FALSE))="X","X",(IF(Y355="X",1,Y355+1)))))</f>
        <v/>
      </c>
      <c r="Z356" s="52"/>
      <c r="AA356" s="52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  <c r="BC356" s="44"/>
      <c r="BD356" s="44"/>
      <c r="BE356" s="44"/>
      <c r="BF356" s="44"/>
      <c r="BG356" s="44"/>
      <c r="BH356" s="44"/>
      <c r="BI356" s="44"/>
      <c r="BJ356" s="44"/>
      <c r="BK356" s="44"/>
      <c r="BL356" s="44"/>
      <c r="BM356" s="39"/>
      <c r="BN356" s="39"/>
      <c r="BO356" s="39"/>
      <c r="BP356" s="39"/>
      <c r="BQ356" s="39"/>
      <c r="BR356" s="39"/>
      <c r="BS356" s="44"/>
      <c r="BT356" s="44"/>
      <c r="BU356" s="44"/>
      <c r="BV356" s="44"/>
      <c r="BW356" s="44"/>
      <c r="BX356" s="44"/>
      <c r="BY356" s="44"/>
      <c r="BZ356" s="44"/>
      <c r="CA356" s="44"/>
      <c r="CB356" s="44"/>
      <c r="CC356" s="44"/>
      <c r="CD356" s="44"/>
      <c r="CE356" s="39"/>
      <c r="CF356" s="39"/>
      <c r="CG356" s="39"/>
      <c r="CH356" s="39"/>
      <c r="DC356" s="4"/>
      <c r="DD356" s="4"/>
      <c r="DE356" s="49"/>
      <c r="DF356" s="49"/>
      <c r="DG356" s="49"/>
      <c r="DH356" s="49"/>
      <c r="DI356" s="49"/>
      <c r="DJ356" s="49"/>
      <c r="DK356" s="49"/>
      <c r="DL356" s="49"/>
      <c r="DM356" s="49"/>
      <c r="DN356" s="49"/>
      <c r="DO356" s="49"/>
      <c r="DP356" s="49"/>
      <c r="DQ356" s="49"/>
      <c r="DR356" s="49"/>
      <c r="DS356" s="49"/>
      <c r="DT356" s="49"/>
      <c r="DU356" s="49"/>
      <c r="DV356" s="49"/>
      <c r="DW356" s="49"/>
      <c r="DX356" s="49"/>
      <c r="DY356" s="49"/>
      <c r="DZ356" s="49"/>
      <c r="EA356" s="49"/>
      <c r="EB356" s="49"/>
      <c r="EC356" s="49"/>
      <c r="ED356" s="49"/>
      <c r="EE356" s="49"/>
      <c r="EF356" s="49"/>
      <c r="EG356" s="49"/>
      <c r="EH356" s="49"/>
      <c r="EI356" s="49"/>
      <c r="EJ356" s="49"/>
      <c r="EK356" s="49"/>
      <c r="EL356" s="49"/>
      <c r="EM356" s="49"/>
      <c r="EN356" s="49"/>
      <c r="EO356" s="49"/>
      <c r="EP356" s="49"/>
      <c r="EQ356" s="49"/>
      <c r="ER356" s="49"/>
      <c r="ES356" s="49"/>
      <c r="ET356" s="49"/>
      <c r="EU356" s="49"/>
      <c r="EV356" s="49"/>
      <c r="EW356" s="49"/>
      <c r="EX356" s="49"/>
      <c r="EY356" s="49"/>
      <c r="EZ356" s="49"/>
      <c r="FA356" s="49"/>
      <c r="FB356" s="49"/>
      <c r="FC356" s="49"/>
      <c r="FD356" s="49"/>
      <c r="FE356" s="49"/>
      <c r="FF356" s="49"/>
      <c r="FG356" s="49"/>
      <c r="FH356" s="49"/>
      <c r="FI356" s="49"/>
      <c r="FJ356" s="49"/>
      <c r="FK356" s="49"/>
      <c r="FL356" s="49"/>
      <c r="FM356" s="49"/>
      <c r="FN356" s="49"/>
      <c r="FO356" s="49"/>
      <c r="FP356" s="49"/>
      <c r="FQ356" s="49"/>
      <c r="FR356" s="49"/>
      <c r="FS356" s="49"/>
      <c r="FT356" s="49"/>
      <c r="FU356" s="49"/>
      <c r="FV356" s="49"/>
      <c r="FW356" s="49"/>
      <c r="FX356" s="49"/>
      <c r="FY356" s="49"/>
      <c r="FZ356" s="49"/>
      <c r="GA356" s="49"/>
      <c r="GB356" s="49"/>
      <c r="GC356" s="49"/>
      <c r="GD356" s="49"/>
      <c r="GE356" s="49"/>
      <c r="GF356" s="49"/>
      <c r="GG356" s="49"/>
      <c r="GH356" s="49"/>
      <c r="GI356" s="49"/>
      <c r="GJ356" s="49"/>
      <c r="GK356" s="49"/>
      <c r="GL356" s="49"/>
      <c r="GM356" s="49"/>
      <c r="GN356" s="49"/>
      <c r="GO356" s="49"/>
      <c r="GP356" s="49"/>
      <c r="GQ356" s="49"/>
      <c r="GR356" s="49"/>
      <c r="GS356" s="49"/>
      <c r="GT356" s="49"/>
      <c r="GU356" s="49"/>
      <c r="GV356" s="49"/>
      <c r="GW356" s="49"/>
      <c r="GX356" s="49"/>
      <c r="GY356" s="49"/>
      <c r="GZ356" s="49"/>
    </row>
    <row r="357" spans="1:208" s="5" customFormat="1" ht="18.600000000000001" customHeight="1" x14ac:dyDescent="0.25">
      <c r="A357" s="58"/>
      <c r="B357" s="50" t="str">
        <f>IF($A357="","",(IF((VLOOKUP($A357,DATA!$A$1:$M$38,2,FALSE))="X","X",(IF(B356="X",1,B356+1)))))</f>
        <v/>
      </c>
      <c r="C357" s="51" t="str">
        <f>IF($A357="","",(IF((VLOOKUP($A357,DATA!$A$1:$M$38,3,FALSE))="X","X",(IF(C356="X",1,C356+1)))))</f>
        <v/>
      </c>
      <c r="D357" s="50" t="str">
        <f>IF($A357="","",(IF((VLOOKUP($A357,DATA!$A$1:$M$38,4,FALSE))="X","X",(IF(D356="X",1,D356+1)))))</f>
        <v/>
      </c>
      <c r="E357" s="51" t="str">
        <f>IF($A357="","",(IF((VLOOKUP($A357,DATA!$A$1:$M$38,5,FALSE))="X","X",(IF(E356="X",1,E356+1)))))</f>
        <v/>
      </c>
      <c r="F357" s="50" t="str">
        <f>IF($A357="","",(IF((VLOOKUP($A357,DATA!$A$1:$M$38,6,FALSE))="X","X",(IF(F356="X",1,F356+1)))))</f>
        <v/>
      </c>
      <c r="G357" s="51" t="str">
        <f>IF($A357="","",(IF((VLOOKUP($A357,DATA!$A$1:$M$38,7,FALSE))="X","X",(IF(G356="X",1,G356+1)))))</f>
        <v/>
      </c>
      <c r="H357" s="50" t="str">
        <f>IF($A357="","",(IF((VLOOKUP($A357,DATA!$A$1:$M$38,8,FALSE))="X","X",(IF(H356="X",1,H356+1)))))</f>
        <v/>
      </c>
      <c r="I357" s="50" t="str">
        <f>IF($A357="","",(IF((VLOOKUP($A357,DATA!$A$1:$M$38,9,FALSE))="X","X",(IF(I356="X",1,I356+1)))))</f>
        <v/>
      </c>
      <c r="J357" s="51" t="str">
        <f>IF($A357="","",(IF((VLOOKUP($A357,DATA!$A$1:$M$38,10,FALSE))="X","X",(IF(J356="X",1,J356+1)))))</f>
        <v/>
      </c>
      <c r="K357" s="50" t="str">
        <f>IF($A357="","",(IF((VLOOKUP($A357,DATA!$A$1:$M$38,11,FALSE))="X","X",(IF(K356="X",1,K356+1)))))</f>
        <v/>
      </c>
      <c r="L357" s="50" t="str">
        <f>IF($A357="","",(IF((VLOOKUP($A357,DATA!$A$1:$M$38,12,FALSE))="X","X",(IF(L356="X",1,L356+1)))))</f>
        <v/>
      </c>
      <c r="M357" s="50" t="str">
        <f>IF($A357="","",(IF((VLOOKUP($A357,DATA!$A$1:$M$38,13,FALSE))="X","X",(IF(M356="X",1,M356+1)))))</f>
        <v/>
      </c>
      <c r="N357" s="53" t="str">
        <f t="shared" si="10"/>
        <v/>
      </c>
      <c r="O357" s="51" t="str">
        <f t="shared" si="11"/>
        <v/>
      </c>
      <c r="P357" s="50" t="str">
        <f>IF($A357="","",(IF((VLOOKUP($A357,DATA!$S$1:$AC$38,2,FALSE))="X","X",(IF(P356="X",1,P356+1)))))</f>
        <v/>
      </c>
      <c r="Q357" s="50" t="str">
        <f>IF($A357="","",(IF((VLOOKUP($A357,DATA!$S$1:$AC$38,3,FALSE))="X","X",(IF(Q356="X",1,Q356+1)))))</f>
        <v/>
      </c>
      <c r="R357" s="50" t="str">
        <f>IF($A357="","",(IF((VLOOKUP($A357,DATA!$S$1:$AC$38,4,FALSE))="X","X",(IF(R356="X",1,R356+1)))))</f>
        <v/>
      </c>
      <c r="S357" s="50" t="str">
        <f>IF($A357="","",(IF((VLOOKUP($A357,DATA!$S$1:$AC$38,5,FALSE))="X","X",(IF(S356="X",1,S356+1)))))</f>
        <v/>
      </c>
      <c r="T357" s="50" t="str">
        <f>IF($A357="","",(IF((VLOOKUP($A357,DATA!$S$1:$AC$38,6,FALSE))="X","X",(IF(T356="X",1,T356+1)))))</f>
        <v/>
      </c>
      <c r="U357" s="50" t="str">
        <f>IF($A357="","",(IF((VLOOKUP($A357,DATA!$S$1:$AC$38,7,FALSE))="X","X",(IF(U356="X",1,U356+1)))))</f>
        <v/>
      </c>
      <c r="V357" s="51" t="str">
        <f>IF($A357="","",(IF((VLOOKUP($A357,DATA!$S$1:$AC$38,8,FALSE))="X","X",(IF(V356="X",1,V356+1)))))</f>
        <v/>
      </c>
      <c r="W357" s="50" t="str">
        <f>IF($A357="","",(IF((VLOOKUP($A357,DATA!$S$1:$AC$38,9,FALSE))="X","X",(IF(W356="X",1,W356+1)))))</f>
        <v/>
      </c>
      <c r="X357" s="50" t="str">
        <f>IF($A357="","",(IF((VLOOKUP($A357,DATA!$S$1:$AC$38,10,FALSE))="X","X",(IF(X356="X",1,X356+1)))))</f>
        <v/>
      </c>
      <c r="Y357" s="51" t="str">
        <f>IF($A357="","",(IF((VLOOKUP($A357,DATA!$S$1:$AC$38,11,FALSE))="X","X",(IF(Y356="X",1,Y356+1)))))</f>
        <v/>
      </c>
      <c r="Z357" s="52"/>
      <c r="AA357" s="52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  <c r="AU357" s="44"/>
      <c r="AV357" s="44"/>
      <c r="AW357" s="44"/>
      <c r="AX357" s="44"/>
      <c r="AY357" s="44"/>
      <c r="AZ357" s="44"/>
      <c r="BA357" s="44"/>
      <c r="BB357" s="44"/>
      <c r="BC357" s="44"/>
      <c r="BD357" s="44"/>
      <c r="BE357" s="44"/>
      <c r="BF357" s="44"/>
      <c r="BG357" s="44"/>
      <c r="BH357" s="44"/>
      <c r="BI357" s="44"/>
      <c r="BJ357" s="44"/>
      <c r="BK357" s="44"/>
      <c r="BL357" s="44"/>
      <c r="BM357" s="39"/>
      <c r="BN357" s="39"/>
      <c r="BO357" s="39"/>
      <c r="BP357" s="39"/>
      <c r="BQ357" s="39"/>
      <c r="BR357" s="39"/>
      <c r="BS357" s="44"/>
      <c r="BT357" s="44"/>
      <c r="BU357" s="44"/>
      <c r="BV357" s="44"/>
      <c r="BW357" s="44"/>
      <c r="BX357" s="44"/>
      <c r="BY357" s="44"/>
      <c r="BZ357" s="44"/>
      <c r="CA357" s="44"/>
      <c r="CB357" s="44"/>
      <c r="CC357" s="44"/>
      <c r="CD357" s="44"/>
      <c r="CE357" s="39"/>
      <c r="CF357" s="39"/>
      <c r="CG357" s="39"/>
      <c r="CH357" s="39"/>
      <c r="DC357" s="4"/>
      <c r="DD357" s="4"/>
      <c r="DE357" s="49"/>
      <c r="DF357" s="49"/>
      <c r="DG357" s="49"/>
      <c r="DH357" s="49"/>
      <c r="DI357" s="49"/>
      <c r="DJ357" s="49"/>
      <c r="DK357" s="49"/>
      <c r="DL357" s="49"/>
      <c r="DM357" s="49"/>
      <c r="DN357" s="49"/>
      <c r="DO357" s="49"/>
      <c r="DP357" s="49"/>
      <c r="DQ357" s="49"/>
      <c r="DR357" s="49"/>
      <c r="DS357" s="49"/>
      <c r="DT357" s="49"/>
      <c r="DU357" s="49"/>
      <c r="DV357" s="49"/>
      <c r="DW357" s="49"/>
      <c r="DX357" s="49"/>
      <c r="DY357" s="49"/>
      <c r="DZ357" s="49"/>
      <c r="EA357" s="49"/>
      <c r="EB357" s="49"/>
      <c r="EC357" s="49"/>
      <c r="ED357" s="49"/>
      <c r="EE357" s="49"/>
      <c r="EF357" s="49"/>
      <c r="EG357" s="49"/>
      <c r="EH357" s="49"/>
      <c r="EI357" s="49"/>
      <c r="EJ357" s="49"/>
      <c r="EK357" s="49"/>
      <c r="EL357" s="49"/>
      <c r="EM357" s="49"/>
      <c r="EN357" s="49"/>
      <c r="EO357" s="49"/>
      <c r="EP357" s="49"/>
      <c r="EQ357" s="49"/>
      <c r="ER357" s="49"/>
      <c r="ES357" s="49"/>
      <c r="ET357" s="49"/>
      <c r="EU357" s="49"/>
      <c r="EV357" s="49"/>
      <c r="EW357" s="49"/>
      <c r="EX357" s="49"/>
      <c r="EY357" s="49"/>
      <c r="EZ357" s="49"/>
      <c r="FA357" s="49"/>
      <c r="FB357" s="49"/>
      <c r="FC357" s="49"/>
      <c r="FD357" s="49"/>
      <c r="FE357" s="49"/>
      <c r="FF357" s="49"/>
      <c r="FG357" s="49"/>
      <c r="FH357" s="49"/>
      <c r="FI357" s="49"/>
      <c r="FJ357" s="49"/>
      <c r="FK357" s="49"/>
      <c r="FL357" s="49"/>
      <c r="FM357" s="49"/>
      <c r="FN357" s="49"/>
      <c r="FO357" s="49"/>
      <c r="FP357" s="49"/>
      <c r="FQ357" s="49"/>
      <c r="FR357" s="49"/>
      <c r="FS357" s="49"/>
      <c r="FT357" s="49"/>
      <c r="FU357" s="49"/>
      <c r="FV357" s="49"/>
      <c r="FW357" s="49"/>
      <c r="FX357" s="49"/>
      <c r="FY357" s="49"/>
      <c r="FZ357" s="49"/>
      <c r="GA357" s="49"/>
      <c r="GB357" s="49"/>
      <c r="GC357" s="49"/>
      <c r="GD357" s="49"/>
      <c r="GE357" s="49"/>
      <c r="GF357" s="49"/>
      <c r="GG357" s="49"/>
      <c r="GH357" s="49"/>
      <c r="GI357" s="49"/>
      <c r="GJ357" s="49"/>
      <c r="GK357" s="49"/>
      <c r="GL357" s="49"/>
      <c r="GM357" s="49"/>
      <c r="GN357" s="49"/>
      <c r="GO357" s="49"/>
      <c r="GP357" s="49"/>
      <c r="GQ357" s="49"/>
      <c r="GR357" s="49"/>
      <c r="GS357" s="49"/>
      <c r="GT357" s="49"/>
      <c r="GU357" s="49"/>
      <c r="GV357" s="49"/>
      <c r="GW357" s="49"/>
      <c r="GX357" s="49"/>
      <c r="GY357" s="49"/>
      <c r="GZ357" s="49"/>
    </row>
    <row r="358" spans="1:208" s="5" customFormat="1" ht="18.600000000000001" customHeight="1" x14ac:dyDescent="0.25">
      <c r="A358" s="58"/>
      <c r="B358" s="50" t="str">
        <f>IF($A358="","",(IF((VLOOKUP($A358,DATA!$A$1:$M$38,2,FALSE))="X","X",(IF(B357="X",1,B357+1)))))</f>
        <v/>
      </c>
      <c r="C358" s="51" t="str">
        <f>IF($A358="","",(IF((VLOOKUP($A358,DATA!$A$1:$M$38,3,FALSE))="X","X",(IF(C357="X",1,C357+1)))))</f>
        <v/>
      </c>
      <c r="D358" s="50" t="str">
        <f>IF($A358="","",(IF((VLOOKUP($A358,DATA!$A$1:$M$38,4,FALSE))="X","X",(IF(D357="X",1,D357+1)))))</f>
        <v/>
      </c>
      <c r="E358" s="51" t="str">
        <f>IF($A358="","",(IF((VLOOKUP($A358,DATA!$A$1:$M$38,5,FALSE))="X","X",(IF(E357="X",1,E357+1)))))</f>
        <v/>
      </c>
      <c r="F358" s="50" t="str">
        <f>IF($A358="","",(IF((VLOOKUP($A358,DATA!$A$1:$M$38,6,FALSE))="X","X",(IF(F357="X",1,F357+1)))))</f>
        <v/>
      </c>
      <c r="G358" s="51" t="str">
        <f>IF($A358="","",(IF((VLOOKUP($A358,DATA!$A$1:$M$38,7,FALSE))="X","X",(IF(G357="X",1,G357+1)))))</f>
        <v/>
      </c>
      <c r="H358" s="50" t="str">
        <f>IF($A358="","",(IF((VLOOKUP($A358,DATA!$A$1:$M$38,8,FALSE))="X","X",(IF(H357="X",1,H357+1)))))</f>
        <v/>
      </c>
      <c r="I358" s="50" t="str">
        <f>IF($A358="","",(IF((VLOOKUP($A358,DATA!$A$1:$M$38,9,FALSE))="X","X",(IF(I357="X",1,I357+1)))))</f>
        <v/>
      </c>
      <c r="J358" s="51" t="str">
        <f>IF($A358="","",(IF((VLOOKUP($A358,DATA!$A$1:$M$38,10,FALSE))="X","X",(IF(J357="X",1,J357+1)))))</f>
        <v/>
      </c>
      <c r="K358" s="50" t="str">
        <f>IF($A358="","",(IF((VLOOKUP($A358,DATA!$A$1:$M$38,11,FALSE))="X","X",(IF(K357="X",1,K357+1)))))</f>
        <v/>
      </c>
      <c r="L358" s="50" t="str">
        <f>IF($A358="","",(IF((VLOOKUP($A358,DATA!$A$1:$M$38,12,FALSE))="X","X",(IF(L357="X",1,L357+1)))))</f>
        <v/>
      </c>
      <c r="M358" s="50" t="str">
        <f>IF($A358="","",(IF((VLOOKUP($A358,DATA!$A$1:$M$38,13,FALSE))="X","X",(IF(M357="X",1,M357+1)))))</f>
        <v/>
      </c>
      <c r="N358" s="53" t="str">
        <f t="shared" si="10"/>
        <v/>
      </c>
      <c r="O358" s="51" t="str">
        <f t="shared" si="11"/>
        <v/>
      </c>
      <c r="P358" s="50" t="str">
        <f>IF($A358="","",(IF((VLOOKUP($A358,DATA!$S$1:$AC$38,2,FALSE))="X","X",(IF(P357="X",1,P357+1)))))</f>
        <v/>
      </c>
      <c r="Q358" s="50" t="str">
        <f>IF($A358="","",(IF((VLOOKUP($A358,DATA!$S$1:$AC$38,3,FALSE))="X","X",(IF(Q357="X",1,Q357+1)))))</f>
        <v/>
      </c>
      <c r="R358" s="50" t="str">
        <f>IF($A358="","",(IF((VLOOKUP($A358,DATA!$S$1:$AC$38,4,FALSE))="X","X",(IF(R357="X",1,R357+1)))))</f>
        <v/>
      </c>
      <c r="S358" s="50" t="str">
        <f>IF($A358="","",(IF((VLOOKUP($A358,DATA!$S$1:$AC$38,5,FALSE))="X","X",(IF(S357="X",1,S357+1)))))</f>
        <v/>
      </c>
      <c r="T358" s="50" t="str">
        <f>IF($A358="","",(IF((VLOOKUP($A358,DATA!$S$1:$AC$38,6,FALSE))="X","X",(IF(T357="X",1,T357+1)))))</f>
        <v/>
      </c>
      <c r="U358" s="50" t="str">
        <f>IF($A358="","",(IF((VLOOKUP($A358,DATA!$S$1:$AC$38,7,FALSE))="X","X",(IF(U357="X",1,U357+1)))))</f>
        <v/>
      </c>
      <c r="V358" s="51" t="str">
        <f>IF($A358="","",(IF((VLOOKUP($A358,DATA!$S$1:$AC$38,8,FALSE))="X","X",(IF(V357="X",1,V357+1)))))</f>
        <v/>
      </c>
      <c r="W358" s="50" t="str">
        <f>IF($A358="","",(IF((VLOOKUP($A358,DATA!$S$1:$AC$38,9,FALSE))="X","X",(IF(W357="X",1,W357+1)))))</f>
        <v/>
      </c>
      <c r="X358" s="50" t="str">
        <f>IF($A358="","",(IF((VLOOKUP($A358,DATA!$S$1:$AC$38,10,FALSE))="X","X",(IF(X357="X",1,X357+1)))))</f>
        <v/>
      </c>
      <c r="Y358" s="51" t="str">
        <f>IF($A358="","",(IF((VLOOKUP($A358,DATA!$S$1:$AC$38,11,FALSE))="X","X",(IF(Y357="X",1,Y357+1)))))</f>
        <v/>
      </c>
      <c r="Z358" s="52"/>
      <c r="AA358" s="52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  <c r="BD358" s="44"/>
      <c r="BE358" s="44"/>
      <c r="BF358" s="44"/>
      <c r="BG358" s="44"/>
      <c r="BH358" s="44"/>
      <c r="BI358" s="44"/>
      <c r="BJ358" s="44"/>
      <c r="BK358" s="44"/>
      <c r="BL358" s="44"/>
      <c r="BM358" s="39"/>
      <c r="BN358" s="39"/>
      <c r="BO358" s="39"/>
      <c r="BP358" s="39"/>
      <c r="BQ358" s="39"/>
      <c r="BR358" s="39"/>
      <c r="BS358" s="44"/>
      <c r="BT358" s="44"/>
      <c r="BU358" s="44"/>
      <c r="BV358" s="44"/>
      <c r="BW358" s="44"/>
      <c r="BX358" s="44"/>
      <c r="BY358" s="44"/>
      <c r="BZ358" s="44"/>
      <c r="CA358" s="44"/>
      <c r="CB358" s="44"/>
      <c r="CC358" s="44"/>
      <c r="CD358" s="44"/>
      <c r="CE358" s="39"/>
      <c r="CF358" s="39"/>
      <c r="CG358" s="39"/>
      <c r="CH358" s="39"/>
      <c r="DC358" s="4"/>
      <c r="DD358" s="4"/>
      <c r="DE358" s="49"/>
      <c r="DF358" s="49"/>
      <c r="DG358" s="49"/>
      <c r="DH358" s="49"/>
      <c r="DI358" s="49"/>
      <c r="DJ358" s="49"/>
      <c r="DK358" s="49"/>
      <c r="DL358" s="49"/>
      <c r="DM358" s="49"/>
      <c r="DN358" s="49"/>
      <c r="DO358" s="49"/>
      <c r="DP358" s="49"/>
      <c r="DQ358" s="49"/>
      <c r="DR358" s="49"/>
      <c r="DS358" s="49"/>
      <c r="DT358" s="49"/>
      <c r="DU358" s="49"/>
      <c r="DV358" s="49"/>
      <c r="DW358" s="49"/>
      <c r="DX358" s="49"/>
      <c r="DY358" s="49"/>
      <c r="DZ358" s="49"/>
      <c r="EA358" s="49"/>
      <c r="EB358" s="49"/>
      <c r="EC358" s="49"/>
      <c r="ED358" s="49"/>
      <c r="EE358" s="49"/>
      <c r="EF358" s="49"/>
      <c r="EG358" s="49"/>
      <c r="EH358" s="49"/>
      <c r="EI358" s="49"/>
      <c r="EJ358" s="49"/>
      <c r="EK358" s="49"/>
      <c r="EL358" s="49"/>
      <c r="EM358" s="49"/>
      <c r="EN358" s="49"/>
      <c r="EO358" s="49"/>
      <c r="EP358" s="49"/>
      <c r="EQ358" s="49"/>
      <c r="ER358" s="49"/>
      <c r="ES358" s="49"/>
      <c r="ET358" s="49"/>
      <c r="EU358" s="49"/>
      <c r="EV358" s="49"/>
      <c r="EW358" s="49"/>
      <c r="EX358" s="49"/>
      <c r="EY358" s="49"/>
      <c r="EZ358" s="49"/>
      <c r="FA358" s="49"/>
      <c r="FB358" s="49"/>
      <c r="FC358" s="49"/>
      <c r="FD358" s="49"/>
      <c r="FE358" s="49"/>
      <c r="FF358" s="49"/>
      <c r="FG358" s="49"/>
      <c r="FH358" s="49"/>
      <c r="FI358" s="49"/>
      <c r="FJ358" s="49"/>
      <c r="FK358" s="49"/>
      <c r="FL358" s="49"/>
      <c r="FM358" s="49"/>
      <c r="FN358" s="49"/>
      <c r="FO358" s="49"/>
      <c r="FP358" s="49"/>
      <c r="FQ358" s="49"/>
      <c r="FR358" s="49"/>
      <c r="FS358" s="49"/>
      <c r="FT358" s="49"/>
      <c r="FU358" s="49"/>
      <c r="FV358" s="49"/>
      <c r="FW358" s="49"/>
      <c r="FX358" s="49"/>
      <c r="FY358" s="49"/>
      <c r="FZ358" s="49"/>
      <c r="GA358" s="49"/>
      <c r="GB358" s="49"/>
      <c r="GC358" s="49"/>
      <c r="GD358" s="49"/>
      <c r="GE358" s="49"/>
      <c r="GF358" s="49"/>
      <c r="GG358" s="49"/>
      <c r="GH358" s="49"/>
      <c r="GI358" s="49"/>
      <c r="GJ358" s="49"/>
      <c r="GK358" s="49"/>
      <c r="GL358" s="49"/>
      <c r="GM358" s="49"/>
      <c r="GN358" s="49"/>
      <c r="GO358" s="49"/>
      <c r="GP358" s="49"/>
      <c r="GQ358" s="49"/>
      <c r="GR358" s="49"/>
      <c r="GS358" s="49"/>
      <c r="GT358" s="49"/>
      <c r="GU358" s="49"/>
      <c r="GV358" s="49"/>
      <c r="GW358" s="49"/>
      <c r="GX358" s="49"/>
      <c r="GY358" s="49"/>
      <c r="GZ358" s="49"/>
    </row>
    <row r="359" spans="1:208" s="5" customFormat="1" ht="18.600000000000001" customHeight="1" x14ac:dyDescent="0.25">
      <c r="A359" s="58"/>
      <c r="B359" s="50" t="str">
        <f>IF($A359="","",(IF((VLOOKUP($A359,DATA!$A$1:$M$38,2,FALSE))="X","X",(IF(B358="X",1,B358+1)))))</f>
        <v/>
      </c>
      <c r="C359" s="51" t="str">
        <f>IF($A359="","",(IF((VLOOKUP($A359,DATA!$A$1:$M$38,3,FALSE))="X","X",(IF(C358="X",1,C358+1)))))</f>
        <v/>
      </c>
      <c r="D359" s="50" t="str">
        <f>IF($A359="","",(IF((VLOOKUP($A359,DATA!$A$1:$M$38,4,FALSE))="X","X",(IF(D358="X",1,D358+1)))))</f>
        <v/>
      </c>
      <c r="E359" s="51" t="str">
        <f>IF($A359="","",(IF((VLOOKUP($A359,DATA!$A$1:$M$38,5,FALSE))="X","X",(IF(E358="X",1,E358+1)))))</f>
        <v/>
      </c>
      <c r="F359" s="50" t="str">
        <f>IF($A359="","",(IF((VLOOKUP($A359,DATA!$A$1:$M$38,6,FALSE))="X","X",(IF(F358="X",1,F358+1)))))</f>
        <v/>
      </c>
      <c r="G359" s="51" t="str">
        <f>IF($A359="","",(IF((VLOOKUP($A359,DATA!$A$1:$M$38,7,FALSE))="X","X",(IF(G358="X",1,G358+1)))))</f>
        <v/>
      </c>
      <c r="H359" s="50" t="str">
        <f>IF($A359="","",(IF((VLOOKUP($A359,DATA!$A$1:$M$38,8,FALSE))="X","X",(IF(H358="X",1,H358+1)))))</f>
        <v/>
      </c>
      <c r="I359" s="50" t="str">
        <f>IF($A359="","",(IF((VLOOKUP($A359,DATA!$A$1:$M$38,9,FALSE))="X","X",(IF(I358="X",1,I358+1)))))</f>
        <v/>
      </c>
      <c r="J359" s="51" t="str">
        <f>IF($A359="","",(IF((VLOOKUP($A359,DATA!$A$1:$M$38,10,FALSE))="X","X",(IF(J358="X",1,J358+1)))))</f>
        <v/>
      </c>
      <c r="K359" s="50" t="str">
        <f>IF($A359="","",(IF((VLOOKUP($A359,DATA!$A$1:$M$38,11,FALSE))="X","X",(IF(K358="X",1,K358+1)))))</f>
        <v/>
      </c>
      <c r="L359" s="50" t="str">
        <f>IF($A359="","",(IF((VLOOKUP($A359,DATA!$A$1:$M$38,12,FALSE))="X","X",(IF(L358="X",1,L358+1)))))</f>
        <v/>
      </c>
      <c r="M359" s="50" t="str">
        <f>IF($A359="","",(IF((VLOOKUP($A359,DATA!$A$1:$M$38,13,FALSE))="X","X",(IF(M358="X",1,M358+1)))))</f>
        <v/>
      </c>
      <c r="N359" s="53" t="str">
        <f t="shared" si="10"/>
        <v/>
      </c>
      <c r="O359" s="51" t="str">
        <f t="shared" si="11"/>
        <v/>
      </c>
      <c r="P359" s="50" t="str">
        <f>IF($A359="","",(IF((VLOOKUP($A359,DATA!$S$1:$AC$38,2,FALSE))="X","X",(IF(P358="X",1,P358+1)))))</f>
        <v/>
      </c>
      <c r="Q359" s="50" t="str">
        <f>IF($A359="","",(IF((VLOOKUP($A359,DATA!$S$1:$AC$38,3,FALSE))="X","X",(IF(Q358="X",1,Q358+1)))))</f>
        <v/>
      </c>
      <c r="R359" s="50" t="str">
        <f>IF($A359="","",(IF((VLOOKUP($A359,DATA!$S$1:$AC$38,4,FALSE))="X","X",(IF(R358="X",1,R358+1)))))</f>
        <v/>
      </c>
      <c r="S359" s="50" t="str">
        <f>IF($A359="","",(IF((VLOOKUP($A359,DATA!$S$1:$AC$38,5,FALSE))="X","X",(IF(S358="X",1,S358+1)))))</f>
        <v/>
      </c>
      <c r="T359" s="50" t="str">
        <f>IF($A359="","",(IF((VLOOKUP($A359,DATA!$S$1:$AC$38,6,FALSE))="X","X",(IF(T358="X",1,T358+1)))))</f>
        <v/>
      </c>
      <c r="U359" s="50" t="str">
        <f>IF($A359="","",(IF((VLOOKUP($A359,DATA!$S$1:$AC$38,7,FALSE))="X","X",(IF(U358="X",1,U358+1)))))</f>
        <v/>
      </c>
      <c r="V359" s="51" t="str">
        <f>IF($A359="","",(IF((VLOOKUP($A359,DATA!$S$1:$AC$38,8,FALSE))="X","X",(IF(V358="X",1,V358+1)))))</f>
        <v/>
      </c>
      <c r="W359" s="50" t="str">
        <f>IF($A359="","",(IF((VLOOKUP($A359,DATA!$S$1:$AC$38,9,FALSE))="X","X",(IF(W358="X",1,W358+1)))))</f>
        <v/>
      </c>
      <c r="X359" s="50" t="str">
        <f>IF($A359="","",(IF((VLOOKUP($A359,DATA!$S$1:$AC$38,10,FALSE))="X","X",(IF(X358="X",1,X358+1)))))</f>
        <v/>
      </c>
      <c r="Y359" s="51" t="str">
        <f>IF($A359="","",(IF((VLOOKUP($A359,DATA!$S$1:$AC$38,11,FALSE))="X","X",(IF(Y358="X",1,Y358+1)))))</f>
        <v/>
      </c>
      <c r="Z359" s="52"/>
      <c r="AA359" s="52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/>
      <c r="BB359" s="44"/>
      <c r="BC359" s="44"/>
      <c r="BD359" s="44"/>
      <c r="BE359" s="44"/>
      <c r="BF359" s="44"/>
      <c r="BG359" s="44"/>
      <c r="BH359" s="44"/>
      <c r="BI359" s="44"/>
      <c r="BJ359" s="44"/>
      <c r="BK359" s="44"/>
      <c r="BL359" s="44"/>
      <c r="BM359" s="39"/>
      <c r="BN359" s="39"/>
      <c r="BO359" s="39"/>
      <c r="BP359" s="39"/>
      <c r="BQ359" s="39"/>
      <c r="BR359" s="39"/>
      <c r="BS359" s="44"/>
      <c r="BT359" s="44"/>
      <c r="BU359" s="44"/>
      <c r="BV359" s="44"/>
      <c r="BW359" s="44"/>
      <c r="BX359" s="44"/>
      <c r="BY359" s="44"/>
      <c r="BZ359" s="44"/>
      <c r="CA359" s="44"/>
      <c r="CB359" s="44"/>
      <c r="CC359" s="44"/>
      <c r="CD359" s="44"/>
      <c r="CE359" s="39"/>
      <c r="CF359" s="39"/>
      <c r="CG359" s="39"/>
      <c r="CH359" s="39"/>
      <c r="DC359" s="4"/>
      <c r="DD359" s="4"/>
      <c r="DE359" s="49"/>
      <c r="DF359" s="49"/>
      <c r="DG359" s="49"/>
      <c r="DH359" s="49"/>
      <c r="DI359" s="49"/>
      <c r="DJ359" s="49"/>
      <c r="DK359" s="49"/>
      <c r="DL359" s="49"/>
      <c r="DM359" s="49"/>
      <c r="DN359" s="49"/>
      <c r="DO359" s="49"/>
      <c r="DP359" s="49"/>
      <c r="DQ359" s="49"/>
      <c r="DR359" s="49"/>
      <c r="DS359" s="49"/>
      <c r="DT359" s="49"/>
      <c r="DU359" s="49"/>
      <c r="DV359" s="49"/>
      <c r="DW359" s="49"/>
      <c r="DX359" s="49"/>
      <c r="DY359" s="49"/>
      <c r="DZ359" s="49"/>
      <c r="EA359" s="49"/>
      <c r="EB359" s="49"/>
      <c r="EC359" s="49"/>
      <c r="ED359" s="49"/>
      <c r="EE359" s="49"/>
      <c r="EF359" s="49"/>
      <c r="EG359" s="49"/>
      <c r="EH359" s="49"/>
      <c r="EI359" s="49"/>
      <c r="EJ359" s="49"/>
      <c r="EK359" s="49"/>
      <c r="EL359" s="49"/>
      <c r="EM359" s="49"/>
      <c r="EN359" s="49"/>
      <c r="EO359" s="49"/>
      <c r="EP359" s="49"/>
      <c r="EQ359" s="49"/>
      <c r="ER359" s="49"/>
      <c r="ES359" s="49"/>
      <c r="ET359" s="49"/>
      <c r="EU359" s="49"/>
      <c r="EV359" s="49"/>
      <c r="EW359" s="49"/>
      <c r="EX359" s="49"/>
      <c r="EY359" s="49"/>
      <c r="EZ359" s="49"/>
      <c r="FA359" s="49"/>
      <c r="FB359" s="49"/>
      <c r="FC359" s="49"/>
      <c r="FD359" s="49"/>
      <c r="FE359" s="49"/>
      <c r="FF359" s="49"/>
      <c r="FG359" s="49"/>
      <c r="FH359" s="49"/>
      <c r="FI359" s="49"/>
      <c r="FJ359" s="49"/>
      <c r="FK359" s="49"/>
      <c r="FL359" s="49"/>
      <c r="FM359" s="49"/>
      <c r="FN359" s="49"/>
      <c r="FO359" s="49"/>
      <c r="FP359" s="49"/>
      <c r="FQ359" s="49"/>
      <c r="FR359" s="49"/>
      <c r="FS359" s="49"/>
      <c r="FT359" s="49"/>
      <c r="FU359" s="49"/>
      <c r="FV359" s="49"/>
      <c r="FW359" s="49"/>
      <c r="FX359" s="49"/>
      <c r="FY359" s="49"/>
      <c r="FZ359" s="49"/>
      <c r="GA359" s="49"/>
      <c r="GB359" s="49"/>
      <c r="GC359" s="49"/>
      <c r="GD359" s="49"/>
      <c r="GE359" s="49"/>
      <c r="GF359" s="49"/>
      <c r="GG359" s="49"/>
      <c r="GH359" s="49"/>
      <c r="GI359" s="49"/>
      <c r="GJ359" s="49"/>
      <c r="GK359" s="49"/>
      <c r="GL359" s="49"/>
      <c r="GM359" s="49"/>
      <c r="GN359" s="49"/>
      <c r="GO359" s="49"/>
      <c r="GP359" s="49"/>
      <c r="GQ359" s="49"/>
      <c r="GR359" s="49"/>
      <c r="GS359" s="49"/>
      <c r="GT359" s="49"/>
      <c r="GU359" s="49"/>
      <c r="GV359" s="49"/>
      <c r="GW359" s="49"/>
      <c r="GX359" s="49"/>
      <c r="GY359" s="49"/>
      <c r="GZ359" s="49"/>
    </row>
    <row r="360" spans="1:208" s="5" customFormat="1" ht="18.600000000000001" customHeight="1" x14ac:dyDescent="0.25">
      <c r="A360" s="58"/>
      <c r="B360" s="50" t="str">
        <f>IF($A360="","",(IF((VLOOKUP($A360,DATA!$A$1:$M$38,2,FALSE))="X","X",(IF(B359="X",1,B359+1)))))</f>
        <v/>
      </c>
      <c r="C360" s="51" t="str">
        <f>IF($A360="","",(IF((VLOOKUP($A360,DATA!$A$1:$M$38,3,FALSE))="X","X",(IF(C359="X",1,C359+1)))))</f>
        <v/>
      </c>
      <c r="D360" s="50" t="str">
        <f>IF($A360="","",(IF((VLOOKUP($A360,DATA!$A$1:$M$38,4,FALSE))="X","X",(IF(D359="X",1,D359+1)))))</f>
        <v/>
      </c>
      <c r="E360" s="51" t="str">
        <f>IF($A360="","",(IF((VLOOKUP($A360,DATA!$A$1:$M$38,5,FALSE))="X","X",(IF(E359="X",1,E359+1)))))</f>
        <v/>
      </c>
      <c r="F360" s="50" t="str">
        <f>IF($A360="","",(IF((VLOOKUP($A360,DATA!$A$1:$M$38,6,FALSE))="X","X",(IF(F359="X",1,F359+1)))))</f>
        <v/>
      </c>
      <c r="G360" s="51" t="str">
        <f>IF($A360="","",(IF((VLOOKUP($A360,DATA!$A$1:$M$38,7,FALSE))="X","X",(IF(G359="X",1,G359+1)))))</f>
        <v/>
      </c>
      <c r="H360" s="50" t="str">
        <f>IF($A360="","",(IF((VLOOKUP($A360,DATA!$A$1:$M$38,8,FALSE))="X","X",(IF(H359="X",1,H359+1)))))</f>
        <v/>
      </c>
      <c r="I360" s="50" t="str">
        <f>IF($A360="","",(IF((VLOOKUP($A360,DATA!$A$1:$M$38,9,FALSE))="X","X",(IF(I359="X",1,I359+1)))))</f>
        <v/>
      </c>
      <c r="J360" s="51" t="str">
        <f>IF($A360="","",(IF((VLOOKUP($A360,DATA!$A$1:$M$38,10,FALSE))="X","X",(IF(J359="X",1,J359+1)))))</f>
        <v/>
      </c>
      <c r="K360" s="50" t="str">
        <f>IF($A360="","",(IF((VLOOKUP($A360,DATA!$A$1:$M$38,11,FALSE))="X","X",(IF(K359="X",1,K359+1)))))</f>
        <v/>
      </c>
      <c r="L360" s="50" t="str">
        <f>IF($A360="","",(IF((VLOOKUP($A360,DATA!$A$1:$M$38,12,FALSE))="X","X",(IF(L359="X",1,L359+1)))))</f>
        <v/>
      </c>
      <c r="M360" s="50" t="str">
        <f>IF($A360="","",(IF((VLOOKUP($A360,DATA!$A$1:$M$38,13,FALSE))="X","X",(IF(M359="X",1,M359+1)))))</f>
        <v/>
      </c>
      <c r="N360" s="53" t="str">
        <f t="shared" si="10"/>
        <v/>
      </c>
      <c r="O360" s="51" t="str">
        <f t="shared" si="11"/>
        <v/>
      </c>
      <c r="P360" s="50" t="str">
        <f>IF($A360="","",(IF((VLOOKUP($A360,DATA!$S$1:$AC$38,2,FALSE))="X","X",(IF(P359="X",1,P359+1)))))</f>
        <v/>
      </c>
      <c r="Q360" s="50" t="str">
        <f>IF($A360="","",(IF((VLOOKUP($A360,DATA!$S$1:$AC$38,3,FALSE))="X","X",(IF(Q359="X",1,Q359+1)))))</f>
        <v/>
      </c>
      <c r="R360" s="50" t="str">
        <f>IF($A360="","",(IF((VLOOKUP($A360,DATA!$S$1:$AC$38,4,FALSE))="X","X",(IF(R359="X",1,R359+1)))))</f>
        <v/>
      </c>
      <c r="S360" s="50" t="str">
        <f>IF($A360="","",(IF((VLOOKUP($A360,DATA!$S$1:$AC$38,5,FALSE))="X","X",(IF(S359="X",1,S359+1)))))</f>
        <v/>
      </c>
      <c r="T360" s="50" t="str">
        <f>IF($A360="","",(IF((VLOOKUP($A360,DATA!$S$1:$AC$38,6,FALSE))="X","X",(IF(T359="X",1,T359+1)))))</f>
        <v/>
      </c>
      <c r="U360" s="50" t="str">
        <f>IF($A360="","",(IF((VLOOKUP($A360,DATA!$S$1:$AC$38,7,FALSE))="X","X",(IF(U359="X",1,U359+1)))))</f>
        <v/>
      </c>
      <c r="V360" s="51" t="str">
        <f>IF($A360="","",(IF((VLOOKUP($A360,DATA!$S$1:$AC$38,8,FALSE))="X","X",(IF(V359="X",1,V359+1)))))</f>
        <v/>
      </c>
      <c r="W360" s="50" t="str">
        <f>IF($A360="","",(IF((VLOOKUP($A360,DATA!$S$1:$AC$38,9,FALSE))="X","X",(IF(W359="X",1,W359+1)))))</f>
        <v/>
      </c>
      <c r="X360" s="50" t="str">
        <f>IF($A360="","",(IF((VLOOKUP($A360,DATA!$S$1:$AC$38,10,FALSE))="X","X",(IF(X359="X",1,X359+1)))))</f>
        <v/>
      </c>
      <c r="Y360" s="51" t="str">
        <f>IF($A360="","",(IF((VLOOKUP($A360,DATA!$S$1:$AC$38,11,FALSE))="X","X",(IF(Y359="X",1,Y359+1)))))</f>
        <v/>
      </c>
      <c r="Z360" s="52"/>
      <c r="AA360" s="52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  <c r="BB360" s="44"/>
      <c r="BC360" s="44"/>
      <c r="BD360" s="44"/>
      <c r="BE360" s="44"/>
      <c r="BF360" s="44"/>
      <c r="BG360" s="44"/>
      <c r="BH360" s="44"/>
      <c r="BI360" s="44"/>
      <c r="BJ360" s="44"/>
      <c r="BK360" s="44"/>
      <c r="BL360" s="44"/>
      <c r="BM360" s="39"/>
      <c r="BN360" s="39"/>
      <c r="BO360" s="39"/>
      <c r="BP360" s="39"/>
      <c r="BQ360" s="39"/>
      <c r="BR360" s="39"/>
      <c r="BS360" s="44"/>
      <c r="BT360" s="44"/>
      <c r="BU360" s="44"/>
      <c r="BV360" s="44"/>
      <c r="BW360" s="44"/>
      <c r="BX360" s="44"/>
      <c r="BY360" s="44"/>
      <c r="BZ360" s="44"/>
      <c r="CA360" s="44"/>
      <c r="CB360" s="44"/>
      <c r="CC360" s="44"/>
      <c r="CD360" s="44"/>
      <c r="CE360" s="39"/>
      <c r="CF360" s="39"/>
      <c r="CG360" s="39"/>
      <c r="CH360" s="39"/>
      <c r="DC360" s="4"/>
      <c r="DD360" s="4"/>
      <c r="DE360" s="49"/>
      <c r="DF360" s="49"/>
      <c r="DG360" s="49"/>
      <c r="DH360" s="49"/>
      <c r="DI360" s="49"/>
      <c r="DJ360" s="49"/>
      <c r="DK360" s="49"/>
      <c r="DL360" s="49"/>
      <c r="DM360" s="49"/>
      <c r="DN360" s="49"/>
      <c r="DO360" s="49"/>
      <c r="DP360" s="49"/>
      <c r="DQ360" s="49"/>
      <c r="DR360" s="49"/>
      <c r="DS360" s="49"/>
      <c r="DT360" s="49"/>
      <c r="DU360" s="49"/>
      <c r="DV360" s="49"/>
      <c r="DW360" s="49"/>
      <c r="DX360" s="49"/>
      <c r="DY360" s="49"/>
      <c r="DZ360" s="49"/>
      <c r="EA360" s="49"/>
      <c r="EB360" s="49"/>
      <c r="EC360" s="49"/>
      <c r="ED360" s="49"/>
      <c r="EE360" s="49"/>
      <c r="EF360" s="49"/>
      <c r="EG360" s="49"/>
      <c r="EH360" s="49"/>
      <c r="EI360" s="49"/>
      <c r="EJ360" s="49"/>
      <c r="EK360" s="49"/>
      <c r="EL360" s="49"/>
      <c r="EM360" s="49"/>
      <c r="EN360" s="49"/>
      <c r="EO360" s="49"/>
      <c r="EP360" s="49"/>
      <c r="EQ360" s="49"/>
      <c r="ER360" s="49"/>
      <c r="ES360" s="49"/>
      <c r="ET360" s="49"/>
      <c r="EU360" s="49"/>
      <c r="EV360" s="49"/>
      <c r="EW360" s="49"/>
      <c r="EX360" s="49"/>
      <c r="EY360" s="49"/>
      <c r="EZ360" s="49"/>
      <c r="FA360" s="49"/>
      <c r="FB360" s="49"/>
      <c r="FC360" s="49"/>
      <c r="FD360" s="49"/>
      <c r="FE360" s="49"/>
      <c r="FF360" s="49"/>
      <c r="FG360" s="49"/>
      <c r="FH360" s="49"/>
      <c r="FI360" s="49"/>
      <c r="FJ360" s="49"/>
      <c r="FK360" s="49"/>
      <c r="FL360" s="49"/>
      <c r="FM360" s="49"/>
      <c r="FN360" s="49"/>
      <c r="FO360" s="49"/>
      <c r="FP360" s="49"/>
      <c r="FQ360" s="49"/>
      <c r="FR360" s="49"/>
      <c r="FS360" s="49"/>
      <c r="FT360" s="49"/>
      <c r="FU360" s="49"/>
      <c r="FV360" s="49"/>
      <c r="FW360" s="49"/>
      <c r="FX360" s="49"/>
      <c r="FY360" s="49"/>
      <c r="FZ360" s="49"/>
      <c r="GA360" s="49"/>
      <c r="GB360" s="49"/>
      <c r="GC360" s="49"/>
      <c r="GD360" s="49"/>
      <c r="GE360" s="49"/>
      <c r="GF360" s="49"/>
      <c r="GG360" s="49"/>
      <c r="GH360" s="49"/>
      <c r="GI360" s="49"/>
      <c r="GJ360" s="49"/>
      <c r="GK360" s="49"/>
      <c r="GL360" s="49"/>
      <c r="GM360" s="49"/>
      <c r="GN360" s="49"/>
      <c r="GO360" s="49"/>
      <c r="GP360" s="49"/>
      <c r="GQ360" s="49"/>
      <c r="GR360" s="49"/>
      <c r="GS360" s="49"/>
      <c r="GT360" s="49"/>
      <c r="GU360" s="49"/>
      <c r="GV360" s="49"/>
      <c r="GW360" s="49"/>
      <c r="GX360" s="49"/>
      <c r="GY360" s="49"/>
      <c r="GZ360" s="49"/>
    </row>
    <row r="361" spans="1:208" s="5" customFormat="1" ht="18.600000000000001" customHeight="1" x14ac:dyDescent="0.25">
      <c r="A361" s="58"/>
      <c r="B361" s="50" t="str">
        <f>IF($A361="","",(IF((VLOOKUP($A361,DATA!$A$1:$M$38,2,FALSE))="X","X",(IF(B360="X",1,B360+1)))))</f>
        <v/>
      </c>
      <c r="C361" s="51" t="str">
        <f>IF($A361="","",(IF((VLOOKUP($A361,DATA!$A$1:$M$38,3,FALSE))="X","X",(IF(C360="X",1,C360+1)))))</f>
        <v/>
      </c>
      <c r="D361" s="50" t="str">
        <f>IF($A361="","",(IF((VLOOKUP($A361,DATA!$A$1:$M$38,4,FALSE))="X","X",(IF(D360="X",1,D360+1)))))</f>
        <v/>
      </c>
      <c r="E361" s="51" t="str">
        <f>IF($A361="","",(IF((VLOOKUP($A361,DATA!$A$1:$M$38,5,FALSE))="X","X",(IF(E360="X",1,E360+1)))))</f>
        <v/>
      </c>
      <c r="F361" s="50" t="str">
        <f>IF($A361="","",(IF((VLOOKUP($A361,DATA!$A$1:$M$38,6,FALSE))="X","X",(IF(F360="X",1,F360+1)))))</f>
        <v/>
      </c>
      <c r="G361" s="51" t="str">
        <f>IF($A361="","",(IF((VLOOKUP($A361,DATA!$A$1:$M$38,7,FALSE))="X","X",(IF(G360="X",1,G360+1)))))</f>
        <v/>
      </c>
      <c r="H361" s="50" t="str">
        <f>IF($A361="","",(IF((VLOOKUP($A361,DATA!$A$1:$M$38,8,FALSE))="X","X",(IF(H360="X",1,H360+1)))))</f>
        <v/>
      </c>
      <c r="I361" s="50" t="str">
        <f>IF($A361="","",(IF((VLOOKUP($A361,DATA!$A$1:$M$38,9,FALSE))="X","X",(IF(I360="X",1,I360+1)))))</f>
        <v/>
      </c>
      <c r="J361" s="51" t="str">
        <f>IF($A361="","",(IF((VLOOKUP($A361,DATA!$A$1:$M$38,10,FALSE))="X","X",(IF(J360="X",1,J360+1)))))</f>
        <v/>
      </c>
      <c r="K361" s="50" t="str">
        <f>IF($A361="","",(IF((VLOOKUP($A361,DATA!$A$1:$M$38,11,FALSE))="X","X",(IF(K360="X",1,K360+1)))))</f>
        <v/>
      </c>
      <c r="L361" s="50" t="str">
        <f>IF($A361="","",(IF((VLOOKUP($A361,DATA!$A$1:$M$38,12,FALSE))="X","X",(IF(L360="X",1,L360+1)))))</f>
        <v/>
      </c>
      <c r="M361" s="50" t="str">
        <f>IF($A361="","",(IF((VLOOKUP($A361,DATA!$A$1:$M$38,13,FALSE))="X","X",(IF(M360="X",1,M360+1)))))</f>
        <v/>
      </c>
      <c r="N361" s="53" t="str">
        <f t="shared" si="10"/>
        <v/>
      </c>
      <c r="O361" s="51" t="str">
        <f t="shared" si="11"/>
        <v/>
      </c>
      <c r="P361" s="50" t="str">
        <f>IF($A361="","",(IF((VLOOKUP($A361,DATA!$S$1:$AC$38,2,FALSE))="X","X",(IF(P360="X",1,P360+1)))))</f>
        <v/>
      </c>
      <c r="Q361" s="50" t="str">
        <f>IF($A361="","",(IF((VLOOKUP($A361,DATA!$S$1:$AC$38,3,FALSE))="X","X",(IF(Q360="X",1,Q360+1)))))</f>
        <v/>
      </c>
      <c r="R361" s="50" t="str">
        <f>IF($A361="","",(IF((VLOOKUP($A361,DATA!$S$1:$AC$38,4,FALSE))="X","X",(IF(R360="X",1,R360+1)))))</f>
        <v/>
      </c>
      <c r="S361" s="50" t="str">
        <f>IF($A361="","",(IF((VLOOKUP($A361,DATA!$S$1:$AC$38,5,FALSE))="X","X",(IF(S360="X",1,S360+1)))))</f>
        <v/>
      </c>
      <c r="T361" s="50" t="str">
        <f>IF($A361="","",(IF((VLOOKUP($A361,DATA!$S$1:$AC$38,6,FALSE))="X","X",(IF(T360="X",1,T360+1)))))</f>
        <v/>
      </c>
      <c r="U361" s="50" t="str">
        <f>IF($A361="","",(IF((VLOOKUP($A361,DATA!$S$1:$AC$38,7,FALSE))="X","X",(IF(U360="X",1,U360+1)))))</f>
        <v/>
      </c>
      <c r="V361" s="51" t="str">
        <f>IF($A361="","",(IF((VLOOKUP($A361,DATA!$S$1:$AC$38,8,FALSE))="X","X",(IF(V360="X",1,V360+1)))))</f>
        <v/>
      </c>
      <c r="W361" s="50" t="str">
        <f>IF($A361="","",(IF((VLOOKUP($A361,DATA!$S$1:$AC$38,9,FALSE))="X","X",(IF(W360="X",1,W360+1)))))</f>
        <v/>
      </c>
      <c r="X361" s="50" t="str">
        <f>IF($A361="","",(IF((VLOOKUP($A361,DATA!$S$1:$AC$38,10,FALSE))="X","X",(IF(X360="X",1,X360+1)))))</f>
        <v/>
      </c>
      <c r="Y361" s="51" t="str">
        <f>IF($A361="","",(IF((VLOOKUP($A361,DATA!$S$1:$AC$38,11,FALSE))="X","X",(IF(Y360="X",1,Y360+1)))))</f>
        <v/>
      </c>
      <c r="Z361" s="52"/>
      <c r="AA361" s="52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  <c r="AY361" s="44"/>
      <c r="AZ361" s="44"/>
      <c r="BA361" s="44"/>
      <c r="BB361" s="44"/>
      <c r="BC361" s="44"/>
      <c r="BD361" s="44"/>
      <c r="BE361" s="44"/>
      <c r="BF361" s="44"/>
      <c r="BG361" s="44"/>
      <c r="BH361" s="44"/>
      <c r="BI361" s="44"/>
      <c r="BJ361" s="44"/>
      <c r="BK361" s="44"/>
      <c r="BL361" s="44"/>
      <c r="BM361" s="39"/>
      <c r="BN361" s="39"/>
      <c r="BO361" s="39"/>
      <c r="BP361" s="39"/>
      <c r="BQ361" s="39"/>
      <c r="BR361" s="39"/>
      <c r="BS361" s="44"/>
      <c r="BT361" s="44"/>
      <c r="BU361" s="44"/>
      <c r="BV361" s="44"/>
      <c r="BW361" s="44"/>
      <c r="BX361" s="44"/>
      <c r="BY361" s="44"/>
      <c r="BZ361" s="44"/>
      <c r="CA361" s="44"/>
      <c r="CB361" s="44"/>
      <c r="CC361" s="44"/>
      <c r="CD361" s="44"/>
      <c r="CE361" s="39"/>
      <c r="CF361" s="39"/>
      <c r="CG361" s="39"/>
      <c r="CH361" s="39"/>
      <c r="DC361" s="4"/>
      <c r="DD361" s="4"/>
      <c r="DE361" s="49"/>
      <c r="DF361" s="49"/>
      <c r="DG361" s="49"/>
      <c r="DH361" s="49"/>
      <c r="DI361" s="49"/>
      <c r="DJ361" s="49"/>
      <c r="DK361" s="49"/>
      <c r="DL361" s="49"/>
      <c r="DM361" s="49"/>
      <c r="DN361" s="49"/>
      <c r="DO361" s="49"/>
      <c r="DP361" s="49"/>
      <c r="DQ361" s="49"/>
      <c r="DR361" s="49"/>
      <c r="DS361" s="49"/>
      <c r="DT361" s="49"/>
      <c r="DU361" s="49"/>
      <c r="DV361" s="49"/>
      <c r="DW361" s="49"/>
      <c r="DX361" s="49"/>
      <c r="DY361" s="49"/>
      <c r="DZ361" s="49"/>
      <c r="EA361" s="49"/>
      <c r="EB361" s="49"/>
      <c r="EC361" s="49"/>
      <c r="ED361" s="49"/>
      <c r="EE361" s="49"/>
      <c r="EF361" s="49"/>
      <c r="EG361" s="49"/>
      <c r="EH361" s="49"/>
      <c r="EI361" s="49"/>
      <c r="EJ361" s="49"/>
      <c r="EK361" s="49"/>
      <c r="EL361" s="49"/>
      <c r="EM361" s="49"/>
      <c r="EN361" s="49"/>
      <c r="EO361" s="49"/>
      <c r="EP361" s="49"/>
      <c r="EQ361" s="49"/>
      <c r="ER361" s="49"/>
      <c r="ES361" s="49"/>
      <c r="ET361" s="49"/>
      <c r="EU361" s="49"/>
      <c r="EV361" s="49"/>
      <c r="EW361" s="49"/>
      <c r="EX361" s="49"/>
      <c r="EY361" s="49"/>
      <c r="EZ361" s="49"/>
      <c r="FA361" s="49"/>
      <c r="FB361" s="49"/>
      <c r="FC361" s="49"/>
      <c r="FD361" s="49"/>
      <c r="FE361" s="49"/>
      <c r="FF361" s="49"/>
      <c r="FG361" s="49"/>
      <c r="FH361" s="49"/>
      <c r="FI361" s="49"/>
      <c r="FJ361" s="49"/>
      <c r="FK361" s="49"/>
      <c r="FL361" s="49"/>
      <c r="FM361" s="49"/>
      <c r="FN361" s="49"/>
      <c r="FO361" s="49"/>
      <c r="FP361" s="49"/>
      <c r="FQ361" s="49"/>
      <c r="FR361" s="49"/>
      <c r="FS361" s="49"/>
      <c r="FT361" s="49"/>
      <c r="FU361" s="49"/>
      <c r="FV361" s="49"/>
      <c r="FW361" s="49"/>
      <c r="FX361" s="49"/>
      <c r="FY361" s="49"/>
      <c r="FZ361" s="49"/>
      <c r="GA361" s="49"/>
      <c r="GB361" s="49"/>
      <c r="GC361" s="49"/>
      <c r="GD361" s="49"/>
      <c r="GE361" s="49"/>
      <c r="GF361" s="49"/>
      <c r="GG361" s="49"/>
      <c r="GH361" s="49"/>
      <c r="GI361" s="49"/>
      <c r="GJ361" s="49"/>
      <c r="GK361" s="49"/>
      <c r="GL361" s="49"/>
      <c r="GM361" s="49"/>
      <c r="GN361" s="49"/>
      <c r="GO361" s="49"/>
      <c r="GP361" s="49"/>
      <c r="GQ361" s="49"/>
      <c r="GR361" s="49"/>
      <c r="GS361" s="49"/>
      <c r="GT361" s="49"/>
      <c r="GU361" s="49"/>
      <c r="GV361" s="49"/>
      <c r="GW361" s="49"/>
      <c r="GX361" s="49"/>
      <c r="GY361" s="49"/>
      <c r="GZ361" s="49"/>
    </row>
    <row r="362" spans="1:208" s="5" customFormat="1" ht="18.600000000000001" customHeight="1" x14ac:dyDescent="0.25">
      <c r="A362" s="58"/>
      <c r="B362" s="50" t="str">
        <f>IF($A362="","",(IF((VLOOKUP($A362,DATA!$A$1:$M$38,2,FALSE))="X","X",(IF(B361="X",1,B361+1)))))</f>
        <v/>
      </c>
      <c r="C362" s="51" t="str">
        <f>IF($A362="","",(IF((VLOOKUP($A362,DATA!$A$1:$M$38,3,FALSE))="X","X",(IF(C361="X",1,C361+1)))))</f>
        <v/>
      </c>
      <c r="D362" s="50" t="str">
        <f>IF($A362="","",(IF((VLOOKUP($A362,DATA!$A$1:$M$38,4,FALSE))="X","X",(IF(D361="X",1,D361+1)))))</f>
        <v/>
      </c>
      <c r="E362" s="51" t="str">
        <f>IF($A362="","",(IF((VLOOKUP($A362,DATA!$A$1:$M$38,5,FALSE))="X","X",(IF(E361="X",1,E361+1)))))</f>
        <v/>
      </c>
      <c r="F362" s="50" t="str">
        <f>IF($A362="","",(IF((VLOOKUP($A362,DATA!$A$1:$M$38,6,FALSE))="X","X",(IF(F361="X",1,F361+1)))))</f>
        <v/>
      </c>
      <c r="G362" s="51" t="str">
        <f>IF($A362="","",(IF((VLOOKUP($A362,DATA!$A$1:$M$38,7,FALSE))="X","X",(IF(G361="X",1,G361+1)))))</f>
        <v/>
      </c>
      <c r="H362" s="50" t="str">
        <f>IF($A362="","",(IF((VLOOKUP($A362,DATA!$A$1:$M$38,8,FALSE))="X","X",(IF(H361="X",1,H361+1)))))</f>
        <v/>
      </c>
      <c r="I362" s="50" t="str">
        <f>IF($A362="","",(IF((VLOOKUP($A362,DATA!$A$1:$M$38,9,FALSE))="X","X",(IF(I361="X",1,I361+1)))))</f>
        <v/>
      </c>
      <c r="J362" s="51" t="str">
        <f>IF($A362="","",(IF((VLOOKUP($A362,DATA!$A$1:$M$38,10,FALSE))="X","X",(IF(J361="X",1,J361+1)))))</f>
        <v/>
      </c>
      <c r="K362" s="50" t="str">
        <f>IF($A362="","",(IF((VLOOKUP($A362,DATA!$A$1:$M$38,11,FALSE))="X","X",(IF(K361="X",1,K361+1)))))</f>
        <v/>
      </c>
      <c r="L362" s="50" t="str">
        <f>IF($A362="","",(IF((VLOOKUP($A362,DATA!$A$1:$M$38,12,FALSE))="X","X",(IF(L361="X",1,L361+1)))))</f>
        <v/>
      </c>
      <c r="M362" s="50" t="str">
        <f>IF($A362="","",(IF((VLOOKUP($A362,DATA!$A$1:$M$38,13,FALSE))="X","X",(IF(M361="X",1,M361+1)))))</f>
        <v/>
      </c>
      <c r="N362" s="53" t="str">
        <f t="shared" si="10"/>
        <v/>
      </c>
      <c r="O362" s="51" t="str">
        <f t="shared" si="11"/>
        <v/>
      </c>
      <c r="P362" s="50" t="str">
        <f>IF($A362="","",(IF((VLOOKUP($A362,DATA!$S$1:$AC$38,2,FALSE))="X","X",(IF(P361="X",1,P361+1)))))</f>
        <v/>
      </c>
      <c r="Q362" s="50" t="str">
        <f>IF($A362="","",(IF((VLOOKUP($A362,DATA!$S$1:$AC$38,3,FALSE))="X","X",(IF(Q361="X",1,Q361+1)))))</f>
        <v/>
      </c>
      <c r="R362" s="50" t="str">
        <f>IF($A362="","",(IF((VLOOKUP($A362,DATA!$S$1:$AC$38,4,FALSE))="X","X",(IF(R361="X",1,R361+1)))))</f>
        <v/>
      </c>
      <c r="S362" s="50" t="str">
        <f>IF($A362="","",(IF((VLOOKUP($A362,DATA!$S$1:$AC$38,5,FALSE))="X","X",(IF(S361="X",1,S361+1)))))</f>
        <v/>
      </c>
      <c r="T362" s="50" t="str">
        <f>IF($A362="","",(IF((VLOOKUP($A362,DATA!$S$1:$AC$38,6,FALSE))="X","X",(IF(T361="X",1,T361+1)))))</f>
        <v/>
      </c>
      <c r="U362" s="50" t="str">
        <f>IF($A362="","",(IF((VLOOKUP($A362,DATA!$S$1:$AC$38,7,FALSE))="X","X",(IF(U361="X",1,U361+1)))))</f>
        <v/>
      </c>
      <c r="V362" s="51" t="str">
        <f>IF($A362="","",(IF((VLOOKUP($A362,DATA!$S$1:$AC$38,8,FALSE))="X","X",(IF(V361="X",1,V361+1)))))</f>
        <v/>
      </c>
      <c r="W362" s="50" t="str">
        <f>IF($A362="","",(IF((VLOOKUP($A362,DATA!$S$1:$AC$38,9,FALSE))="X","X",(IF(W361="X",1,W361+1)))))</f>
        <v/>
      </c>
      <c r="X362" s="50" t="str">
        <f>IF($A362="","",(IF((VLOOKUP($A362,DATA!$S$1:$AC$38,10,FALSE))="X","X",(IF(X361="X",1,X361+1)))))</f>
        <v/>
      </c>
      <c r="Y362" s="51" t="str">
        <f>IF($A362="","",(IF((VLOOKUP($A362,DATA!$S$1:$AC$38,11,FALSE))="X","X",(IF(Y361="X",1,Y361+1)))))</f>
        <v/>
      </c>
      <c r="Z362" s="52"/>
      <c r="AA362" s="52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  <c r="BB362" s="44"/>
      <c r="BC362" s="44"/>
      <c r="BD362" s="44"/>
      <c r="BE362" s="44"/>
      <c r="BF362" s="44"/>
      <c r="BG362" s="44"/>
      <c r="BH362" s="44"/>
      <c r="BI362" s="44"/>
      <c r="BJ362" s="44"/>
      <c r="BK362" s="44"/>
      <c r="BL362" s="44"/>
      <c r="BM362" s="39"/>
      <c r="BN362" s="39"/>
      <c r="BO362" s="39"/>
      <c r="BP362" s="39"/>
      <c r="BQ362" s="39"/>
      <c r="BR362" s="39"/>
      <c r="BS362" s="44"/>
      <c r="BT362" s="44"/>
      <c r="BU362" s="44"/>
      <c r="BV362" s="44"/>
      <c r="BW362" s="44"/>
      <c r="BX362" s="44"/>
      <c r="BY362" s="44"/>
      <c r="BZ362" s="44"/>
      <c r="CA362" s="44"/>
      <c r="CB362" s="44"/>
      <c r="CC362" s="44"/>
      <c r="CD362" s="44"/>
      <c r="CE362" s="39"/>
      <c r="CF362" s="39"/>
      <c r="CG362" s="39"/>
      <c r="CH362" s="39"/>
      <c r="DC362" s="4"/>
      <c r="DD362" s="4"/>
      <c r="DE362" s="49"/>
      <c r="DF362" s="49"/>
      <c r="DG362" s="49"/>
      <c r="DH362" s="49"/>
      <c r="DI362" s="49"/>
      <c r="DJ362" s="49"/>
      <c r="DK362" s="49"/>
      <c r="DL362" s="49"/>
      <c r="DM362" s="49"/>
      <c r="DN362" s="49"/>
      <c r="DO362" s="49"/>
      <c r="DP362" s="49"/>
      <c r="DQ362" s="49"/>
      <c r="DR362" s="49"/>
      <c r="DS362" s="49"/>
      <c r="DT362" s="49"/>
      <c r="DU362" s="49"/>
      <c r="DV362" s="49"/>
      <c r="DW362" s="49"/>
      <c r="DX362" s="49"/>
      <c r="DY362" s="49"/>
      <c r="DZ362" s="49"/>
      <c r="EA362" s="49"/>
      <c r="EB362" s="49"/>
      <c r="EC362" s="49"/>
      <c r="ED362" s="49"/>
      <c r="EE362" s="49"/>
      <c r="EF362" s="49"/>
      <c r="EG362" s="49"/>
      <c r="EH362" s="49"/>
      <c r="EI362" s="49"/>
      <c r="EJ362" s="49"/>
      <c r="EK362" s="49"/>
      <c r="EL362" s="49"/>
      <c r="EM362" s="49"/>
      <c r="EN362" s="49"/>
      <c r="EO362" s="49"/>
      <c r="EP362" s="49"/>
      <c r="EQ362" s="49"/>
      <c r="ER362" s="49"/>
      <c r="ES362" s="49"/>
      <c r="ET362" s="49"/>
      <c r="EU362" s="49"/>
      <c r="EV362" s="49"/>
      <c r="EW362" s="49"/>
      <c r="EX362" s="49"/>
      <c r="EY362" s="49"/>
      <c r="EZ362" s="49"/>
      <c r="FA362" s="49"/>
      <c r="FB362" s="49"/>
      <c r="FC362" s="49"/>
      <c r="FD362" s="49"/>
      <c r="FE362" s="49"/>
      <c r="FF362" s="49"/>
      <c r="FG362" s="49"/>
      <c r="FH362" s="49"/>
      <c r="FI362" s="49"/>
      <c r="FJ362" s="49"/>
      <c r="FK362" s="49"/>
      <c r="FL362" s="49"/>
      <c r="FM362" s="49"/>
      <c r="FN362" s="49"/>
      <c r="FO362" s="49"/>
      <c r="FP362" s="49"/>
      <c r="FQ362" s="49"/>
      <c r="FR362" s="49"/>
      <c r="FS362" s="49"/>
      <c r="FT362" s="49"/>
      <c r="FU362" s="49"/>
      <c r="FV362" s="49"/>
      <c r="FW362" s="49"/>
      <c r="FX362" s="49"/>
      <c r="FY362" s="49"/>
      <c r="FZ362" s="49"/>
      <c r="GA362" s="49"/>
      <c r="GB362" s="49"/>
      <c r="GC362" s="49"/>
      <c r="GD362" s="49"/>
      <c r="GE362" s="49"/>
      <c r="GF362" s="49"/>
      <c r="GG362" s="49"/>
      <c r="GH362" s="49"/>
      <c r="GI362" s="49"/>
      <c r="GJ362" s="49"/>
      <c r="GK362" s="49"/>
      <c r="GL362" s="49"/>
      <c r="GM362" s="49"/>
      <c r="GN362" s="49"/>
      <c r="GO362" s="49"/>
      <c r="GP362" s="49"/>
      <c r="GQ362" s="49"/>
      <c r="GR362" s="49"/>
      <c r="GS362" s="49"/>
      <c r="GT362" s="49"/>
      <c r="GU362" s="49"/>
      <c r="GV362" s="49"/>
      <c r="GW362" s="49"/>
      <c r="GX362" s="49"/>
      <c r="GY362" s="49"/>
      <c r="GZ362" s="49"/>
    </row>
    <row r="363" spans="1:208" s="5" customFormat="1" ht="18.600000000000001" customHeight="1" x14ac:dyDescent="0.25">
      <c r="A363" s="58"/>
      <c r="B363" s="50" t="str">
        <f>IF($A363="","",(IF((VLOOKUP($A363,DATA!$A$1:$M$38,2,FALSE))="X","X",(IF(B362="X",1,B362+1)))))</f>
        <v/>
      </c>
      <c r="C363" s="51" t="str">
        <f>IF($A363="","",(IF((VLOOKUP($A363,DATA!$A$1:$M$38,3,FALSE))="X","X",(IF(C362="X",1,C362+1)))))</f>
        <v/>
      </c>
      <c r="D363" s="50" t="str">
        <f>IF($A363="","",(IF((VLOOKUP($A363,DATA!$A$1:$M$38,4,FALSE))="X","X",(IF(D362="X",1,D362+1)))))</f>
        <v/>
      </c>
      <c r="E363" s="51" t="str">
        <f>IF($A363="","",(IF((VLOOKUP($A363,DATA!$A$1:$M$38,5,FALSE))="X","X",(IF(E362="X",1,E362+1)))))</f>
        <v/>
      </c>
      <c r="F363" s="50" t="str">
        <f>IF($A363="","",(IF((VLOOKUP($A363,DATA!$A$1:$M$38,6,FALSE))="X","X",(IF(F362="X",1,F362+1)))))</f>
        <v/>
      </c>
      <c r="G363" s="51" t="str">
        <f>IF($A363="","",(IF((VLOOKUP($A363,DATA!$A$1:$M$38,7,FALSE))="X","X",(IF(G362="X",1,G362+1)))))</f>
        <v/>
      </c>
      <c r="H363" s="50" t="str">
        <f>IF($A363="","",(IF((VLOOKUP($A363,DATA!$A$1:$M$38,8,FALSE))="X","X",(IF(H362="X",1,H362+1)))))</f>
        <v/>
      </c>
      <c r="I363" s="50" t="str">
        <f>IF($A363="","",(IF((VLOOKUP($A363,DATA!$A$1:$M$38,9,FALSE))="X","X",(IF(I362="X",1,I362+1)))))</f>
        <v/>
      </c>
      <c r="J363" s="51" t="str">
        <f>IF($A363="","",(IF((VLOOKUP($A363,DATA!$A$1:$M$38,10,FALSE))="X","X",(IF(J362="X",1,J362+1)))))</f>
        <v/>
      </c>
      <c r="K363" s="50" t="str">
        <f>IF($A363="","",(IF((VLOOKUP($A363,DATA!$A$1:$M$38,11,FALSE))="X","X",(IF(K362="X",1,K362+1)))))</f>
        <v/>
      </c>
      <c r="L363" s="50" t="str">
        <f>IF($A363="","",(IF((VLOOKUP($A363,DATA!$A$1:$M$38,12,FALSE))="X","X",(IF(L362="X",1,L362+1)))))</f>
        <v/>
      </c>
      <c r="M363" s="50" t="str">
        <f>IF($A363="","",(IF((VLOOKUP($A363,DATA!$A$1:$M$38,13,FALSE))="X","X",(IF(M362="X",1,M362+1)))))</f>
        <v/>
      </c>
      <c r="N363" s="53" t="str">
        <f t="shared" si="10"/>
        <v/>
      </c>
      <c r="O363" s="51" t="str">
        <f t="shared" si="11"/>
        <v/>
      </c>
      <c r="P363" s="50" t="str">
        <f>IF($A363="","",(IF((VLOOKUP($A363,DATA!$S$1:$AC$38,2,FALSE))="X","X",(IF(P362="X",1,P362+1)))))</f>
        <v/>
      </c>
      <c r="Q363" s="50" t="str">
        <f>IF($A363="","",(IF((VLOOKUP($A363,DATA!$S$1:$AC$38,3,FALSE))="X","X",(IF(Q362="X",1,Q362+1)))))</f>
        <v/>
      </c>
      <c r="R363" s="50" t="str">
        <f>IF($A363="","",(IF((VLOOKUP($A363,DATA!$S$1:$AC$38,4,FALSE))="X","X",(IF(R362="X",1,R362+1)))))</f>
        <v/>
      </c>
      <c r="S363" s="50" t="str">
        <f>IF($A363="","",(IF((VLOOKUP($A363,DATA!$S$1:$AC$38,5,FALSE))="X","X",(IF(S362="X",1,S362+1)))))</f>
        <v/>
      </c>
      <c r="T363" s="50" t="str">
        <f>IF($A363="","",(IF((VLOOKUP($A363,DATA!$S$1:$AC$38,6,FALSE))="X","X",(IF(T362="X",1,T362+1)))))</f>
        <v/>
      </c>
      <c r="U363" s="50" t="str">
        <f>IF($A363="","",(IF((VLOOKUP($A363,DATA!$S$1:$AC$38,7,FALSE))="X","X",(IF(U362="X",1,U362+1)))))</f>
        <v/>
      </c>
      <c r="V363" s="51" t="str">
        <f>IF($A363="","",(IF((VLOOKUP($A363,DATA!$S$1:$AC$38,8,FALSE))="X","X",(IF(V362="X",1,V362+1)))))</f>
        <v/>
      </c>
      <c r="W363" s="50" t="str">
        <f>IF($A363="","",(IF((VLOOKUP($A363,DATA!$S$1:$AC$38,9,FALSE))="X","X",(IF(W362="X",1,W362+1)))))</f>
        <v/>
      </c>
      <c r="X363" s="50" t="str">
        <f>IF($A363="","",(IF((VLOOKUP($A363,DATA!$S$1:$AC$38,10,FALSE))="X","X",(IF(X362="X",1,X362+1)))))</f>
        <v/>
      </c>
      <c r="Y363" s="51" t="str">
        <f>IF($A363="","",(IF((VLOOKUP($A363,DATA!$S$1:$AC$38,11,FALSE))="X","X",(IF(Y362="X",1,Y362+1)))))</f>
        <v/>
      </c>
      <c r="Z363" s="52"/>
      <c r="AA363" s="52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  <c r="BG363" s="44"/>
      <c r="BH363" s="44"/>
      <c r="BI363" s="44"/>
      <c r="BJ363" s="44"/>
      <c r="BK363" s="44"/>
      <c r="BL363" s="44"/>
      <c r="BM363" s="39"/>
      <c r="BN363" s="39"/>
      <c r="BO363" s="39"/>
      <c r="BP363" s="39"/>
      <c r="BQ363" s="39"/>
      <c r="BR363" s="39"/>
      <c r="BS363" s="44"/>
      <c r="BT363" s="44"/>
      <c r="BU363" s="44"/>
      <c r="BV363" s="44"/>
      <c r="BW363" s="44"/>
      <c r="BX363" s="44"/>
      <c r="BY363" s="44"/>
      <c r="BZ363" s="44"/>
      <c r="CA363" s="44"/>
      <c r="CB363" s="44"/>
      <c r="CC363" s="44"/>
      <c r="CD363" s="44"/>
      <c r="CE363" s="39"/>
      <c r="CF363" s="39"/>
      <c r="CG363" s="39"/>
      <c r="CH363" s="39"/>
      <c r="DC363" s="4"/>
      <c r="DD363" s="4"/>
      <c r="DE363" s="49"/>
      <c r="DF363" s="49"/>
      <c r="DG363" s="49"/>
      <c r="DH363" s="49"/>
      <c r="DI363" s="49"/>
      <c r="DJ363" s="49"/>
      <c r="DK363" s="49"/>
      <c r="DL363" s="49"/>
      <c r="DM363" s="49"/>
      <c r="DN363" s="49"/>
      <c r="DO363" s="49"/>
      <c r="DP363" s="49"/>
      <c r="DQ363" s="49"/>
      <c r="DR363" s="49"/>
      <c r="DS363" s="49"/>
      <c r="DT363" s="49"/>
      <c r="DU363" s="49"/>
      <c r="DV363" s="49"/>
      <c r="DW363" s="49"/>
      <c r="DX363" s="49"/>
      <c r="DY363" s="49"/>
      <c r="DZ363" s="49"/>
      <c r="EA363" s="49"/>
      <c r="EB363" s="49"/>
      <c r="EC363" s="49"/>
      <c r="ED363" s="49"/>
      <c r="EE363" s="49"/>
      <c r="EF363" s="49"/>
      <c r="EG363" s="49"/>
      <c r="EH363" s="49"/>
      <c r="EI363" s="49"/>
      <c r="EJ363" s="49"/>
      <c r="EK363" s="49"/>
      <c r="EL363" s="49"/>
      <c r="EM363" s="49"/>
      <c r="EN363" s="49"/>
      <c r="EO363" s="49"/>
      <c r="EP363" s="49"/>
      <c r="EQ363" s="49"/>
      <c r="ER363" s="49"/>
      <c r="ES363" s="49"/>
      <c r="ET363" s="49"/>
      <c r="EU363" s="49"/>
      <c r="EV363" s="49"/>
      <c r="EW363" s="49"/>
      <c r="EX363" s="49"/>
      <c r="EY363" s="49"/>
      <c r="EZ363" s="49"/>
      <c r="FA363" s="49"/>
      <c r="FB363" s="49"/>
      <c r="FC363" s="49"/>
      <c r="FD363" s="49"/>
      <c r="FE363" s="49"/>
      <c r="FF363" s="49"/>
      <c r="FG363" s="49"/>
      <c r="FH363" s="49"/>
      <c r="FI363" s="49"/>
      <c r="FJ363" s="49"/>
      <c r="FK363" s="49"/>
      <c r="FL363" s="49"/>
      <c r="FM363" s="49"/>
      <c r="FN363" s="49"/>
      <c r="FO363" s="49"/>
      <c r="FP363" s="49"/>
      <c r="FQ363" s="49"/>
      <c r="FR363" s="49"/>
      <c r="FS363" s="49"/>
      <c r="FT363" s="49"/>
      <c r="FU363" s="49"/>
      <c r="FV363" s="49"/>
      <c r="FW363" s="49"/>
      <c r="FX363" s="49"/>
      <c r="FY363" s="49"/>
      <c r="FZ363" s="49"/>
      <c r="GA363" s="49"/>
      <c r="GB363" s="49"/>
      <c r="GC363" s="49"/>
      <c r="GD363" s="49"/>
      <c r="GE363" s="49"/>
      <c r="GF363" s="49"/>
      <c r="GG363" s="49"/>
      <c r="GH363" s="49"/>
      <c r="GI363" s="49"/>
      <c r="GJ363" s="49"/>
      <c r="GK363" s="49"/>
      <c r="GL363" s="49"/>
      <c r="GM363" s="49"/>
      <c r="GN363" s="49"/>
      <c r="GO363" s="49"/>
      <c r="GP363" s="49"/>
      <c r="GQ363" s="49"/>
      <c r="GR363" s="49"/>
      <c r="GS363" s="49"/>
      <c r="GT363" s="49"/>
      <c r="GU363" s="49"/>
      <c r="GV363" s="49"/>
      <c r="GW363" s="49"/>
      <c r="GX363" s="49"/>
      <c r="GY363" s="49"/>
      <c r="GZ363" s="49"/>
    </row>
    <row r="364" spans="1:208" s="5" customFormat="1" ht="18.600000000000001" customHeight="1" x14ac:dyDescent="0.25">
      <c r="A364" s="58"/>
      <c r="B364" s="50" t="str">
        <f>IF($A364="","",(IF((VLOOKUP($A364,DATA!$A$1:$M$38,2,FALSE))="X","X",(IF(B363="X",1,B363+1)))))</f>
        <v/>
      </c>
      <c r="C364" s="51" t="str">
        <f>IF($A364="","",(IF((VLOOKUP($A364,DATA!$A$1:$M$38,3,FALSE))="X","X",(IF(C363="X",1,C363+1)))))</f>
        <v/>
      </c>
      <c r="D364" s="50" t="str">
        <f>IF($A364="","",(IF((VLOOKUP($A364,DATA!$A$1:$M$38,4,FALSE))="X","X",(IF(D363="X",1,D363+1)))))</f>
        <v/>
      </c>
      <c r="E364" s="51" t="str">
        <f>IF($A364="","",(IF((VLOOKUP($A364,DATA!$A$1:$M$38,5,FALSE))="X","X",(IF(E363="X",1,E363+1)))))</f>
        <v/>
      </c>
      <c r="F364" s="50" t="str">
        <f>IF($A364="","",(IF((VLOOKUP($A364,DATA!$A$1:$M$38,6,FALSE))="X","X",(IF(F363="X",1,F363+1)))))</f>
        <v/>
      </c>
      <c r="G364" s="51" t="str">
        <f>IF($A364="","",(IF((VLOOKUP($A364,DATA!$A$1:$M$38,7,FALSE))="X","X",(IF(G363="X",1,G363+1)))))</f>
        <v/>
      </c>
      <c r="H364" s="50" t="str">
        <f>IF($A364="","",(IF((VLOOKUP($A364,DATA!$A$1:$M$38,8,FALSE))="X","X",(IF(H363="X",1,H363+1)))))</f>
        <v/>
      </c>
      <c r="I364" s="50" t="str">
        <f>IF($A364="","",(IF((VLOOKUP($A364,DATA!$A$1:$M$38,9,FALSE))="X","X",(IF(I363="X",1,I363+1)))))</f>
        <v/>
      </c>
      <c r="J364" s="51" t="str">
        <f>IF($A364="","",(IF((VLOOKUP($A364,DATA!$A$1:$M$38,10,FALSE))="X","X",(IF(J363="X",1,J363+1)))))</f>
        <v/>
      </c>
      <c r="K364" s="50" t="str">
        <f>IF($A364="","",(IF((VLOOKUP($A364,DATA!$A$1:$M$38,11,FALSE))="X","X",(IF(K363="X",1,K363+1)))))</f>
        <v/>
      </c>
      <c r="L364" s="50" t="str">
        <f>IF($A364="","",(IF((VLOOKUP($A364,DATA!$A$1:$M$38,12,FALSE))="X","X",(IF(L363="X",1,L363+1)))))</f>
        <v/>
      </c>
      <c r="M364" s="50" t="str">
        <f>IF($A364="","",(IF((VLOOKUP($A364,DATA!$A$1:$M$38,13,FALSE))="X","X",(IF(M363="X",1,M363+1)))))</f>
        <v/>
      </c>
      <c r="N364" s="53" t="str">
        <f t="shared" si="10"/>
        <v/>
      </c>
      <c r="O364" s="51" t="str">
        <f t="shared" si="11"/>
        <v/>
      </c>
      <c r="P364" s="50" t="str">
        <f>IF($A364="","",(IF((VLOOKUP($A364,DATA!$S$1:$AC$38,2,FALSE))="X","X",(IF(P363="X",1,P363+1)))))</f>
        <v/>
      </c>
      <c r="Q364" s="50" t="str">
        <f>IF($A364="","",(IF((VLOOKUP($A364,DATA!$S$1:$AC$38,3,FALSE))="X","X",(IF(Q363="X",1,Q363+1)))))</f>
        <v/>
      </c>
      <c r="R364" s="50" t="str">
        <f>IF($A364="","",(IF((VLOOKUP($A364,DATA!$S$1:$AC$38,4,FALSE))="X","X",(IF(R363="X",1,R363+1)))))</f>
        <v/>
      </c>
      <c r="S364" s="50" t="str">
        <f>IF($A364="","",(IF((VLOOKUP($A364,DATA!$S$1:$AC$38,5,FALSE))="X","X",(IF(S363="X",1,S363+1)))))</f>
        <v/>
      </c>
      <c r="T364" s="50" t="str">
        <f>IF($A364="","",(IF((VLOOKUP($A364,DATA!$S$1:$AC$38,6,FALSE))="X","X",(IF(T363="X",1,T363+1)))))</f>
        <v/>
      </c>
      <c r="U364" s="50" t="str">
        <f>IF($A364="","",(IF((VLOOKUP($A364,DATA!$S$1:$AC$38,7,FALSE))="X","X",(IF(U363="X",1,U363+1)))))</f>
        <v/>
      </c>
      <c r="V364" s="51" t="str">
        <f>IF($A364="","",(IF((VLOOKUP($A364,DATA!$S$1:$AC$38,8,FALSE))="X","X",(IF(V363="X",1,V363+1)))))</f>
        <v/>
      </c>
      <c r="W364" s="50" t="str">
        <f>IF($A364="","",(IF((VLOOKUP($A364,DATA!$S$1:$AC$38,9,FALSE))="X","X",(IF(W363="X",1,W363+1)))))</f>
        <v/>
      </c>
      <c r="X364" s="50" t="str">
        <f>IF($A364="","",(IF((VLOOKUP($A364,DATA!$S$1:$AC$38,10,FALSE))="X","X",(IF(X363="X",1,X363+1)))))</f>
        <v/>
      </c>
      <c r="Y364" s="51" t="str">
        <f>IF($A364="","",(IF((VLOOKUP($A364,DATA!$S$1:$AC$38,11,FALSE))="X","X",(IF(Y363="X",1,Y363+1)))))</f>
        <v/>
      </c>
      <c r="Z364" s="52"/>
      <c r="AA364" s="52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  <c r="BB364" s="44"/>
      <c r="BC364" s="44"/>
      <c r="BD364" s="44"/>
      <c r="BE364" s="44"/>
      <c r="BF364" s="44"/>
      <c r="BG364" s="44"/>
      <c r="BH364" s="44"/>
      <c r="BI364" s="44"/>
      <c r="BJ364" s="44"/>
      <c r="BK364" s="44"/>
      <c r="BL364" s="44"/>
      <c r="BM364" s="39"/>
      <c r="BN364" s="39"/>
      <c r="BO364" s="39"/>
      <c r="BP364" s="39"/>
      <c r="BQ364" s="39"/>
      <c r="BR364" s="39"/>
      <c r="BS364" s="44"/>
      <c r="BT364" s="44"/>
      <c r="BU364" s="44"/>
      <c r="BV364" s="44"/>
      <c r="BW364" s="44"/>
      <c r="BX364" s="44"/>
      <c r="BY364" s="44"/>
      <c r="BZ364" s="44"/>
      <c r="CA364" s="44"/>
      <c r="CB364" s="44"/>
      <c r="CC364" s="44"/>
      <c r="CD364" s="44"/>
      <c r="CE364" s="39"/>
      <c r="CF364" s="39"/>
      <c r="CG364" s="39"/>
      <c r="CH364" s="39"/>
      <c r="DC364" s="4"/>
      <c r="DD364" s="4"/>
      <c r="DE364" s="49"/>
      <c r="DF364" s="49"/>
      <c r="DG364" s="49"/>
      <c r="DH364" s="49"/>
      <c r="DI364" s="49"/>
      <c r="DJ364" s="49"/>
      <c r="DK364" s="49"/>
      <c r="DL364" s="49"/>
      <c r="DM364" s="49"/>
      <c r="DN364" s="49"/>
      <c r="DO364" s="49"/>
      <c r="DP364" s="49"/>
      <c r="DQ364" s="49"/>
      <c r="DR364" s="49"/>
      <c r="DS364" s="49"/>
      <c r="DT364" s="49"/>
      <c r="DU364" s="49"/>
      <c r="DV364" s="49"/>
      <c r="DW364" s="49"/>
      <c r="DX364" s="49"/>
      <c r="DY364" s="49"/>
      <c r="DZ364" s="49"/>
      <c r="EA364" s="49"/>
      <c r="EB364" s="49"/>
      <c r="EC364" s="49"/>
      <c r="ED364" s="49"/>
      <c r="EE364" s="49"/>
      <c r="EF364" s="49"/>
      <c r="EG364" s="49"/>
      <c r="EH364" s="49"/>
      <c r="EI364" s="49"/>
      <c r="EJ364" s="49"/>
      <c r="EK364" s="49"/>
      <c r="EL364" s="49"/>
      <c r="EM364" s="49"/>
      <c r="EN364" s="49"/>
      <c r="EO364" s="49"/>
      <c r="EP364" s="49"/>
      <c r="EQ364" s="49"/>
      <c r="ER364" s="49"/>
      <c r="ES364" s="49"/>
      <c r="ET364" s="49"/>
      <c r="EU364" s="49"/>
      <c r="EV364" s="49"/>
      <c r="EW364" s="49"/>
      <c r="EX364" s="49"/>
      <c r="EY364" s="49"/>
      <c r="EZ364" s="49"/>
      <c r="FA364" s="49"/>
      <c r="FB364" s="49"/>
      <c r="FC364" s="49"/>
      <c r="FD364" s="49"/>
      <c r="FE364" s="49"/>
      <c r="FF364" s="49"/>
      <c r="FG364" s="49"/>
      <c r="FH364" s="49"/>
      <c r="FI364" s="49"/>
      <c r="FJ364" s="49"/>
      <c r="FK364" s="49"/>
      <c r="FL364" s="49"/>
      <c r="FM364" s="49"/>
      <c r="FN364" s="49"/>
      <c r="FO364" s="49"/>
      <c r="FP364" s="49"/>
      <c r="FQ364" s="49"/>
      <c r="FR364" s="49"/>
      <c r="FS364" s="49"/>
      <c r="FT364" s="49"/>
      <c r="FU364" s="49"/>
      <c r="FV364" s="49"/>
      <c r="FW364" s="49"/>
      <c r="FX364" s="49"/>
      <c r="FY364" s="49"/>
      <c r="FZ364" s="49"/>
      <c r="GA364" s="49"/>
      <c r="GB364" s="49"/>
      <c r="GC364" s="49"/>
      <c r="GD364" s="49"/>
      <c r="GE364" s="49"/>
      <c r="GF364" s="49"/>
      <c r="GG364" s="49"/>
      <c r="GH364" s="49"/>
      <c r="GI364" s="49"/>
      <c r="GJ364" s="49"/>
      <c r="GK364" s="49"/>
      <c r="GL364" s="49"/>
      <c r="GM364" s="49"/>
      <c r="GN364" s="49"/>
      <c r="GO364" s="49"/>
      <c r="GP364" s="49"/>
      <c r="GQ364" s="49"/>
      <c r="GR364" s="49"/>
      <c r="GS364" s="49"/>
      <c r="GT364" s="49"/>
      <c r="GU364" s="49"/>
      <c r="GV364" s="49"/>
      <c r="GW364" s="49"/>
      <c r="GX364" s="49"/>
      <c r="GY364" s="49"/>
      <c r="GZ364" s="49"/>
    </row>
    <row r="365" spans="1:208" s="5" customFormat="1" ht="18.600000000000001" customHeight="1" x14ac:dyDescent="0.25">
      <c r="A365" s="58"/>
      <c r="B365" s="50" t="str">
        <f>IF($A365="","",(IF((VLOOKUP($A365,DATA!$A$1:$M$38,2,FALSE))="X","X",(IF(B364="X",1,B364+1)))))</f>
        <v/>
      </c>
      <c r="C365" s="51" t="str">
        <f>IF($A365="","",(IF((VLOOKUP($A365,DATA!$A$1:$M$38,3,FALSE))="X","X",(IF(C364="X",1,C364+1)))))</f>
        <v/>
      </c>
      <c r="D365" s="50" t="str">
        <f>IF($A365="","",(IF((VLOOKUP($A365,DATA!$A$1:$M$38,4,FALSE))="X","X",(IF(D364="X",1,D364+1)))))</f>
        <v/>
      </c>
      <c r="E365" s="51" t="str">
        <f>IF($A365="","",(IF((VLOOKUP($A365,DATA!$A$1:$M$38,5,FALSE))="X","X",(IF(E364="X",1,E364+1)))))</f>
        <v/>
      </c>
      <c r="F365" s="50" t="str">
        <f>IF($A365="","",(IF((VLOOKUP($A365,DATA!$A$1:$M$38,6,FALSE))="X","X",(IF(F364="X",1,F364+1)))))</f>
        <v/>
      </c>
      <c r="G365" s="51" t="str">
        <f>IF($A365="","",(IF((VLOOKUP($A365,DATA!$A$1:$M$38,7,FALSE))="X","X",(IF(G364="X",1,G364+1)))))</f>
        <v/>
      </c>
      <c r="H365" s="50" t="str">
        <f>IF($A365="","",(IF((VLOOKUP($A365,DATA!$A$1:$M$38,8,FALSE))="X","X",(IF(H364="X",1,H364+1)))))</f>
        <v/>
      </c>
      <c r="I365" s="50" t="str">
        <f>IF($A365="","",(IF((VLOOKUP($A365,DATA!$A$1:$M$38,9,FALSE))="X","X",(IF(I364="X",1,I364+1)))))</f>
        <v/>
      </c>
      <c r="J365" s="51" t="str">
        <f>IF($A365="","",(IF((VLOOKUP($A365,DATA!$A$1:$M$38,10,FALSE))="X","X",(IF(J364="X",1,J364+1)))))</f>
        <v/>
      </c>
      <c r="K365" s="50" t="str">
        <f>IF($A365="","",(IF((VLOOKUP($A365,DATA!$A$1:$M$38,11,FALSE))="X","X",(IF(K364="X",1,K364+1)))))</f>
        <v/>
      </c>
      <c r="L365" s="50" t="str">
        <f>IF($A365="","",(IF((VLOOKUP($A365,DATA!$A$1:$M$38,12,FALSE))="X","X",(IF(L364="X",1,L364+1)))))</f>
        <v/>
      </c>
      <c r="M365" s="50" t="str">
        <f>IF($A365="","",(IF((VLOOKUP($A365,DATA!$A$1:$M$38,13,FALSE))="X","X",(IF(M364="X",1,M364+1)))))</f>
        <v/>
      </c>
      <c r="N365" s="53" t="str">
        <f t="shared" si="10"/>
        <v/>
      </c>
      <c r="O365" s="51" t="str">
        <f t="shared" si="11"/>
        <v/>
      </c>
      <c r="P365" s="50" t="str">
        <f>IF($A365="","",(IF((VLOOKUP($A365,DATA!$S$1:$AC$38,2,FALSE))="X","X",(IF(P364="X",1,P364+1)))))</f>
        <v/>
      </c>
      <c r="Q365" s="50" t="str">
        <f>IF($A365="","",(IF((VLOOKUP($A365,DATA!$S$1:$AC$38,3,FALSE))="X","X",(IF(Q364="X",1,Q364+1)))))</f>
        <v/>
      </c>
      <c r="R365" s="50" t="str">
        <f>IF($A365="","",(IF((VLOOKUP($A365,DATA!$S$1:$AC$38,4,FALSE))="X","X",(IF(R364="X",1,R364+1)))))</f>
        <v/>
      </c>
      <c r="S365" s="50" t="str">
        <f>IF($A365="","",(IF((VLOOKUP($A365,DATA!$S$1:$AC$38,5,FALSE))="X","X",(IF(S364="X",1,S364+1)))))</f>
        <v/>
      </c>
      <c r="T365" s="50" t="str">
        <f>IF($A365="","",(IF((VLOOKUP($A365,DATA!$S$1:$AC$38,6,FALSE))="X","X",(IF(T364="X",1,T364+1)))))</f>
        <v/>
      </c>
      <c r="U365" s="50" t="str">
        <f>IF($A365="","",(IF((VLOOKUP($A365,DATA!$S$1:$AC$38,7,FALSE))="X","X",(IF(U364="X",1,U364+1)))))</f>
        <v/>
      </c>
      <c r="V365" s="51" t="str">
        <f>IF($A365="","",(IF((VLOOKUP($A365,DATA!$S$1:$AC$38,8,FALSE))="X","X",(IF(V364="X",1,V364+1)))))</f>
        <v/>
      </c>
      <c r="W365" s="50" t="str">
        <f>IF($A365="","",(IF((VLOOKUP($A365,DATA!$S$1:$AC$38,9,FALSE))="X","X",(IF(W364="X",1,W364+1)))))</f>
        <v/>
      </c>
      <c r="X365" s="50" t="str">
        <f>IF($A365="","",(IF((VLOOKUP($A365,DATA!$S$1:$AC$38,10,FALSE))="X","X",(IF(X364="X",1,X364+1)))))</f>
        <v/>
      </c>
      <c r="Y365" s="51" t="str">
        <f>IF($A365="","",(IF((VLOOKUP($A365,DATA!$S$1:$AC$38,11,FALSE))="X","X",(IF(Y364="X",1,Y364+1)))))</f>
        <v/>
      </c>
      <c r="Z365" s="52"/>
      <c r="AA365" s="52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4"/>
      <c r="BD365" s="44"/>
      <c r="BE365" s="44"/>
      <c r="BF365" s="44"/>
      <c r="BG365" s="44"/>
      <c r="BH365" s="44"/>
      <c r="BI365" s="44"/>
      <c r="BJ365" s="44"/>
      <c r="BK365" s="44"/>
      <c r="BL365" s="44"/>
      <c r="BM365" s="39"/>
      <c r="BN365" s="39"/>
      <c r="BO365" s="39"/>
      <c r="BP365" s="39"/>
      <c r="BQ365" s="39"/>
      <c r="BR365" s="39"/>
      <c r="BS365" s="44"/>
      <c r="BT365" s="44"/>
      <c r="BU365" s="44"/>
      <c r="BV365" s="44"/>
      <c r="BW365" s="44"/>
      <c r="BX365" s="44"/>
      <c r="BY365" s="44"/>
      <c r="BZ365" s="44"/>
      <c r="CA365" s="44"/>
      <c r="CB365" s="44"/>
      <c r="CC365" s="44"/>
      <c r="CD365" s="44"/>
      <c r="CE365" s="39"/>
      <c r="CF365" s="39"/>
      <c r="CG365" s="39"/>
      <c r="CH365" s="39"/>
      <c r="DC365" s="4"/>
      <c r="DD365" s="4"/>
      <c r="DE365" s="49"/>
      <c r="DF365" s="49"/>
      <c r="DG365" s="49"/>
      <c r="DH365" s="49"/>
      <c r="DI365" s="49"/>
      <c r="DJ365" s="49"/>
      <c r="DK365" s="49"/>
      <c r="DL365" s="49"/>
      <c r="DM365" s="49"/>
      <c r="DN365" s="49"/>
      <c r="DO365" s="49"/>
      <c r="DP365" s="49"/>
      <c r="DQ365" s="49"/>
      <c r="DR365" s="49"/>
      <c r="DS365" s="49"/>
      <c r="DT365" s="49"/>
      <c r="DU365" s="49"/>
      <c r="DV365" s="49"/>
      <c r="DW365" s="49"/>
      <c r="DX365" s="49"/>
      <c r="DY365" s="49"/>
      <c r="DZ365" s="49"/>
      <c r="EA365" s="49"/>
      <c r="EB365" s="49"/>
      <c r="EC365" s="49"/>
      <c r="ED365" s="49"/>
      <c r="EE365" s="49"/>
      <c r="EF365" s="49"/>
      <c r="EG365" s="49"/>
      <c r="EH365" s="49"/>
      <c r="EI365" s="49"/>
      <c r="EJ365" s="49"/>
      <c r="EK365" s="49"/>
      <c r="EL365" s="49"/>
      <c r="EM365" s="49"/>
      <c r="EN365" s="49"/>
      <c r="EO365" s="49"/>
      <c r="EP365" s="49"/>
      <c r="EQ365" s="49"/>
      <c r="ER365" s="49"/>
      <c r="ES365" s="49"/>
      <c r="ET365" s="49"/>
      <c r="EU365" s="49"/>
      <c r="EV365" s="49"/>
      <c r="EW365" s="49"/>
      <c r="EX365" s="49"/>
      <c r="EY365" s="49"/>
      <c r="EZ365" s="49"/>
      <c r="FA365" s="49"/>
      <c r="FB365" s="49"/>
      <c r="FC365" s="49"/>
      <c r="FD365" s="49"/>
      <c r="FE365" s="49"/>
      <c r="FF365" s="49"/>
      <c r="FG365" s="49"/>
      <c r="FH365" s="49"/>
      <c r="FI365" s="49"/>
      <c r="FJ365" s="49"/>
      <c r="FK365" s="49"/>
      <c r="FL365" s="49"/>
      <c r="FM365" s="49"/>
      <c r="FN365" s="49"/>
      <c r="FO365" s="49"/>
      <c r="FP365" s="49"/>
      <c r="FQ365" s="49"/>
      <c r="FR365" s="49"/>
      <c r="FS365" s="49"/>
      <c r="FT365" s="49"/>
      <c r="FU365" s="49"/>
      <c r="FV365" s="49"/>
      <c r="FW365" s="49"/>
      <c r="FX365" s="49"/>
      <c r="FY365" s="49"/>
      <c r="FZ365" s="49"/>
      <c r="GA365" s="49"/>
      <c r="GB365" s="49"/>
      <c r="GC365" s="49"/>
      <c r="GD365" s="49"/>
      <c r="GE365" s="49"/>
      <c r="GF365" s="49"/>
      <c r="GG365" s="49"/>
      <c r="GH365" s="49"/>
      <c r="GI365" s="49"/>
      <c r="GJ365" s="49"/>
      <c r="GK365" s="49"/>
      <c r="GL365" s="49"/>
      <c r="GM365" s="49"/>
      <c r="GN365" s="49"/>
      <c r="GO365" s="49"/>
      <c r="GP365" s="49"/>
      <c r="GQ365" s="49"/>
      <c r="GR365" s="49"/>
      <c r="GS365" s="49"/>
      <c r="GT365" s="49"/>
      <c r="GU365" s="49"/>
      <c r="GV365" s="49"/>
      <c r="GW365" s="49"/>
      <c r="GX365" s="49"/>
      <c r="GY365" s="49"/>
      <c r="GZ365" s="49"/>
    </row>
    <row r="366" spans="1:208" s="5" customFormat="1" ht="18.600000000000001" customHeight="1" x14ac:dyDescent="0.25">
      <c r="A366" s="58"/>
      <c r="B366" s="50" t="str">
        <f>IF($A366="","",(IF((VLOOKUP($A366,DATA!$A$1:$M$38,2,FALSE))="X","X",(IF(B365="X",1,B365+1)))))</f>
        <v/>
      </c>
      <c r="C366" s="51" t="str">
        <f>IF($A366="","",(IF((VLOOKUP($A366,DATA!$A$1:$M$38,3,FALSE))="X","X",(IF(C365="X",1,C365+1)))))</f>
        <v/>
      </c>
      <c r="D366" s="50" t="str">
        <f>IF($A366="","",(IF((VLOOKUP($A366,DATA!$A$1:$M$38,4,FALSE))="X","X",(IF(D365="X",1,D365+1)))))</f>
        <v/>
      </c>
      <c r="E366" s="51" t="str">
        <f>IF($A366="","",(IF((VLOOKUP($A366,DATA!$A$1:$M$38,5,FALSE))="X","X",(IF(E365="X",1,E365+1)))))</f>
        <v/>
      </c>
      <c r="F366" s="50" t="str">
        <f>IF($A366="","",(IF((VLOOKUP($A366,DATA!$A$1:$M$38,6,FALSE))="X","X",(IF(F365="X",1,F365+1)))))</f>
        <v/>
      </c>
      <c r="G366" s="51" t="str">
        <f>IF($A366="","",(IF((VLOOKUP($A366,DATA!$A$1:$M$38,7,FALSE))="X","X",(IF(G365="X",1,G365+1)))))</f>
        <v/>
      </c>
      <c r="H366" s="50" t="str">
        <f>IF($A366="","",(IF((VLOOKUP($A366,DATA!$A$1:$M$38,8,FALSE))="X","X",(IF(H365="X",1,H365+1)))))</f>
        <v/>
      </c>
      <c r="I366" s="50" t="str">
        <f>IF($A366="","",(IF((VLOOKUP($A366,DATA!$A$1:$M$38,9,FALSE))="X","X",(IF(I365="X",1,I365+1)))))</f>
        <v/>
      </c>
      <c r="J366" s="51" t="str">
        <f>IF($A366="","",(IF((VLOOKUP($A366,DATA!$A$1:$M$38,10,FALSE))="X","X",(IF(J365="X",1,J365+1)))))</f>
        <v/>
      </c>
      <c r="K366" s="50" t="str">
        <f>IF($A366="","",(IF((VLOOKUP($A366,DATA!$A$1:$M$38,11,FALSE))="X","X",(IF(K365="X",1,K365+1)))))</f>
        <v/>
      </c>
      <c r="L366" s="50" t="str">
        <f>IF($A366="","",(IF((VLOOKUP($A366,DATA!$A$1:$M$38,12,FALSE))="X","X",(IF(L365="X",1,L365+1)))))</f>
        <v/>
      </c>
      <c r="M366" s="50" t="str">
        <f>IF($A366="","",(IF((VLOOKUP($A366,DATA!$A$1:$M$38,13,FALSE))="X","X",(IF(M365="X",1,M365+1)))))</f>
        <v/>
      </c>
      <c r="N366" s="53" t="str">
        <f t="shared" si="10"/>
        <v/>
      </c>
      <c r="O366" s="51" t="str">
        <f t="shared" si="11"/>
        <v/>
      </c>
      <c r="P366" s="50" t="str">
        <f>IF($A366="","",(IF((VLOOKUP($A366,DATA!$S$1:$AC$38,2,FALSE))="X","X",(IF(P365="X",1,P365+1)))))</f>
        <v/>
      </c>
      <c r="Q366" s="50" t="str">
        <f>IF($A366="","",(IF((VLOOKUP($A366,DATA!$S$1:$AC$38,3,FALSE))="X","X",(IF(Q365="X",1,Q365+1)))))</f>
        <v/>
      </c>
      <c r="R366" s="50" t="str">
        <f>IF($A366="","",(IF((VLOOKUP($A366,DATA!$S$1:$AC$38,4,FALSE))="X","X",(IF(R365="X",1,R365+1)))))</f>
        <v/>
      </c>
      <c r="S366" s="50" t="str">
        <f>IF($A366="","",(IF((VLOOKUP($A366,DATA!$S$1:$AC$38,5,FALSE))="X","X",(IF(S365="X",1,S365+1)))))</f>
        <v/>
      </c>
      <c r="T366" s="50" t="str">
        <f>IF($A366="","",(IF((VLOOKUP($A366,DATA!$S$1:$AC$38,6,FALSE))="X","X",(IF(T365="X",1,T365+1)))))</f>
        <v/>
      </c>
      <c r="U366" s="50" t="str">
        <f>IF($A366="","",(IF((VLOOKUP($A366,DATA!$S$1:$AC$38,7,FALSE))="X","X",(IF(U365="X",1,U365+1)))))</f>
        <v/>
      </c>
      <c r="V366" s="51" t="str">
        <f>IF($A366="","",(IF((VLOOKUP($A366,DATA!$S$1:$AC$38,8,FALSE))="X","X",(IF(V365="X",1,V365+1)))))</f>
        <v/>
      </c>
      <c r="W366" s="50" t="str">
        <f>IF($A366="","",(IF((VLOOKUP($A366,DATA!$S$1:$AC$38,9,FALSE))="X","X",(IF(W365="X",1,W365+1)))))</f>
        <v/>
      </c>
      <c r="X366" s="50" t="str">
        <f>IF($A366="","",(IF((VLOOKUP($A366,DATA!$S$1:$AC$38,10,FALSE))="X","X",(IF(X365="X",1,X365+1)))))</f>
        <v/>
      </c>
      <c r="Y366" s="51" t="str">
        <f>IF($A366="","",(IF((VLOOKUP($A366,DATA!$S$1:$AC$38,11,FALSE))="X","X",(IF(Y365="X",1,Y365+1)))))</f>
        <v/>
      </c>
      <c r="Z366" s="52"/>
      <c r="AA366" s="52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/>
      <c r="BB366" s="44"/>
      <c r="BC366" s="44"/>
      <c r="BD366" s="44"/>
      <c r="BE366" s="44"/>
      <c r="BF366" s="44"/>
      <c r="BG366" s="44"/>
      <c r="BH366" s="44"/>
      <c r="BI366" s="44"/>
      <c r="BJ366" s="44"/>
      <c r="BK366" s="44"/>
      <c r="BL366" s="44"/>
      <c r="BM366" s="39"/>
      <c r="BN366" s="39"/>
      <c r="BO366" s="39"/>
      <c r="BP366" s="39"/>
      <c r="BQ366" s="39"/>
      <c r="BR366" s="39"/>
      <c r="BS366" s="44"/>
      <c r="BT366" s="44"/>
      <c r="BU366" s="44"/>
      <c r="BV366" s="44"/>
      <c r="BW366" s="44"/>
      <c r="BX366" s="44"/>
      <c r="BY366" s="44"/>
      <c r="BZ366" s="44"/>
      <c r="CA366" s="44"/>
      <c r="CB366" s="44"/>
      <c r="CC366" s="44"/>
      <c r="CD366" s="44"/>
      <c r="CE366" s="39"/>
      <c r="CF366" s="39"/>
      <c r="CG366" s="39"/>
      <c r="CH366" s="39"/>
      <c r="DC366" s="4"/>
      <c r="DD366" s="4"/>
      <c r="DE366" s="49"/>
      <c r="DF366" s="49"/>
      <c r="DG366" s="49"/>
      <c r="DH366" s="49"/>
      <c r="DI366" s="49"/>
      <c r="DJ366" s="49"/>
      <c r="DK366" s="49"/>
      <c r="DL366" s="49"/>
      <c r="DM366" s="49"/>
      <c r="DN366" s="49"/>
      <c r="DO366" s="49"/>
      <c r="DP366" s="49"/>
      <c r="DQ366" s="49"/>
      <c r="DR366" s="49"/>
      <c r="DS366" s="49"/>
      <c r="DT366" s="49"/>
      <c r="DU366" s="49"/>
      <c r="DV366" s="49"/>
      <c r="DW366" s="49"/>
      <c r="DX366" s="49"/>
      <c r="DY366" s="49"/>
      <c r="DZ366" s="49"/>
      <c r="EA366" s="49"/>
      <c r="EB366" s="49"/>
      <c r="EC366" s="49"/>
      <c r="ED366" s="49"/>
      <c r="EE366" s="49"/>
      <c r="EF366" s="49"/>
      <c r="EG366" s="49"/>
      <c r="EH366" s="49"/>
      <c r="EI366" s="49"/>
      <c r="EJ366" s="49"/>
      <c r="EK366" s="49"/>
      <c r="EL366" s="49"/>
      <c r="EM366" s="49"/>
      <c r="EN366" s="49"/>
      <c r="EO366" s="49"/>
      <c r="EP366" s="49"/>
      <c r="EQ366" s="49"/>
      <c r="ER366" s="49"/>
      <c r="ES366" s="49"/>
      <c r="ET366" s="49"/>
      <c r="EU366" s="49"/>
      <c r="EV366" s="49"/>
      <c r="EW366" s="49"/>
      <c r="EX366" s="49"/>
      <c r="EY366" s="49"/>
      <c r="EZ366" s="49"/>
      <c r="FA366" s="49"/>
      <c r="FB366" s="49"/>
      <c r="FC366" s="49"/>
      <c r="FD366" s="49"/>
      <c r="FE366" s="49"/>
      <c r="FF366" s="49"/>
      <c r="FG366" s="49"/>
      <c r="FH366" s="49"/>
      <c r="FI366" s="49"/>
      <c r="FJ366" s="49"/>
      <c r="FK366" s="49"/>
      <c r="FL366" s="49"/>
      <c r="FM366" s="49"/>
      <c r="FN366" s="49"/>
      <c r="FO366" s="49"/>
      <c r="FP366" s="49"/>
      <c r="FQ366" s="49"/>
      <c r="FR366" s="49"/>
      <c r="FS366" s="49"/>
      <c r="FT366" s="49"/>
      <c r="FU366" s="49"/>
      <c r="FV366" s="49"/>
      <c r="FW366" s="49"/>
      <c r="FX366" s="49"/>
      <c r="FY366" s="49"/>
      <c r="FZ366" s="49"/>
      <c r="GA366" s="49"/>
      <c r="GB366" s="49"/>
      <c r="GC366" s="49"/>
      <c r="GD366" s="49"/>
      <c r="GE366" s="49"/>
      <c r="GF366" s="49"/>
      <c r="GG366" s="49"/>
      <c r="GH366" s="49"/>
      <c r="GI366" s="49"/>
      <c r="GJ366" s="49"/>
      <c r="GK366" s="49"/>
      <c r="GL366" s="49"/>
      <c r="GM366" s="49"/>
      <c r="GN366" s="49"/>
      <c r="GO366" s="49"/>
      <c r="GP366" s="49"/>
      <c r="GQ366" s="49"/>
      <c r="GR366" s="49"/>
      <c r="GS366" s="49"/>
      <c r="GT366" s="49"/>
      <c r="GU366" s="49"/>
      <c r="GV366" s="49"/>
      <c r="GW366" s="49"/>
      <c r="GX366" s="49"/>
      <c r="GY366" s="49"/>
      <c r="GZ366" s="49"/>
    </row>
    <row r="367" spans="1:208" s="5" customFormat="1" ht="18.600000000000001" customHeight="1" x14ac:dyDescent="0.25">
      <c r="A367" s="58"/>
      <c r="B367" s="50" t="str">
        <f>IF($A367="","",(IF((VLOOKUP($A367,DATA!$A$1:$M$38,2,FALSE))="X","X",(IF(B366="X",1,B366+1)))))</f>
        <v/>
      </c>
      <c r="C367" s="51" t="str">
        <f>IF($A367="","",(IF((VLOOKUP($A367,DATA!$A$1:$M$38,3,FALSE))="X","X",(IF(C366="X",1,C366+1)))))</f>
        <v/>
      </c>
      <c r="D367" s="50" t="str">
        <f>IF($A367="","",(IF((VLOOKUP($A367,DATA!$A$1:$M$38,4,FALSE))="X","X",(IF(D366="X",1,D366+1)))))</f>
        <v/>
      </c>
      <c r="E367" s="51" t="str">
        <f>IF($A367="","",(IF((VLOOKUP($A367,DATA!$A$1:$M$38,5,FALSE))="X","X",(IF(E366="X",1,E366+1)))))</f>
        <v/>
      </c>
      <c r="F367" s="50" t="str">
        <f>IF($A367="","",(IF((VLOOKUP($A367,DATA!$A$1:$M$38,6,FALSE))="X","X",(IF(F366="X",1,F366+1)))))</f>
        <v/>
      </c>
      <c r="G367" s="51" t="str">
        <f>IF($A367="","",(IF((VLOOKUP($A367,DATA!$A$1:$M$38,7,FALSE))="X","X",(IF(G366="X",1,G366+1)))))</f>
        <v/>
      </c>
      <c r="H367" s="50" t="str">
        <f>IF($A367="","",(IF((VLOOKUP($A367,DATA!$A$1:$M$38,8,FALSE))="X","X",(IF(H366="X",1,H366+1)))))</f>
        <v/>
      </c>
      <c r="I367" s="50" t="str">
        <f>IF($A367="","",(IF((VLOOKUP($A367,DATA!$A$1:$M$38,9,FALSE))="X","X",(IF(I366="X",1,I366+1)))))</f>
        <v/>
      </c>
      <c r="J367" s="51" t="str">
        <f>IF($A367="","",(IF((VLOOKUP($A367,DATA!$A$1:$M$38,10,FALSE))="X","X",(IF(J366="X",1,J366+1)))))</f>
        <v/>
      </c>
      <c r="K367" s="50" t="str">
        <f>IF($A367="","",(IF((VLOOKUP($A367,DATA!$A$1:$M$38,11,FALSE))="X","X",(IF(K366="X",1,K366+1)))))</f>
        <v/>
      </c>
      <c r="L367" s="50" t="str">
        <f>IF($A367="","",(IF((VLOOKUP($A367,DATA!$A$1:$M$38,12,FALSE))="X","X",(IF(L366="X",1,L366+1)))))</f>
        <v/>
      </c>
      <c r="M367" s="50" t="str">
        <f>IF($A367="","",(IF((VLOOKUP($A367,DATA!$A$1:$M$38,13,FALSE))="X","X",(IF(M366="X",1,M366+1)))))</f>
        <v/>
      </c>
      <c r="N367" s="53" t="str">
        <f t="shared" si="10"/>
        <v/>
      </c>
      <c r="O367" s="51" t="str">
        <f t="shared" si="11"/>
        <v/>
      </c>
      <c r="P367" s="50" t="str">
        <f>IF($A367="","",(IF((VLOOKUP($A367,DATA!$S$1:$AC$38,2,FALSE))="X","X",(IF(P366="X",1,P366+1)))))</f>
        <v/>
      </c>
      <c r="Q367" s="50" t="str">
        <f>IF($A367="","",(IF((VLOOKUP($A367,DATA!$S$1:$AC$38,3,FALSE))="X","X",(IF(Q366="X",1,Q366+1)))))</f>
        <v/>
      </c>
      <c r="R367" s="50" t="str">
        <f>IF($A367="","",(IF((VLOOKUP($A367,DATA!$S$1:$AC$38,4,FALSE))="X","X",(IF(R366="X",1,R366+1)))))</f>
        <v/>
      </c>
      <c r="S367" s="50" t="str">
        <f>IF($A367="","",(IF((VLOOKUP($A367,DATA!$S$1:$AC$38,5,FALSE))="X","X",(IF(S366="X",1,S366+1)))))</f>
        <v/>
      </c>
      <c r="T367" s="50" t="str">
        <f>IF($A367="","",(IF((VLOOKUP($A367,DATA!$S$1:$AC$38,6,FALSE))="X","X",(IF(T366="X",1,T366+1)))))</f>
        <v/>
      </c>
      <c r="U367" s="50" t="str">
        <f>IF($A367="","",(IF((VLOOKUP($A367,DATA!$S$1:$AC$38,7,FALSE))="X","X",(IF(U366="X",1,U366+1)))))</f>
        <v/>
      </c>
      <c r="V367" s="51" t="str">
        <f>IF($A367="","",(IF((VLOOKUP($A367,DATA!$S$1:$AC$38,8,FALSE))="X","X",(IF(V366="X",1,V366+1)))))</f>
        <v/>
      </c>
      <c r="W367" s="50" t="str">
        <f>IF($A367="","",(IF((VLOOKUP($A367,DATA!$S$1:$AC$38,9,FALSE))="X","X",(IF(W366="X",1,W366+1)))))</f>
        <v/>
      </c>
      <c r="X367" s="50" t="str">
        <f>IF($A367="","",(IF((VLOOKUP($A367,DATA!$S$1:$AC$38,10,FALSE))="X","X",(IF(X366="X",1,X366+1)))))</f>
        <v/>
      </c>
      <c r="Y367" s="51" t="str">
        <f>IF($A367="","",(IF((VLOOKUP($A367,DATA!$S$1:$AC$38,11,FALSE))="X","X",(IF(Y366="X",1,Y366+1)))))</f>
        <v/>
      </c>
      <c r="Z367" s="52"/>
      <c r="AA367" s="52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  <c r="AU367" s="44"/>
      <c r="AV367" s="44"/>
      <c r="AW367" s="44"/>
      <c r="AX367" s="44"/>
      <c r="AY367" s="44"/>
      <c r="AZ367" s="44"/>
      <c r="BA367" s="44"/>
      <c r="BB367" s="44"/>
      <c r="BC367" s="44"/>
      <c r="BD367" s="44"/>
      <c r="BE367" s="44"/>
      <c r="BF367" s="44"/>
      <c r="BG367" s="44"/>
      <c r="BH367" s="44"/>
      <c r="BI367" s="44"/>
      <c r="BJ367" s="44"/>
      <c r="BK367" s="44"/>
      <c r="BL367" s="44"/>
      <c r="BM367" s="39"/>
      <c r="BN367" s="39"/>
      <c r="BO367" s="39"/>
      <c r="BP367" s="39"/>
      <c r="BQ367" s="39"/>
      <c r="BR367" s="39"/>
      <c r="BS367" s="44"/>
      <c r="BT367" s="44"/>
      <c r="BU367" s="44"/>
      <c r="BV367" s="44"/>
      <c r="BW367" s="44"/>
      <c r="BX367" s="44"/>
      <c r="BY367" s="44"/>
      <c r="BZ367" s="44"/>
      <c r="CA367" s="44"/>
      <c r="CB367" s="44"/>
      <c r="CC367" s="44"/>
      <c r="CD367" s="44"/>
      <c r="CE367" s="39"/>
      <c r="CF367" s="39"/>
      <c r="CG367" s="39"/>
      <c r="CH367" s="39"/>
      <c r="DC367" s="4"/>
      <c r="DD367" s="4"/>
      <c r="DE367" s="49"/>
      <c r="DF367" s="49"/>
      <c r="DG367" s="49"/>
      <c r="DH367" s="49"/>
      <c r="DI367" s="49"/>
      <c r="DJ367" s="49"/>
      <c r="DK367" s="49"/>
      <c r="DL367" s="49"/>
      <c r="DM367" s="49"/>
      <c r="DN367" s="49"/>
      <c r="DO367" s="49"/>
      <c r="DP367" s="49"/>
      <c r="DQ367" s="49"/>
      <c r="DR367" s="49"/>
      <c r="DS367" s="49"/>
      <c r="DT367" s="49"/>
      <c r="DU367" s="49"/>
      <c r="DV367" s="49"/>
      <c r="DW367" s="49"/>
      <c r="DX367" s="49"/>
      <c r="DY367" s="49"/>
      <c r="DZ367" s="49"/>
      <c r="EA367" s="49"/>
      <c r="EB367" s="49"/>
      <c r="EC367" s="49"/>
      <c r="ED367" s="49"/>
      <c r="EE367" s="49"/>
      <c r="EF367" s="49"/>
      <c r="EG367" s="49"/>
      <c r="EH367" s="49"/>
      <c r="EI367" s="49"/>
      <c r="EJ367" s="49"/>
      <c r="EK367" s="49"/>
      <c r="EL367" s="49"/>
      <c r="EM367" s="49"/>
      <c r="EN367" s="49"/>
      <c r="EO367" s="49"/>
      <c r="EP367" s="49"/>
      <c r="EQ367" s="49"/>
      <c r="ER367" s="49"/>
      <c r="ES367" s="49"/>
      <c r="ET367" s="49"/>
      <c r="EU367" s="49"/>
      <c r="EV367" s="49"/>
      <c r="EW367" s="49"/>
      <c r="EX367" s="49"/>
      <c r="EY367" s="49"/>
      <c r="EZ367" s="49"/>
      <c r="FA367" s="49"/>
      <c r="FB367" s="49"/>
      <c r="FC367" s="49"/>
      <c r="FD367" s="49"/>
      <c r="FE367" s="49"/>
      <c r="FF367" s="49"/>
      <c r="FG367" s="49"/>
      <c r="FH367" s="49"/>
      <c r="FI367" s="49"/>
      <c r="FJ367" s="49"/>
      <c r="FK367" s="49"/>
      <c r="FL367" s="49"/>
      <c r="FM367" s="49"/>
      <c r="FN367" s="49"/>
      <c r="FO367" s="49"/>
      <c r="FP367" s="49"/>
      <c r="FQ367" s="49"/>
      <c r="FR367" s="49"/>
      <c r="FS367" s="49"/>
      <c r="FT367" s="49"/>
      <c r="FU367" s="49"/>
      <c r="FV367" s="49"/>
      <c r="FW367" s="49"/>
      <c r="FX367" s="49"/>
      <c r="FY367" s="49"/>
      <c r="FZ367" s="49"/>
      <c r="GA367" s="49"/>
      <c r="GB367" s="49"/>
      <c r="GC367" s="49"/>
      <c r="GD367" s="49"/>
      <c r="GE367" s="49"/>
      <c r="GF367" s="49"/>
      <c r="GG367" s="49"/>
      <c r="GH367" s="49"/>
      <c r="GI367" s="49"/>
      <c r="GJ367" s="49"/>
      <c r="GK367" s="49"/>
      <c r="GL367" s="49"/>
      <c r="GM367" s="49"/>
      <c r="GN367" s="49"/>
      <c r="GO367" s="49"/>
      <c r="GP367" s="49"/>
      <c r="GQ367" s="49"/>
      <c r="GR367" s="49"/>
      <c r="GS367" s="49"/>
      <c r="GT367" s="49"/>
      <c r="GU367" s="49"/>
      <c r="GV367" s="49"/>
      <c r="GW367" s="49"/>
      <c r="GX367" s="49"/>
      <c r="GY367" s="49"/>
      <c r="GZ367" s="49"/>
    </row>
    <row r="368" spans="1:208" s="5" customFormat="1" ht="18.600000000000001" customHeight="1" x14ac:dyDescent="0.25">
      <c r="A368" s="58"/>
      <c r="B368" s="50" t="str">
        <f>IF($A368="","",(IF((VLOOKUP($A368,DATA!$A$1:$M$38,2,FALSE))="X","X",(IF(B367="X",1,B367+1)))))</f>
        <v/>
      </c>
      <c r="C368" s="51" t="str">
        <f>IF($A368="","",(IF((VLOOKUP($A368,DATA!$A$1:$M$38,3,FALSE))="X","X",(IF(C367="X",1,C367+1)))))</f>
        <v/>
      </c>
      <c r="D368" s="50" t="str">
        <f>IF($A368="","",(IF((VLOOKUP($A368,DATA!$A$1:$M$38,4,FALSE))="X","X",(IF(D367="X",1,D367+1)))))</f>
        <v/>
      </c>
      <c r="E368" s="51" t="str">
        <f>IF($A368="","",(IF((VLOOKUP($A368,DATA!$A$1:$M$38,5,FALSE))="X","X",(IF(E367="X",1,E367+1)))))</f>
        <v/>
      </c>
      <c r="F368" s="50" t="str">
        <f>IF($A368="","",(IF((VLOOKUP($A368,DATA!$A$1:$M$38,6,FALSE))="X","X",(IF(F367="X",1,F367+1)))))</f>
        <v/>
      </c>
      <c r="G368" s="51" t="str">
        <f>IF($A368="","",(IF((VLOOKUP($A368,DATA!$A$1:$M$38,7,FALSE))="X","X",(IF(G367="X",1,G367+1)))))</f>
        <v/>
      </c>
      <c r="H368" s="50" t="str">
        <f>IF($A368="","",(IF((VLOOKUP($A368,DATA!$A$1:$M$38,8,FALSE))="X","X",(IF(H367="X",1,H367+1)))))</f>
        <v/>
      </c>
      <c r="I368" s="50" t="str">
        <f>IF($A368="","",(IF((VLOOKUP($A368,DATA!$A$1:$M$38,9,FALSE))="X","X",(IF(I367="X",1,I367+1)))))</f>
        <v/>
      </c>
      <c r="J368" s="51" t="str">
        <f>IF($A368="","",(IF((VLOOKUP($A368,DATA!$A$1:$M$38,10,FALSE))="X","X",(IF(J367="X",1,J367+1)))))</f>
        <v/>
      </c>
      <c r="K368" s="50" t="str">
        <f>IF($A368="","",(IF((VLOOKUP($A368,DATA!$A$1:$M$38,11,FALSE))="X","X",(IF(K367="X",1,K367+1)))))</f>
        <v/>
      </c>
      <c r="L368" s="50" t="str">
        <f>IF($A368="","",(IF((VLOOKUP($A368,DATA!$A$1:$M$38,12,FALSE))="X","X",(IF(L367="X",1,L367+1)))))</f>
        <v/>
      </c>
      <c r="M368" s="50" t="str">
        <f>IF($A368="","",(IF((VLOOKUP($A368,DATA!$A$1:$M$38,13,FALSE))="X","X",(IF(M367="X",1,M367+1)))))</f>
        <v/>
      </c>
      <c r="N368" s="53" t="str">
        <f t="shared" si="10"/>
        <v/>
      </c>
      <c r="O368" s="51" t="str">
        <f t="shared" si="11"/>
        <v/>
      </c>
      <c r="P368" s="50" t="str">
        <f>IF($A368="","",(IF((VLOOKUP($A368,DATA!$S$1:$AC$38,2,FALSE))="X","X",(IF(P367="X",1,P367+1)))))</f>
        <v/>
      </c>
      <c r="Q368" s="50" t="str">
        <f>IF($A368="","",(IF((VLOOKUP($A368,DATA!$S$1:$AC$38,3,FALSE))="X","X",(IF(Q367="X",1,Q367+1)))))</f>
        <v/>
      </c>
      <c r="R368" s="50" t="str">
        <f>IF($A368="","",(IF((VLOOKUP($A368,DATA!$S$1:$AC$38,4,FALSE))="X","X",(IF(R367="X",1,R367+1)))))</f>
        <v/>
      </c>
      <c r="S368" s="50" t="str">
        <f>IF($A368="","",(IF((VLOOKUP($A368,DATA!$S$1:$AC$38,5,FALSE))="X","X",(IF(S367="X",1,S367+1)))))</f>
        <v/>
      </c>
      <c r="T368" s="50" t="str">
        <f>IF($A368="","",(IF((VLOOKUP($A368,DATA!$S$1:$AC$38,6,FALSE))="X","X",(IF(T367="X",1,T367+1)))))</f>
        <v/>
      </c>
      <c r="U368" s="50" t="str">
        <f>IF($A368="","",(IF((VLOOKUP($A368,DATA!$S$1:$AC$38,7,FALSE))="X","X",(IF(U367="X",1,U367+1)))))</f>
        <v/>
      </c>
      <c r="V368" s="51" t="str">
        <f>IF($A368="","",(IF((VLOOKUP($A368,DATA!$S$1:$AC$38,8,FALSE))="X","X",(IF(V367="X",1,V367+1)))))</f>
        <v/>
      </c>
      <c r="W368" s="50" t="str">
        <f>IF($A368="","",(IF((VLOOKUP($A368,DATA!$S$1:$AC$38,9,FALSE))="X","X",(IF(W367="X",1,W367+1)))))</f>
        <v/>
      </c>
      <c r="X368" s="50" t="str">
        <f>IF($A368="","",(IF((VLOOKUP($A368,DATA!$S$1:$AC$38,10,FALSE))="X","X",(IF(X367="X",1,X367+1)))))</f>
        <v/>
      </c>
      <c r="Y368" s="51" t="str">
        <f>IF($A368="","",(IF((VLOOKUP($A368,DATA!$S$1:$AC$38,11,FALSE))="X","X",(IF(Y367="X",1,Y367+1)))))</f>
        <v/>
      </c>
      <c r="Z368" s="52"/>
      <c r="AA368" s="52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44"/>
      <c r="BD368" s="44"/>
      <c r="BE368" s="44"/>
      <c r="BF368" s="44"/>
      <c r="BG368" s="44"/>
      <c r="BH368" s="44"/>
      <c r="BI368" s="44"/>
      <c r="BJ368" s="44"/>
      <c r="BK368" s="44"/>
      <c r="BL368" s="44"/>
      <c r="BM368" s="39"/>
      <c r="BN368" s="39"/>
      <c r="BO368" s="39"/>
      <c r="BP368" s="39"/>
      <c r="BQ368" s="39"/>
      <c r="BR368" s="39"/>
      <c r="BS368" s="44"/>
      <c r="BT368" s="44"/>
      <c r="BU368" s="44"/>
      <c r="BV368" s="44"/>
      <c r="BW368" s="44"/>
      <c r="BX368" s="44"/>
      <c r="BY368" s="44"/>
      <c r="BZ368" s="44"/>
      <c r="CA368" s="44"/>
      <c r="CB368" s="44"/>
      <c r="CC368" s="44"/>
      <c r="CD368" s="44"/>
      <c r="CE368" s="39"/>
      <c r="CF368" s="39"/>
      <c r="CG368" s="39"/>
      <c r="CH368" s="39"/>
      <c r="DC368" s="4"/>
      <c r="DD368" s="4"/>
      <c r="DE368" s="49"/>
      <c r="DF368" s="49"/>
      <c r="DG368" s="49"/>
      <c r="DH368" s="49"/>
      <c r="DI368" s="49"/>
      <c r="DJ368" s="49"/>
      <c r="DK368" s="49"/>
      <c r="DL368" s="49"/>
      <c r="DM368" s="49"/>
      <c r="DN368" s="49"/>
      <c r="DO368" s="49"/>
      <c r="DP368" s="49"/>
      <c r="DQ368" s="49"/>
      <c r="DR368" s="49"/>
      <c r="DS368" s="49"/>
      <c r="DT368" s="49"/>
      <c r="DU368" s="49"/>
      <c r="DV368" s="49"/>
      <c r="DW368" s="49"/>
      <c r="DX368" s="49"/>
      <c r="DY368" s="49"/>
      <c r="DZ368" s="49"/>
      <c r="EA368" s="49"/>
      <c r="EB368" s="49"/>
      <c r="EC368" s="49"/>
      <c r="ED368" s="49"/>
      <c r="EE368" s="49"/>
      <c r="EF368" s="49"/>
      <c r="EG368" s="49"/>
      <c r="EH368" s="49"/>
      <c r="EI368" s="49"/>
      <c r="EJ368" s="49"/>
      <c r="EK368" s="49"/>
      <c r="EL368" s="49"/>
      <c r="EM368" s="49"/>
      <c r="EN368" s="49"/>
      <c r="EO368" s="49"/>
      <c r="EP368" s="49"/>
      <c r="EQ368" s="49"/>
      <c r="ER368" s="49"/>
      <c r="ES368" s="49"/>
      <c r="ET368" s="49"/>
      <c r="EU368" s="49"/>
      <c r="EV368" s="49"/>
      <c r="EW368" s="49"/>
      <c r="EX368" s="49"/>
      <c r="EY368" s="49"/>
      <c r="EZ368" s="49"/>
      <c r="FA368" s="49"/>
      <c r="FB368" s="49"/>
      <c r="FC368" s="49"/>
      <c r="FD368" s="49"/>
      <c r="FE368" s="49"/>
      <c r="FF368" s="49"/>
      <c r="FG368" s="49"/>
      <c r="FH368" s="49"/>
      <c r="FI368" s="49"/>
      <c r="FJ368" s="49"/>
      <c r="FK368" s="49"/>
      <c r="FL368" s="49"/>
      <c r="FM368" s="49"/>
      <c r="FN368" s="49"/>
      <c r="FO368" s="49"/>
      <c r="FP368" s="49"/>
      <c r="FQ368" s="49"/>
      <c r="FR368" s="49"/>
      <c r="FS368" s="49"/>
      <c r="FT368" s="49"/>
      <c r="FU368" s="49"/>
      <c r="FV368" s="49"/>
      <c r="FW368" s="49"/>
      <c r="FX368" s="49"/>
      <c r="FY368" s="49"/>
      <c r="FZ368" s="49"/>
      <c r="GA368" s="49"/>
      <c r="GB368" s="49"/>
      <c r="GC368" s="49"/>
      <c r="GD368" s="49"/>
      <c r="GE368" s="49"/>
      <c r="GF368" s="49"/>
      <c r="GG368" s="49"/>
      <c r="GH368" s="49"/>
      <c r="GI368" s="49"/>
      <c r="GJ368" s="49"/>
      <c r="GK368" s="49"/>
      <c r="GL368" s="49"/>
      <c r="GM368" s="49"/>
      <c r="GN368" s="49"/>
      <c r="GO368" s="49"/>
      <c r="GP368" s="49"/>
      <c r="GQ368" s="49"/>
      <c r="GR368" s="49"/>
      <c r="GS368" s="49"/>
      <c r="GT368" s="49"/>
      <c r="GU368" s="49"/>
      <c r="GV368" s="49"/>
      <c r="GW368" s="49"/>
      <c r="GX368" s="49"/>
      <c r="GY368" s="49"/>
      <c r="GZ368" s="49"/>
    </row>
    <row r="369" spans="1:208" s="5" customFormat="1" ht="18.600000000000001" customHeight="1" x14ac:dyDescent="0.25">
      <c r="A369" s="58"/>
      <c r="B369" s="50" t="str">
        <f>IF($A369="","",(IF((VLOOKUP($A369,DATA!$A$1:$M$38,2,FALSE))="X","X",(IF(B368="X",1,B368+1)))))</f>
        <v/>
      </c>
      <c r="C369" s="51" t="str">
        <f>IF($A369="","",(IF((VLOOKUP($A369,DATA!$A$1:$M$38,3,FALSE))="X","X",(IF(C368="X",1,C368+1)))))</f>
        <v/>
      </c>
      <c r="D369" s="50" t="str">
        <f>IF($A369="","",(IF((VLOOKUP($A369,DATA!$A$1:$M$38,4,FALSE))="X","X",(IF(D368="X",1,D368+1)))))</f>
        <v/>
      </c>
      <c r="E369" s="51" t="str">
        <f>IF($A369="","",(IF((VLOOKUP($A369,DATA!$A$1:$M$38,5,FALSE))="X","X",(IF(E368="X",1,E368+1)))))</f>
        <v/>
      </c>
      <c r="F369" s="50" t="str">
        <f>IF($A369="","",(IF((VLOOKUP($A369,DATA!$A$1:$M$38,6,FALSE))="X","X",(IF(F368="X",1,F368+1)))))</f>
        <v/>
      </c>
      <c r="G369" s="51" t="str">
        <f>IF($A369="","",(IF((VLOOKUP($A369,DATA!$A$1:$M$38,7,FALSE))="X","X",(IF(G368="X",1,G368+1)))))</f>
        <v/>
      </c>
      <c r="H369" s="50" t="str">
        <f>IF($A369="","",(IF((VLOOKUP($A369,DATA!$A$1:$M$38,8,FALSE))="X","X",(IF(H368="X",1,H368+1)))))</f>
        <v/>
      </c>
      <c r="I369" s="50" t="str">
        <f>IF($A369="","",(IF((VLOOKUP($A369,DATA!$A$1:$M$38,9,FALSE))="X","X",(IF(I368="X",1,I368+1)))))</f>
        <v/>
      </c>
      <c r="J369" s="51" t="str">
        <f>IF($A369="","",(IF((VLOOKUP($A369,DATA!$A$1:$M$38,10,FALSE))="X","X",(IF(J368="X",1,J368+1)))))</f>
        <v/>
      </c>
      <c r="K369" s="50" t="str">
        <f>IF($A369="","",(IF((VLOOKUP($A369,DATA!$A$1:$M$38,11,FALSE))="X","X",(IF(K368="X",1,K368+1)))))</f>
        <v/>
      </c>
      <c r="L369" s="50" t="str">
        <f>IF($A369="","",(IF((VLOOKUP($A369,DATA!$A$1:$M$38,12,FALSE))="X","X",(IF(L368="X",1,L368+1)))))</f>
        <v/>
      </c>
      <c r="M369" s="50" t="str">
        <f>IF($A369="","",(IF((VLOOKUP($A369,DATA!$A$1:$M$38,13,FALSE))="X","X",(IF(M368="X",1,M368+1)))))</f>
        <v/>
      </c>
      <c r="N369" s="53" t="str">
        <f t="shared" si="10"/>
        <v/>
      </c>
      <c r="O369" s="51" t="str">
        <f t="shared" si="11"/>
        <v/>
      </c>
      <c r="P369" s="50" t="str">
        <f>IF($A369="","",(IF((VLOOKUP($A369,DATA!$S$1:$AC$38,2,FALSE))="X","X",(IF(P368="X",1,P368+1)))))</f>
        <v/>
      </c>
      <c r="Q369" s="50" t="str">
        <f>IF($A369="","",(IF((VLOOKUP($A369,DATA!$S$1:$AC$38,3,FALSE))="X","X",(IF(Q368="X",1,Q368+1)))))</f>
        <v/>
      </c>
      <c r="R369" s="50" t="str">
        <f>IF($A369="","",(IF((VLOOKUP($A369,DATA!$S$1:$AC$38,4,FALSE))="X","X",(IF(R368="X",1,R368+1)))))</f>
        <v/>
      </c>
      <c r="S369" s="50" t="str">
        <f>IF($A369="","",(IF((VLOOKUP($A369,DATA!$S$1:$AC$38,5,FALSE))="X","X",(IF(S368="X",1,S368+1)))))</f>
        <v/>
      </c>
      <c r="T369" s="50" t="str">
        <f>IF($A369="","",(IF((VLOOKUP($A369,DATA!$S$1:$AC$38,6,FALSE))="X","X",(IF(T368="X",1,T368+1)))))</f>
        <v/>
      </c>
      <c r="U369" s="50" t="str">
        <f>IF($A369="","",(IF((VLOOKUP($A369,DATA!$S$1:$AC$38,7,FALSE))="X","X",(IF(U368="X",1,U368+1)))))</f>
        <v/>
      </c>
      <c r="V369" s="51" t="str">
        <f>IF($A369="","",(IF((VLOOKUP($A369,DATA!$S$1:$AC$38,8,FALSE))="X","X",(IF(V368="X",1,V368+1)))))</f>
        <v/>
      </c>
      <c r="W369" s="50" t="str">
        <f>IF($A369="","",(IF((VLOOKUP($A369,DATA!$S$1:$AC$38,9,FALSE))="X","X",(IF(W368="X",1,W368+1)))))</f>
        <v/>
      </c>
      <c r="X369" s="50" t="str">
        <f>IF($A369="","",(IF((VLOOKUP($A369,DATA!$S$1:$AC$38,10,FALSE))="X","X",(IF(X368="X",1,X368+1)))))</f>
        <v/>
      </c>
      <c r="Y369" s="51" t="str">
        <f>IF($A369="","",(IF((VLOOKUP($A369,DATA!$S$1:$AC$38,11,FALSE))="X","X",(IF(Y368="X",1,Y368+1)))))</f>
        <v/>
      </c>
      <c r="Z369" s="52"/>
      <c r="AA369" s="52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  <c r="AS369" s="44"/>
      <c r="AT369" s="44"/>
      <c r="AU369" s="44"/>
      <c r="AV369" s="44"/>
      <c r="AW369" s="44"/>
      <c r="AX369" s="44"/>
      <c r="AY369" s="44"/>
      <c r="AZ369" s="44"/>
      <c r="BA369" s="44"/>
      <c r="BB369" s="44"/>
      <c r="BC369" s="44"/>
      <c r="BD369" s="44"/>
      <c r="BE369" s="44"/>
      <c r="BF369" s="44"/>
      <c r="BG369" s="44"/>
      <c r="BH369" s="44"/>
      <c r="BI369" s="44"/>
      <c r="BJ369" s="44"/>
      <c r="BK369" s="44"/>
      <c r="BL369" s="44"/>
      <c r="BM369" s="39"/>
      <c r="BN369" s="39"/>
      <c r="BO369" s="39"/>
      <c r="BP369" s="39"/>
      <c r="BQ369" s="39"/>
      <c r="BR369" s="39"/>
      <c r="BS369" s="44"/>
      <c r="BT369" s="44"/>
      <c r="BU369" s="44"/>
      <c r="BV369" s="44"/>
      <c r="BW369" s="44"/>
      <c r="BX369" s="44"/>
      <c r="BY369" s="44"/>
      <c r="BZ369" s="44"/>
      <c r="CA369" s="44"/>
      <c r="CB369" s="44"/>
      <c r="CC369" s="44"/>
      <c r="CD369" s="44"/>
      <c r="CE369" s="39"/>
      <c r="CF369" s="39"/>
      <c r="CG369" s="39"/>
      <c r="CH369" s="39"/>
      <c r="DC369" s="4"/>
      <c r="DD369" s="4"/>
      <c r="DE369" s="49"/>
      <c r="DF369" s="49"/>
      <c r="DG369" s="49"/>
      <c r="DH369" s="49"/>
      <c r="DI369" s="49"/>
      <c r="DJ369" s="49"/>
      <c r="DK369" s="49"/>
      <c r="DL369" s="49"/>
      <c r="DM369" s="49"/>
      <c r="DN369" s="49"/>
      <c r="DO369" s="49"/>
      <c r="DP369" s="49"/>
      <c r="DQ369" s="49"/>
      <c r="DR369" s="49"/>
      <c r="DS369" s="49"/>
      <c r="DT369" s="49"/>
      <c r="DU369" s="49"/>
      <c r="DV369" s="49"/>
      <c r="DW369" s="49"/>
      <c r="DX369" s="49"/>
      <c r="DY369" s="49"/>
      <c r="DZ369" s="49"/>
      <c r="EA369" s="49"/>
      <c r="EB369" s="49"/>
      <c r="EC369" s="49"/>
      <c r="ED369" s="49"/>
      <c r="EE369" s="49"/>
      <c r="EF369" s="49"/>
      <c r="EG369" s="49"/>
      <c r="EH369" s="49"/>
      <c r="EI369" s="49"/>
      <c r="EJ369" s="49"/>
      <c r="EK369" s="49"/>
      <c r="EL369" s="49"/>
      <c r="EM369" s="49"/>
      <c r="EN369" s="49"/>
      <c r="EO369" s="49"/>
      <c r="EP369" s="49"/>
      <c r="EQ369" s="49"/>
      <c r="ER369" s="49"/>
      <c r="ES369" s="49"/>
      <c r="ET369" s="49"/>
      <c r="EU369" s="49"/>
      <c r="EV369" s="49"/>
      <c r="EW369" s="49"/>
      <c r="EX369" s="49"/>
      <c r="EY369" s="49"/>
      <c r="EZ369" s="49"/>
      <c r="FA369" s="49"/>
      <c r="FB369" s="49"/>
      <c r="FC369" s="49"/>
      <c r="FD369" s="49"/>
      <c r="FE369" s="49"/>
      <c r="FF369" s="49"/>
      <c r="FG369" s="49"/>
      <c r="FH369" s="49"/>
      <c r="FI369" s="49"/>
      <c r="FJ369" s="49"/>
      <c r="FK369" s="49"/>
      <c r="FL369" s="49"/>
      <c r="FM369" s="49"/>
      <c r="FN369" s="49"/>
      <c r="FO369" s="49"/>
      <c r="FP369" s="49"/>
      <c r="FQ369" s="49"/>
      <c r="FR369" s="49"/>
      <c r="FS369" s="49"/>
      <c r="FT369" s="49"/>
      <c r="FU369" s="49"/>
      <c r="FV369" s="49"/>
      <c r="FW369" s="49"/>
      <c r="FX369" s="49"/>
      <c r="FY369" s="49"/>
      <c r="FZ369" s="49"/>
      <c r="GA369" s="49"/>
      <c r="GB369" s="49"/>
      <c r="GC369" s="49"/>
      <c r="GD369" s="49"/>
      <c r="GE369" s="49"/>
      <c r="GF369" s="49"/>
      <c r="GG369" s="49"/>
      <c r="GH369" s="49"/>
      <c r="GI369" s="49"/>
      <c r="GJ369" s="49"/>
      <c r="GK369" s="49"/>
      <c r="GL369" s="49"/>
      <c r="GM369" s="49"/>
      <c r="GN369" s="49"/>
      <c r="GO369" s="49"/>
      <c r="GP369" s="49"/>
      <c r="GQ369" s="49"/>
      <c r="GR369" s="49"/>
      <c r="GS369" s="49"/>
      <c r="GT369" s="49"/>
      <c r="GU369" s="49"/>
      <c r="GV369" s="49"/>
      <c r="GW369" s="49"/>
      <c r="GX369" s="49"/>
      <c r="GY369" s="49"/>
      <c r="GZ369" s="49"/>
    </row>
    <row r="370" spans="1:208" s="5" customFormat="1" ht="18.600000000000001" customHeight="1" x14ac:dyDescent="0.25">
      <c r="A370" s="58"/>
      <c r="B370" s="50" t="str">
        <f>IF($A370="","",(IF((VLOOKUP($A370,DATA!$A$1:$M$38,2,FALSE))="X","X",(IF(B369="X",1,B369+1)))))</f>
        <v/>
      </c>
      <c r="C370" s="51" t="str">
        <f>IF($A370="","",(IF((VLOOKUP($A370,DATA!$A$1:$M$38,3,FALSE))="X","X",(IF(C369="X",1,C369+1)))))</f>
        <v/>
      </c>
      <c r="D370" s="50" t="str">
        <f>IF($A370="","",(IF((VLOOKUP($A370,DATA!$A$1:$M$38,4,FALSE))="X","X",(IF(D369="X",1,D369+1)))))</f>
        <v/>
      </c>
      <c r="E370" s="51" t="str">
        <f>IF($A370="","",(IF((VLOOKUP($A370,DATA!$A$1:$M$38,5,FALSE))="X","X",(IF(E369="X",1,E369+1)))))</f>
        <v/>
      </c>
      <c r="F370" s="50" t="str">
        <f>IF($A370="","",(IF((VLOOKUP($A370,DATA!$A$1:$M$38,6,FALSE))="X","X",(IF(F369="X",1,F369+1)))))</f>
        <v/>
      </c>
      <c r="G370" s="51" t="str">
        <f>IF($A370="","",(IF((VLOOKUP($A370,DATA!$A$1:$M$38,7,FALSE))="X","X",(IF(G369="X",1,G369+1)))))</f>
        <v/>
      </c>
      <c r="H370" s="50" t="str">
        <f>IF($A370="","",(IF((VLOOKUP($A370,DATA!$A$1:$M$38,8,FALSE))="X","X",(IF(H369="X",1,H369+1)))))</f>
        <v/>
      </c>
      <c r="I370" s="50" t="str">
        <f>IF($A370="","",(IF((VLOOKUP($A370,DATA!$A$1:$M$38,9,FALSE))="X","X",(IF(I369="X",1,I369+1)))))</f>
        <v/>
      </c>
      <c r="J370" s="51" t="str">
        <f>IF($A370="","",(IF((VLOOKUP($A370,DATA!$A$1:$M$38,10,FALSE))="X","X",(IF(J369="X",1,J369+1)))))</f>
        <v/>
      </c>
      <c r="K370" s="50" t="str">
        <f>IF($A370="","",(IF((VLOOKUP($A370,DATA!$A$1:$M$38,11,FALSE))="X","X",(IF(K369="X",1,K369+1)))))</f>
        <v/>
      </c>
      <c r="L370" s="50" t="str">
        <f>IF($A370="","",(IF((VLOOKUP($A370,DATA!$A$1:$M$38,12,FALSE))="X","X",(IF(L369="X",1,L369+1)))))</f>
        <v/>
      </c>
      <c r="M370" s="50" t="str">
        <f>IF($A370="","",(IF((VLOOKUP($A370,DATA!$A$1:$M$38,13,FALSE))="X","X",(IF(M369="X",1,M369+1)))))</f>
        <v/>
      </c>
      <c r="N370" s="53" t="str">
        <f t="shared" si="10"/>
        <v/>
      </c>
      <c r="O370" s="51" t="str">
        <f t="shared" si="11"/>
        <v/>
      </c>
      <c r="P370" s="50" t="str">
        <f>IF($A370="","",(IF((VLOOKUP($A370,DATA!$S$1:$AC$38,2,FALSE))="X","X",(IF(P369="X",1,P369+1)))))</f>
        <v/>
      </c>
      <c r="Q370" s="50" t="str">
        <f>IF($A370="","",(IF((VLOOKUP($A370,DATA!$S$1:$AC$38,3,FALSE))="X","X",(IF(Q369="X",1,Q369+1)))))</f>
        <v/>
      </c>
      <c r="R370" s="50" t="str">
        <f>IF($A370="","",(IF((VLOOKUP($A370,DATA!$S$1:$AC$38,4,FALSE))="X","X",(IF(R369="X",1,R369+1)))))</f>
        <v/>
      </c>
      <c r="S370" s="50" t="str">
        <f>IF($A370="","",(IF((VLOOKUP($A370,DATA!$S$1:$AC$38,5,FALSE))="X","X",(IF(S369="X",1,S369+1)))))</f>
        <v/>
      </c>
      <c r="T370" s="50" t="str">
        <f>IF($A370="","",(IF((VLOOKUP($A370,DATA!$S$1:$AC$38,6,FALSE))="X","X",(IF(T369="X",1,T369+1)))))</f>
        <v/>
      </c>
      <c r="U370" s="50" t="str">
        <f>IF($A370="","",(IF((VLOOKUP($A370,DATA!$S$1:$AC$38,7,FALSE))="X","X",(IF(U369="X",1,U369+1)))))</f>
        <v/>
      </c>
      <c r="V370" s="51" t="str">
        <f>IF($A370="","",(IF((VLOOKUP($A370,DATA!$S$1:$AC$38,8,FALSE))="X","X",(IF(V369="X",1,V369+1)))))</f>
        <v/>
      </c>
      <c r="W370" s="50" t="str">
        <f>IF($A370="","",(IF((VLOOKUP($A370,DATA!$S$1:$AC$38,9,FALSE))="X","X",(IF(W369="X",1,W369+1)))))</f>
        <v/>
      </c>
      <c r="X370" s="50" t="str">
        <f>IF($A370="","",(IF((VLOOKUP($A370,DATA!$S$1:$AC$38,10,FALSE))="X","X",(IF(X369="X",1,X369+1)))))</f>
        <v/>
      </c>
      <c r="Y370" s="51" t="str">
        <f>IF($A370="","",(IF((VLOOKUP($A370,DATA!$S$1:$AC$38,11,FALSE))="X","X",(IF(Y369="X",1,Y369+1)))))</f>
        <v/>
      </c>
      <c r="Z370" s="52"/>
      <c r="AA370" s="52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  <c r="AT370" s="44"/>
      <c r="AU370" s="44"/>
      <c r="AV370" s="44"/>
      <c r="AW370" s="44"/>
      <c r="AX370" s="44"/>
      <c r="AY370" s="44"/>
      <c r="AZ370" s="44"/>
      <c r="BA370" s="44"/>
      <c r="BB370" s="44"/>
      <c r="BC370" s="44"/>
      <c r="BD370" s="44"/>
      <c r="BE370" s="44"/>
      <c r="BF370" s="44"/>
      <c r="BG370" s="44"/>
      <c r="BH370" s="44"/>
      <c r="BI370" s="44"/>
      <c r="BJ370" s="44"/>
      <c r="BK370" s="44"/>
      <c r="BL370" s="44"/>
      <c r="BM370" s="39"/>
      <c r="BN370" s="39"/>
      <c r="BO370" s="39"/>
      <c r="BP370" s="39"/>
      <c r="BQ370" s="39"/>
      <c r="BR370" s="39"/>
      <c r="BS370" s="44"/>
      <c r="BT370" s="44"/>
      <c r="BU370" s="44"/>
      <c r="BV370" s="44"/>
      <c r="BW370" s="44"/>
      <c r="BX370" s="44"/>
      <c r="BY370" s="44"/>
      <c r="BZ370" s="44"/>
      <c r="CA370" s="44"/>
      <c r="CB370" s="44"/>
      <c r="CC370" s="44"/>
      <c r="CD370" s="44"/>
      <c r="CE370" s="39"/>
      <c r="CF370" s="39"/>
      <c r="CG370" s="39"/>
      <c r="CH370" s="39"/>
      <c r="DC370" s="4"/>
      <c r="DD370" s="4"/>
      <c r="DE370" s="49"/>
      <c r="DF370" s="49"/>
      <c r="DG370" s="49"/>
      <c r="DH370" s="49"/>
      <c r="DI370" s="49"/>
      <c r="DJ370" s="49"/>
      <c r="DK370" s="49"/>
      <c r="DL370" s="49"/>
      <c r="DM370" s="49"/>
      <c r="DN370" s="49"/>
      <c r="DO370" s="49"/>
      <c r="DP370" s="49"/>
      <c r="DQ370" s="49"/>
      <c r="DR370" s="49"/>
      <c r="DS370" s="49"/>
      <c r="DT370" s="49"/>
      <c r="DU370" s="49"/>
      <c r="DV370" s="49"/>
      <c r="DW370" s="49"/>
      <c r="DX370" s="49"/>
      <c r="DY370" s="49"/>
      <c r="DZ370" s="49"/>
      <c r="EA370" s="49"/>
      <c r="EB370" s="49"/>
      <c r="EC370" s="49"/>
      <c r="ED370" s="49"/>
      <c r="EE370" s="49"/>
      <c r="EF370" s="49"/>
      <c r="EG370" s="49"/>
      <c r="EH370" s="49"/>
      <c r="EI370" s="49"/>
      <c r="EJ370" s="49"/>
      <c r="EK370" s="49"/>
      <c r="EL370" s="49"/>
      <c r="EM370" s="49"/>
      <c r="EN370" s="49"/>
      <c r="EO370" s="49"/>
      <c r="EP370" s="49"/>
      <c r="EQ370" s="49"/>
      <c r="ER370" s="49"/>
      <c r="ES370" s="49"/>
      <c r="ET370" s="49"/>
      <c r="EU370" s="49"/>
      <c r="EV370" s="49"/>
      <c r="EW370" s="49"/>
      <c r="EX370" s="49"/>
      <c r="EY370" s="49"/>
      <c r="EZ370" s="49"/>
      <c r="FA370" s="49"/>
      <c r="FB370" s="49"/>
      <c r="FC370" s="49"/>
      <c r="FD370" s="49"/>
      <c r="FE370" s="49"/>
      <c r="FF370" s="49"/>
      <c r="FG370" s="49"/>
      <c r="FH370" s="49"/>
      <c r="FI370" s="49"/>
      <c r="FJ370" s="49"/>
      <c r="FK370" s="49"/>
      <c r="FL370" s="49"/>
      <c r="FM370" s="49"/>
      <c r="FN370" s="49"/>
      <c r="FO370" s="49"/>
      <c r="FP370" s="49"/>
      <c r="FQ370" s="49"/>
      <c r="FR370" s="49"/>
      <c r="FS370" s="49"/>
      <c r="FT370" s="49"/>
      <c r="FU370" s="49"/>
      <c r="FV370" s="49"/>
      <c r="FW370" s="49"/>
      <c r="FX370" s="49"/>
      <c r="FY370" s="49"/>
      <c r="FZ370" s="49"/>
      <c r="GA370" s="49"/>
      <c r="GB370" s="49"/>
      <c r="GC370" s="49"/>
      <c r="GD370" s="49"/>
      <c r="GE370" s="49"/>
      <c r="GF370" s="49"/>
      <c r="GG370" s="49"/>
      <c r="GH370" s="49"/>
      <c r="GI370" s="49"/>
      <c r="GJ370" s="49"/>
      <c r="GK370" s="49"/>
      <c r="GL370" s="49"/>
      <c r="GM370" s="49"/>
      <c r="GN370" s="49"/>
      <c r="GO370" s="49"/>
      <c r="GP370" s="49"/>
      <c r="GQ370" s="49"/>
      <c r="GR370" s="49"/>
      <c r="GS370" s="49"/>
      <c r="GT370" s="49"/>
      <c r="GU370" s="49"/>
      <c r="GV370" s="49"/>
      <c r="GW370" s="49"/>
      <c r="GX370" s="49"/>
      <c r="GY370" s="49"/>
      <c r="GZ370" s="49"/>
    </row>
    <row r="371" spans="1:208" s="5" customFormat="1" ht="18.600000000000001" customHeight="1" x14ac:dyDescent="0.25">
      <c r="A371" s="58"/>
      <c r="B371" s="50" t="str">
        <f>IF($A371="","",(IF((VLOOKUP($A371,DATA!$A$1:$M$38,2,FALSE))="X","X",(IF(B370="X",1,B370+1)))))</f>
        <v/>
      </c>
      <c r="C371" s="51" t="str">
        <f>IF($A371="","",(IF((VLOOKUP($A371,DATA!$A$1:$M$38,3,FALSE))="X","X",(IF(C370="X",1,C370+1)))))</f>
        <v/>
      </c>
      <c r="D371" s="50" t="str">
        <f>IF($A371="","",(IF((VLOOKUP($A371,DATA!$A$1:$M$38,4,FALSE))="X","X",(IF(D370="X",1,D370+1)))))</f>
        <v/>
      </c>
      <c r="E371" s="51" t="str">
        <f>IF($A371="","",(IF((VLOOKUP($A371,DATA!$A$1:$M$38,5,FALSE))="X","X",(IF(E370="X",1,E370+1)))))</f>
        <v/>
      </c>
      <c r="F371" s="50" t="str">
        <f>IF($A371="","",(IF((VLOOKUP($A371,DATA!$A$1:$M$38,6,FALSE))="X","X",(IF(F370="X",1,F370+1)))))</f>
        <v/>
      </c>
      <c r="G371" s="51" t="str">
        <f>IF($A371="","",(IF((VLOOKUP($A371,DATA!$A$1:$M$38,7,FALSE))="X","X",(IF(G370="X",1,G370+1)))))</f>
        <v/>
      </c>
      <c r="H371" s="50" t="str">
        <f>IF($A371="","",(IF((VLOOKUP($A371,DATA!$A$1:$M$38,8,FALSE))="X","X",(IF(H370="X",1,H370+1)))))</f>
        <v/>
      </c>
      <c r="I371" s="50" t="str">
        <f>IF($A371="","",(IF((VLOOKUP($A371,DATA!$A$1:$M$38,9,FALSE))="X","X",(IF(I370="X",1,I370+1)))))</f>
        <v/>
      </c>
      <c r="J371" s="51" t="str">
        <f>IF($A371="","",(IF((VLOOKUP($A371,DATA!$A$1:$M$38,10,FALSE))="X","X",(IF(J370="X",1,J370+1)))))</f>
        <v/>
      </c>
      <c r="K371" s="50" t="str">
        <f>IF($A371="","",(IF((VLOOKUP($A371,DATA!$A$1:$M$38,11,FALSE))="X","X",(IF(K370="X",1,K370+1)))))</f>
        <v/>
      </c>
      <c r="L371" s="50" t="str">
        <f>IF($A371="","",(IF((VLOOKUP($A371,DATA!$A$1:$M$38,12,FALSE))="X","X",(IF(L370="X",1,L370+1)))))</f>
        <v/>
      </c>
      <c r="M371" s="50" t="str">
        <f>IF($A371="","",(IF((VLOOKUP($A371,DATA!$A$1:$M$38,13,FALSE))="X","X",(IF(M370="X",1,M370+1)))))</f>
        <v/>
      </c>
      <c r="N371" s="53" t="str">
        <f t="shared" si="10"/>
        <v/>
      </c>
      <c r="O371" s="51" t="str">
        <f t="shared" si="11"/>
        <v/>
      </c>
      <c r="P371" s="50" t="str">
        <f>IF($A371="","",(IF((VLOOKUP($A371,DATA!$S$1:$AC$38,2,FALSE))="X","X",(IF(P370="X",1,P370+1)))))</f>
        <v/>
      </c>
      <c r="Q371" s="50" t="str">
        <f>IF($A371="","",(IF((VLOOKUP($A371,DATA!$S$1:$AC$38,3,FALSE))="X","X",(IF(Q370="X",1,Q370+1)))))</f>
        <v/>
      </c>
      <c r="R371" s="50" t="str">
        <f>IF($A371="","",(IF((VLOOKUP($A371,DATA!$S$1:$AC$38,4,FALSE))="X","X",(IF(R370="X",1,R370+1)))))</f>
        <v/>
      </c>
      <c r="S371" s="50" t="str">
        <f>IF($A371="","",(IF((VLOOKUP($A371,DATA!$S$1:$AC$38,5,FALSE))="X","X",(IF(S370="X",1,S370+1)))))</f>
        <v/>
      </c>
      <c r="T371" s="50" t="str">
        <f>IF($A371="","",(IF((VLOOKUP($A371,DATA!$S$1:$AC$38,6,FALSE))="X","X",(IF(T370="X",1,T370+1)))))</f>
        <v/>
      </c>
      <c r="U371" s="50" t="str">
        <f>IF($A371="","",(IF((VLOOKUP($A371,DATA!$S$1:$AC$38,7,FALSE))="X","X",(IF(U370="X",1,U370+1)))))</f>
        <v/>
      </c>
      <c r="V371" s="51" t="str">
        <f>IF($A371="","",(IF((VLOOKUP($A371,DATA!$S$1:$AC$38,8,FALSE))="X","X",(IF(V370="X",1,V370+1)))))</f>
        <v/>
      </c>
      <c r="W371" s="50" t="str">
        <f>IF($A371="","",(IF((VLOOKUP($A371,DATA!$S$1:$AC$38,9,FALSE))="X","X",(IF(W370="X",1,W370+1)))))</f>
        <v/>
      </c>
      <c r="X371" s="50" t="str">
        <f>IF($A371="","",(IF((VLOOKUP($A371,DATA!$S$1:$AC$38,10,FALSE))="X","X",(IF(X370="X",1,X370+1)))))</f>
        <v/>
      </c>
      <c r="Y371" s="51" t="str">
        <f>IF($A371="","",(IF((VLOOKUP($A371,DATA!$S$1:$AC$38,11,FALSE))="X","X",(IF(Y370="X",1,Y370+1)))))</f>
        <v/>
      </c>
      <c r="Z371" s="52"/>
      <c r="AA371" s="52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  <c r="AS371" s="44"/>
      <c r="AT371" s="44"/>
      <c r="AU371" s="44"/>
      <c r="AV371" s="44"/>
      <c r="AW371" s="44"/>
      <c r="AX371" s="44"/>
      <c r="AY371" s="44"/>
      <c r="AZ371" s="44"/>
      <c r="BA371" s="44"/>
      <c r="BB371" s="44"/>
      <c r="BC371" s="44"/>
      <c r="BD371" s="44"/>
      <c r="BE371" s="44"/>
      <c r="BF371" s="44"/>
      <c r="BG371" s="44"/>
      <c r="BH371" s="44"/>
      <c r="BI371" s="44"/>
      <c r="BJ371" s="44"/>
      <c r="BK371" s="44"/>
      <c r="BL371" s="44"/>
      <c r="BM371" s="39"/>
      <c r="BN371" s="39"/>
      <c r="BO371" s="39"/>
      <c r="BP371" s="39"/>
      <c r="BQ371" s="39"/>
      <c r="BR371" s="39"/>
      <c r="BS371" s="44"/>
      <c r="BT371" s="44"/>
      <c r="BU371" s="44"/>
      <c r="BV371" s="44"/>
      <c r="BW371" s="44"/>
      <c r="BX371" s="44"/>
      <c r="BY371" s="44"/>
      <c r="BZ371" s="44"/>
      <c r="CA371" s="44"/>
      <c r="CB371" s="44"/>
      <c r="CC371" s="44"/>
      <c r="CD371" s="44"/>
      <c r="CE371" s="39"/>
      <c r="CF371" s="39"/>
      <c r="CG371" s="39"/>
      <c r="CH371" s="39"/>
      <c r="DC371" s="4"/>
      <c r="DD371" s="4"/>
      <c r="DE371" s="49"/>
      <c r="DF371" s="49"/>
      <c r="DG371" s="49"/>
      <c r="DH371" s="49"/>
      <c r="DI371" s="49"/>
      <c r="DJ371" s="49"/>
      <c r="DK371" s="49"/>
      <c r="DL371" s="49"/>
      <c r="DM371" s="49"/>
      <c r="DN371" s="49"/>
      <c r="DO371" s="49"/>
      <c r="DP371" s="49"/>
      <c r="DQ371" s="49"/>
      <c r="DR371" s="49"/>
      <c r="DS371" s="49"/>
      <c r="DT371" s="49"/>
      <c r="DU371" s="49"/>
      <c r="DV371" s="49"/>
      <c r="DW371" s="49"/>
      <c r="DX371" s="49"/>
      <c r="DY371" s="49"/>
      <c r="DZ371" s="49"/>
      <c r="EA371" s="49"/>
      <c r="EB371" s="49"/>
      <c r="EC371" s="49"/>
      <c r="ED371" s="49"/>
      <c r="EE371" s="49"/>
      <c r="EF371" s="49"/>
      <c r="EG371" s="49"/>
      <c r="EH371" s="49"/>
      <c r="EI371" s="49"/>
      <c r="EJ371" s="49"/>
      <c r="EK371" s="49"/>
      <c r="EL371" s="49"/>
      <c r="EM371" s="49"/>
      <c r="EN371" s="49"/>
      <c r="EO371" s="49"/>
      <c r="EP371" s="49"/>
      <c r="EQ371" s="49"/>
      <c r="ER371" s="49"/>
      <c r="ES371" s="49"/>
      <c r="ET371" s="49"/>
      <c r="EU371" s="49"/>
      <c r="EV371" s="49"/>
      <c r="EW371" s="49"/>
      <c r="EX371" s="49"/>
      <c r="EY371" s="49"/>
      <c r="EZ371" s="49"/>
      <c r="FA371" s="49"/>
      <c r="FB371" s="49"/>
      <c r="FC371" s="49"/>
      <c r="FD371" s="49"/>
      <c r="FE371" s="49"/>
      <c r="FF371" s="49"/>
      <c r="FG371" s="49"/>
      <c r="FH371" s="49"/>
      <c r="FI371" s="49"/>
      <c r="FJ371" s="49"/>
      <c r="FK371" s="49"/>
      <c r="FL371" s="49"/>
      <c r="FM371" s="49"/>
      <c r="FN371" s="49"/>
      <c r="FO371" s="49"/>
      <c r="FP371" s="49"/>
      <c r="FQ371" s="49"/>
      <c r="FR371" s="49"/>
      <c r="FS371" s="49"/>
      <c r="FT371" s="49"/>
      <c r="FU371" s="49"/>
      <c r="FV371" s="49"/>
      <c r="FW371" s="49"/>
      <c r="FX371" s="49"/>
      <c r="FY371" s="49"/>
      <c r="FZ371" s="49"/>
      <c r="GA371" s="49"/>
      <c r="GB371" s="49"/>
      <c r="GC371" s="49"/>
      <c r="GD371" s="49"/>
      <c r="GE371" s="49"/>
      <c r="GF371" s="49"/>
      <c r="GG371" s="49"/>
      <c r="GH371" s="49"/>
      <c r="GI371" s="49"/>
      <c r="GJ371" s="49"/>
      <c r="GK371" s="49"/>
      <c r="GL371" s="49"/>
      <c r="GM371" s="49"/>
      <c r="GN371" s="49"/>
      <c r="GO371" s="49"/>
      <c r="GP371" s="49"/>
      <c r="GQ371" s="49"/>
      <c r="GR371" s="49"/>
      <c r="GS371" s="49"/>
      <c r="GT371" s="49"/>
      <c r="GU371" s="49"/>
      <c r="GV371" s="49"/>
      <c r="GW371" s="49"/>
      <c r="GX371" s="49"/>
      <c r="GY371" s="49"/>
      <c r="GZ371" s="49"/>
    </row>
    <row r="372" spans="1:208" s="5" customFormat="1" ht="18.600000000000001" customHeight="1" x14ac:dyDescent="0.25">
      <c r="A372" s="58"/>
      <c r="B372" s="50" t="str">
        <f>IF($A372="","",(IF((VLOOKUP($A372,DATA!$A$1:$M$38,2,FALSE))="X","X",(IF(B371="X",1,B371+1)))))</f>
        <v/>
      </c>
      <c r="C372" s="51" t="str">
        <f>IF($A372="","",(IF((VLOOKUP($A372,DATA!$A$1:$M$38,3,FALSE))="X","X",(IF(C371="X",1,C371+1)))))</f>
        <v/>
      </c>
      <c r="D372" s="50" t="str">
        <f>IF($A372="","",(IF((VLOOKUP($A372,DATA!$A$1:$M$38,4,FALSE))="X","X",(IF(D371="X",1,D371+1)))))</f>
        <v/>
      </c>
      <c r="E372" s="51" t="str">
        <f>IF($A372="","",(IF((VLOOKUP($A372,DATA!$A$1:$M$38,5,FALSE))="X","X",(IF(E371="X",1,E371+1)))))</f>
        <v/>
      </c>
      <c r="F372" s="50" t="str">
        <f>IF($A372="","",(IF((VLOOKUP($A372,DATA!$A$1:$M$38,6,FALSE))="X","X",(IF(F371="X",1,F371+1)))))</f>
        <v/>
      </c>
      <c r="G372" s="51" t="str">
        <f>IF($A372="","",(IF((VLOOKUP($A372,DATA!$A$1:$M$38,7,FALSE))="X","X",(IF(G371="X",1,G371+1)))))</f>
        <v/>
      </c>
      <c r="H372" s="50" t="str">
        <f>IF($A372="","",(IF((VLOOKUP($A372,DATA!$A$1:$M$38,8,FALSE))="X","X",(IF(H371="X",1,H371+1)))))</f>
        <v/>
      </c>
      <c r="I372" s="50" t="str">
        <f>IF($A372="","",(IF((VLOOKUP($A372,DATA!$A$1:$M$38,9,FALSE))="X","X",(IF(I371="X",1,I371+1)))))</f>
        <v/>
      </c>
      <c r="J372" s="51" t="str">
        <f>IF($A372="","",(IF((VLOOKUP($A372,DATA!$A$1:$M$38,10,FALSE))="X","X",(IF(J371="X",1,J371+1)))))</f>
        <v/>
      </c>
      <c r="K372" s="50" t="str">
        <f>IF($A372="","",(IF((VLOOKUP($A372,DATA!$A$1:$M$38,11,FALSE))="X","X",(IF(K371="X",1,K371+1)))))</f>
        <v/>
      </c>
      <c r="L372" s="50" t="str">
        <f>IF($A372="","",(IF((VLOOKUP($A372,DATA!$A$1:$M$38,12,FALSE))="X","X",(IF(L371="X",1,L371+1)))))</f>
        <v/>
      </c>
      <c r="M372" s="50" t="str">
        <f>IF($A372="","",(IF((VLOOKUP($A372,DATA!$A$1:$M$38,13,FALSE))="X","X",(IF(M371="X",1,M371+1)))))</f>
        <v/>
      </c>
      <c r="N372" s="53" t="str">
        <f t="shared" si="10"/>
        <v/>
      </c>
      <c r="O372" s="51" t="str">
        <f t="shared" si="11"/>
        <v/>
      </c>
      <c r="P372" s="50" t="str">
        <f>IF($A372="","",(IF((VLOOKUP($A372,DATA!$S$1:$AC$38,2,FALSE))="X","X",(IF(P371="X",1,P371+1)))))</f>
        <v/>
      </c>
      <c r="Q372" s="50" t="str">
        <f>IF($A372="","",(IF((VLOOKUP($A372,DATA!$S$1:$AC$38,3,FALSE))="X","X",(IF(Q371="X",1,Q371+1)))))</f>
        <v/>
      </c>
      <c r="R372" s="50" t="str">
        <f>IF($A372="","",(IF((VLOOKUP($A372,DATA!$S$1:$AC$38,4,FALSE))="X","X",(IF(R371="X",1,R371+1)))))</f>
        <v/>
      </c>
      <c r="S372" s="50" t="str">
        <f>IF($A372="","",(IF((VLOOKUP($A372,DATA!$S$1:$AC$38,5,FALSE))="X","X",(IF(S371="X",1,S371+1)))))</f>
        <v/>
      </c>
      <c r="T372" s="50" t="str">
        <f>IF($A372="","",(IF((VLOOKUP($A372,DATA!$S$1:$AC$38,6,FALSE))="X","X",(IF(T371="X",1,T371+1)))))</f>
        <v/>
      </c>
      <c r="U372" s="50" t="str">
        <f>IF($A372="","",(IF((VLOOKUP($A372,DATA!$S$1:$AC$38,7,FALSE))="X","X",(IF(U371="X",1,U371+1)))))</f>
        <v/>
      </c>
      <c r="V372" s="51" t="str">
        <f>IF($A372="","",(IF((VLOOKUP($A372,DATA!$S$1:$AC$38,8,FALSE))="X","X",(IF(V371="X",1,V371+1)))))</f>
        <v/>
      </c>
      <c r="W372" s="50" t="str">
        <f>IF($A372="","",(IF((VLOOKUP($A372,DATA!$S$1:$AC$38,9,FALSE))="X","X",(IF(W371="X",1,W371+1)))))</f>
        <v/>
      </c>
      <c r="X372" s="50" t="str">
        <f>IF($A372="","",(IF((VLOOKUP($A372,DATA!$S$1:$AC$38,10,FALSE))="X","X",(IF(X371="X",1,X371+1)))))</f>
        <v/>
      </c>
      <c r="Y372" s="51" t="str">
        <f>IF($A372="","",(IF((VLOOKUP($A372,DATA!$S$1:$AC$38,11,FALSE))="X","X",(IF(Y371="X",1,Y371+1)))))</f>
        <v/>
      </c>
      <c r="Z372" s="52"/>
      <c r="AA372" s="52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4"/>
      <c r="AT372" s="44"/>
      <c r="AU372" s="44"/>
      <c r="AV372" s="44"/>
      <c r="AW372" s="44"/>
      <c r="AX372" s="44"/>
      <c r="AY372" s="44"/>
      <c r="AZ372" s="44"/>
      <c r="BA372" s="44"/>
      <c r="BB372" s="44"/>
      <c r="BC372" s="44"/>
      <c r="BD372" s="44"/>
      <c r="BE372" s="44"/>
      <c r="BF372" s="44"/>
      <c r="BG372" s="44"/>
      <c r="BH372" s="44"/>
      <c r="BI372" s="44"/>
      <c r="BJ372" s="44"/>
      <c r="BK372" s="44"/>
      <c r="BL372" s="44"/>
      <c r="BM372" s="39"/>
      <c r="BN372" s="39"/>
      <c r="BO372" s="39"/>
      <c r="BP372" s="39"/>
      <c r="BQ372" s="39"/>
      <c r="BR372" s="39"/>
      <c r="BS372" s="44"/>
      <c r="BT372" s="44"/>
      <c r="BU372" s="44"/>
      <c r="BV372" s="44"/>
      <c r="BW372" s="44"/>
      <c r="BX372" s="44"/>
      <c r="BY372" s="44"/>
      <c r="BZ372" s="44"/>
      <c r="CA372" s="44"/>
      <c r="CB372" s="44"/>
      <c r="CC372" s="44"/>
      <c r="CD372" s="44"/>
      <c r="CE372" s="39"/>
      <c r="CF372" s="39"/>
      <c r="CG372" s="39"/>
      <c r="CH372" s="39"/>
      <c r="DC372" s="4"/>
      <c r="DD372" s="4"/>
      <c r="DE372" s="49"/>
      <c r="DF372" s="49"/>
      <c r="DG372" s="49"/>
      <c r="DH372" s="49"/>
      <c r="DI372" s="49"/>
      <c r="DJ372" s="49"/>
      <c r="DK372" s="49"/>
      <c r="DL372" s="49"/>
      <c r="DM372" s="49"/>
      <c r="DN372" s="49"/>
      <c r="DO372" s="49"/>
      <c r="DP372" s="49"/>
      <c r="DQ372" s="49"/>
      <c r="DR372" s="49"/>
      <c r="DS372" s="49"/>
      <c r="DT372" s="49"/>
      <c r="DU372" s="49"/>
      <c r="DV372" s="49"/>
      <c r="DW372" s="49"/>
      <c r="DX372" s="49"/>
      <c r="DY372" s="49"/>
      <c r="DZ372" s="49"/>
      <c r="EA372" s="49"/>
      <c r="EB372" s="49"/>
      <c r="EC372" s="49"/>
      <c r="ED372" s="49"/>
      <c r="EE372" s="49"/>
      <c r="EF372" s="49"/>
      <c r="EG372" s="49"/>
      <c r="EH372" s="49"/>
      <c r="EI372" s="49"/>
      <c r="EJ372" s="49"/>
      <c r="EK372" s="49"/>
      <c r="EL372" s="49"/>
      <c r="EM372" s="49"/>
      <c r="EN372" s="49"/>
      <c r="EO372" s="49"/>
      <c r="EP372" s="49"/>
      <c r="EQ372" s="49"/>
      <c r="ER372" s="49"/>
      <c r="ES372" s="49"/>
      <c r="ET372" s="49"/>
      <c r="EU372" s="49"/>
      <c r="EV372" s="49"/>
      <c r="EW372" s="49"/>
      <c r="EX372" s="49"/>
      <c r="EY372" s="49"/>
      <c r="EZ372" s="49"/>
      <c r="FA372" s="49"/>
      <c r="FB372" s="49"/>
      <c r="FC372" s="49"/>
      <c r="FD372" s="49"/>
      <c r="FE372" s="49"/>
      <c r="FF372" s="49"/>
      <c r="FG372" s="49"/>
      <c r="FH372" s="49"/>
      <c r="FI372" s="49"/>
      <c r="FJ372" s="49"/>
      <c r="FK372" s="49"/>
      <c r="FL372" s="49"/>
      <c r="FM372" s="49"/>
      <c r="FN372" s="49"/>
      <c r="FO372" s="49"/>
      <c r="FP372" s="49"/>
      <c r="FQ372" s="49"/>
      <c r="FR372" s="49"/>
      <c r="FS372" s="49"/>
      <c r="FT372" s="49"/>
      <c r="FU372" s="49"/>
      <c r="FV372" s="49"/>
      <c r="FW372" s="49"/>
      <c r="FX372" s="49"/>
      <c r="FY372" s="49"/>
      <c r="FZ372" s="49"/>
      <c r="GA372" s="49"/>
      <c r="GB372" s="49"/>
      <c r="GC372" s="49"/>
      <c r="GD372" s="49"/>
      <c r="GE372" s="49"/>
      <c r="GF372" s="49"/>
      <c r="GG372" s="49"/>
      <c r="GH372" s="49"/>
      <c r="GI372" s="49"/>
      <c r="GJ372" s="49"/>
      <c r="GK372" s="49"/>
      <c r="GL372" s="49"/>
      <c r="GM372" s="49"/>
      <c r="GN372" s="49"/>
      <c r="GO372" s="49"/>
      <c r="GP372" s="49"/>
      <c r="GQ372" s="49"/>
      <c r="GR372" s="49"/>
      <c r="GS372" s="49"/>
      <c r="GT372" s="49"/>
      <c r="GU372" s="49"/>
      <c r="GV372" s="49"/>
      <c r="GW372" s="49"/>
      <c r="GX372" s="49"/>
      <c r="GY372" s="49"/>
      <c r="GZ372" s="49"/>
    </row>
    <row r="373" spans="1:208" s="5" customFormat="1" ht="18.600000000000001" customHeight="1" x14ac:dyDescent="0.25">
      <c r="A373" s="58"/>
      <c r="B373" s="50" t="str">
        <f>IF($A373="","",(IF((VLOOKUP($A373,DATA!$A$1:$M$38,2,FALSE))="X","X",(IF(B372="X",1,B372+1)))))</f>
        <v/>
      </c>
      <c r="C373" s="51" t="str">
        <f>IF($A373="","",(IF((VLOOKUP($A373,DATA!$A$1:$M$38,3,FALSE))="X","X",(IF(C372="X",1,C372+1)))))</f>
        <v/>
      </c>
      <c r="D373" s="50" t="str">
        <f>IF($A373="","",(IF((VLOOKUP($A373,DATA!$A$1:$M$38,4,FALSE))="X","X",(IF(D372="X",1,D372+1)))))</f>
        <v/>
      </c>
      <c r="E373" s="51" t="str">
        <f>IF($A373="","",(IF((VLOOKUP($A373,DATA!$A$1:$M$38,5,FALSE))="X","X",(IF(E372="X",1,E372+1)))))</f>
        <v/>
      </c>
      <c r="F373" s="50" t="str">
        <f>IF($A373="","",(IF((VLOOKUP($A373,DATA!$A$1:$M$38,6,FALSE))="X","X",(IF(F372="X",1,F372+1)))))</f>
        <v/>
      </c>
      <c r="G373" s="51" t="str">
        <f>IF($A373="","",(IF((VLOOKUP($A373,DATA!$A$1:$M$38,7,FALSE))="X","X",(IF(G372="X",1,G372+1)))))</f>
        <v/>
      </c>
      <c r="H373" s="50" t="str">
        <f>IF($A373="","",(IF((VLOOKUP($A373,DATA!$A$1:$M$38,8,FALSE))="X","X",(IF(H372="X",1,H372+1)))))</f>
        <v/>
      </c>
      <c r="I373" s="50" t="str">
        <f>IF($A373="","",(IF((VLOOKUP($A373,DATA!$A$1:$M$38,9,FALSE))="X","X",(IF(I372="X",1,I372+1)))))</f>
        <v/>
      </c>
      <c r="J373" s="51" t="str">
        <f>IF($A373="","",(IF((VLOOKUP($A373,DATA!$A$1:$M$38,10,FALSE))="X","X",(IF(J372="X",1,J372+1)))))</f>
        <v/>
      </c>
      <c r="K373" s="50" t="str">
        <f>IF($A373="","",(IF((VLOOKUP($A373,DATA!$A$1:$M$38,11,FALSE))="X","X",(IF(K372="X",1,K372+1)))))</f>
        <v/>
      </c>
      <c r="L373" s="50" t="str">
        <f>IF($A373="","",(IF((VLOOKUP($A373,DATA!$A$1:$M$38,12,FALSE))="X","X",(IF(L372="X",1,L372+1)))))</f>
        <v/>
      </c>
      <c r="M373" s="50" t="str">
        <f>IF($A373="","",(IF((VLOOKUP($A373,DATA!$A$1:$M$38,13,FALSE))="X","X",(IF(M372="X",1,M372+1)))))</f>
        <v/>
      </c>
      <c r="N373" s="53" t="str">
        <f t="shared" si="10"/>
        <v/>
      </c>
      <c r="O373" s="51" t="str">
        <f t="shared" si="11"/>
        <v/>
      </c>
      <c r="P373" s="50" t="str">
        <f>IF($A373="","",(IF((VLOOKUP($A373,DATA!$S$1:$AC$38,2,FALSE))="X","X",(IF(P372="X",1,P372+1)))))</f>
        <v/>
      </c>
      <c r="Q373" s="50" t="str">
        <f>IF($A373="","",(IF((VLOOKUP($A373,DATA!$S$1:$AC$38,3,FALSE))="X","X",(IF(Q372="X",1,Q372+1)))))</f>
        <v/>
      </c>
      <c r="R373" s="50" t="str">
        <f>IF($A373="","",(IF((VLOOKUP($A373,DATA!$S$1:$AC$38,4,FALSE))="X","X",(IF(R372="X",1,R372+1)))))</f>
        <v/>
      </c>
      <c r="S373" s="50" t="str">
        <f>IF($A373="","",(IF((VLOOKUP($A373,DATA!$S$1:$AC$38,5,FALSE))="X","X",(IF(S372="X",1,S372+1)))))</f>
        <v/>
      </c>
      <c r="T373" s="50" t="str">
        <f>IF($A373="","",(IF((VLOOKUP($A373,DATA!$S$1:$AC$38,6,FALSE))="X","X",(IF(T372="X",1,T372+1)))))</f>
        <v/>
      </c>
      <c r="U373" s="50" t="str">
        <f>IF($A373="","",(IF((VLOOKUP($A373,DATA!$S$1:$AC$38,7,FALSE))="X","X",(IF(U372="X",1,U372+1)))))</f>
        <v/>
      </c>
      <c r="V373" s="51" t="str">
        <f>IF($A373="","",(IF((VLOOKUP($A373,DATA!$S$1:$AC$38,8,FALSE))="X","X",(IF(V372="X",1,V372+1)))))</f>
        <v/>
      </c>
      <c r="W373" s="50" t="str">
        <f>IF($A373="","",(IF((VLOOKUP($A373,DATA!$S$1:$AC$38,9,FALSE))="X","X",(IF(W372="X",1,W372+1)))))</f>
        <v/>
      </c>
      <c r="X373" s="50" t="str">
        <f>IF($A373="","",(IF((VLOOKUP($A373,DATA!$S$1:$AC$38,10,FALSE))="X","X",(IF(X372="X",1,X372+1)))))</f>
        <v/>
      </c>
      <c r="Y373" s="51" t="str">
        <f>IF($A373="","",(IF((VLOOKUP($A373,DATA!$S$1:$AC$38,11,FALSE))="X","X",(IF(Y372="X",1,Y372+1)))))</f>
        <v/>
      </c>
      <c r="Z373" s="52"/>
      <c r="AA373" s="52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/>
      <c r="BB373" s="44"/>
      <c r="BC373" s="44"/>
      <c r="BD373" s="44"/>
      <c r="BE373" s="44"/>
      <c r="BF373" s="44"/>
      <c r="BG373" s="44"/>
      <c r="BH373" s="44"/>
      <c r="BI373" s="44"/>
      <c r="BJ373" s="44"/>
      <c r="BK373" s="44"/>
      <c r="BL373" s="44"/>
      <c r="BM373" s="39"/>
      <c r="BN373" s="39"/>
      <c r="BO373" s="39"/>
      <c r="BP373" s="39"/>
      <c r="BQ373" s="39"/>
      <c r="BR373" s="39"/>
      <c r="BS373" s="44"/>
      <c r="BT373" s="44"/>
      <c r="BU373" s="44"/>
      <c r="BV373" s="44"/>
      <c r="BW373" s="44"/>
      <c r="BX373" s="44"/>
      <c r="BY373" s="44"/>
      <c r="BZ373" s="44"/>
      <c r="CA373" s="44"/>
      <c r="CB373" s="44"/>
      <c r="CC373" s="44"/>
      <c r="CD373" s="44"/>
      <c r="CE373" s="39"/>
      <c r="CF373" s="39"/>
      <c r="CG373" s="39"/>
      <c r="CH373" s="39"/>
      <c r="DC373" s="4"/>
      <c r="DD373" s="4"/>
      <c r="DE373" s="49"/>
      <c r="DF373" s="49"/>
      <c r="DG373" s="49"/>
      <c r="DH373" s="49"/>
      <c r="DI373" s="49"/>
      <c r="DJ373" s="49"/>
      <c r="DK373" s="49"/>
      <c r="DL373" s="49"/>
      <c r="DM373" s="49"/>
      <c r="DN373" s="49"/>
      <c r="DO373" s="49"/>
      <c r="DP373" s="49"/>
      <c r="DQ373" s="49"/>
      <c r="DR373" s="49"/>
      <c r="DS373" s="49"/>
      <c r="DT373" s="49"/>
      <c r="DU373" s="49"/>
      <c r="DV373" s="49"/>
      <c r="DW373" s="49"/>
      <c r="DX373" s="49"/>
      <c r="DY373" s="49"/>
      <c r="DZ373" s="49"/>
      <c r="EA373" s="49"/>
      <c r="EB373" s="49"/>
      <c r="EC373" s="49"/>
      <c r="ED373" s="49"/>
      <c r="EE373" s="49"/>
      <c r="EF373" s="49"/>
      <c r="EG373" s="49"/>
      <c r="EH373" s="49"/>
      <c r="EI373" s="49"/>
      <c r="EJ373" s="49"/>
      <c r="EK373" s="49"/>
      <c r="EL373" s="49"/>
      <c r="EM373" s="49"/>
      <c r="EN373" s="49"/>
      <c r="EO373" s="49"/>
      <c r="EP373" s="49"/>
      <c r="EQ373" s="49"/>
      <c r="ER373" s="49"/>
      <c r="ES373" s="49"/>
      <c r="ET373" s="49"/>
      <c r="EU373" s="49"/>
      <c r="EV373" s="49"/>
      <c r="EW373" s="49"/>
      <c r="EX373" s="49"/>
      <c r="EY373" s="49"/>
      <c r="EZ373" s="49"/>
      <c r="FA373" s="49"/>
      <c r="FB373" s="49"/>
      <c r="FC373" s="49"/>
      <c r="FD373" s="49"/>
      <c r="FE373" s="49"/>
      <c r="FF373" s="49"/>
      <c r="FG373" s="49"/>
      <c r="FH373" s="49"/>
      <c r="FI373" s="49"/>
      <c r="FJ373" s="49"/>
      <c r="FK373" s="49"/>
      <c r="FL373" s="49"/>
      <c r="FM373" s="49"/>
      <c r="FN373" s="49"/>
      <c r="FO373" s="49"/>
      <c r="FP373" s="49"/>
      <c r="FQ373" s="49"/>
      <c r="FR373" s="49"/>
      <c r="FS373" s="49"/>
      <c r="FT373" s="49"/>
      <c r="FU373" s="49"/>
      <c r="FV373" s="49"/>
      <c r="FW373" s="49"/>
      <c r="FX373" s="49"/>
      <c r="FY373" s="49"/>
      <c r="FZ373" s="49"/>
      <c r="GA373" s="49"/>
      <c r="GB373" s="49"/>
      <c r="GC373" s="49"/>
      <c r="GD373" s="49"/>
      <c r="GE373" s="49"/>
      <c r="GF373" s="49"/>
      <c r="GG373" s="49"/>
      <c r="GH373" s="49"/>
      <c r="GI373" s="49"/>
      <c r="GJ373" s="49"/>
      <c r="GK373" s="49"/>
      <c r="GL373" s="49"/>
      <c r="GM373" s="49"/>
      <c r="GN373" s="49"/>
      <c r="GO373" s="49"/>
      <c r="GP373" s="49"/>
      <c r="GQ373" s="49"/>
      <c r="GR373" s="49"/>
      <c r="GS373" s="49"/>
      <c r="GT373" s="49"/>
      <c r="GU373" s="49"/>
      <c r="GV373" s="49"/>
      <c r="GW373" s="49"/>
      <c r="GX373" s="49"/>
      <c r="GY373" s="49"/>
      <c r="GZ373" s="49"/>
    </row>
    <row r="374" spans="1:208" s="5" customFormat="1" ht="18.600000000000001" customHeight="1" x14ac:dyDescent="0.25">
      <c r="A374" s="58"/>
      <c r="B374" s="50" t="str">
        <f>IF($A374="","",(IF((VLOOKUP($A374,DATA!$A$1:$M$38,2,FALSE))="X","X",(IF(B373="X",1,B373+1)))))</f>
        <v/>
      </c>
      <c r="C374" s="51" t="str">
        <f>IF($A374="","",(IF((VLOOKUP($A374,DATA!$A$1:$M$38,3,FALSE))="X","X",(IF(C373="X",1,C373+1)))))</f>
        <v/>
      </c>
      <c r="D374" s="50" t="str">
        <f>IF($A374="","",(IF((VLOOKUP($A374,DATA!$A$1:$M$38,4,FALSE))="X","X",(IF(D373="X",1,D373+1)))))</f>
        <v/>
      </c>
      <c r="E374" s="51" t="str">
        <f>IF($A374="","",(IF((VLOOKUP($A374,DATA!$A$1:$M$38,5,FALSE))="X","X",(IF(E373="X",1,E373+1)))))</f>
        <v/>
      </c>
      <c r="F374" s="50" t="str">
        <f>IF($A374="","",(IF((VLOOKUP($A374,DATA!$A$1:$M$38,6,FALSE))="X","X",(IF(F373="X",1,F373+1)))))</f>
        <v/>
      </c>
      <c r="G374" s="51" t="str">
        <f>IF($A374="","",(IF((VLOOKUP($A374,DATA!$A$1:$M$38,7,FALSE))="X","X",(IF(G373="X",1,G373+1)))))</f>
        <v/>
      </c>
      <c r="H374" s="50" t="str">
        <f>IF($A374="","",(IF((VLOOKUP($A374,DATA!$A$1:$M$38,8,FALSE))="X","X",(IF(H373="X",1,H373+1)))))</f>
        <v/>
      </c>
      <c r="I374" s="50" t="str">
        <f>IF($A374="","",(IF((VLOOKUP($A374,DATA!$A$1:$M$38,9,FALSE))="X","X",(IF(I373="X",1,I373+1)))))</f>
        <v/>
      </c>
      <c r="J374" s="51" t="str">
        <f>IF($A374="","",(IF((VLOOKUP($A374,DATA!$A$1:$M$38,10,FALSE))="X","X",(IF(J373="X",1,J373+1)))))</f>
        <v/>
      </c>
      <c r="K374" s="50" t="str">
        <f>IF($A374="","",(IF((VLOOKUP($A374,DATA!$A$1:$M$38,11,FALSE))="X","X",(IF(K373="X",1,K373+1)))))</f>
        <v/>
      </c>
      <c r="L374" s="50" t="str">
        <f>IF($A374="","",(IF((VLOOKUP($A374,DATA!$A$1:$M$38,12,FALSE))="X","X",(IF(L373="X",1,L373+1)))))</f>
        <v/>
      </c>
      <c r="M374" s="50" t="str">
        <f>IF($A374="","",(IF((VLOOKUP($A374,DATA!$A$1:$M$38,13,FALSE))="X","X",(IF(M373="X",1,M373+1)))))</f>
        <v/>
      </c>
      <c r="N374" s="53" t="str">
        <f t="shared" si="10"/>
        <v/>
      </c>
      <c r="O374" s="51" t="str">
        <f t="shared" si="11"/>
        <v/>
      </c>
      <c r="P374" s="50" t="str">
        <f>IF($A374="","",(IF((VLOOKUP($A374,DATA!$S$1:$AC$38,2,FALSE))="X","X",(IF(P373="X",1,P373+1)))))</f>
        <v/>
      </c>
      <c r="Q374" s="50" t="str">
        <f>IF($A374="","",(IF((VLOOKUP($A374,DATA!$S$1:$AC$38,3,FALSE))="X","X",(IF(Q373="X",1,Q373+1)))))</f>
        <v/>
      </c>
      <c r="R374" s="50" t="str">
        <f>IF($A374="","",(IF((VLOOKUP($A374,DATA!$S$1:$AC$38,4,FALSE))="X","X",(IF(R373="X",1,R373+1)))))</f>
        <v/>
      </c>
      <c r="S374" s="50" t="str">
        <f>IF($A374="","",(IF((VLOOKUP($A374,DATA!$S$1:$AC$38,5,FALSE))="X","X",(IF(S373="X",1,S373+1)))))</f>
        <v/>
      </c>
      <c r="T374" s="50" t="str">
        <f>IF($A374="","",(IF((VLOOKUP($A374,DATA!$S$1:$AC$38,6,FALSE))="X","X",(IF(T373="X",1,T373+1)))))</f>
        <v/>
      </c>
      <c r="U374" s="50" t="str">
        <f>IF($A374="","",(IF((VLOOKUP($A374,DATA!$S$1:$AC$38,7,FALSE))="X","X",(IF(U373="X",1,U373+1)))))</f>
        <v/>
      </c>
      <c r="V374" s="51" t="str">
        <f>IF($A374="","",(IF((VLOOKUP($A374,DATA!$S$1:$AC$38,8,FALSE))="X","X",(IF(V373="X",1,V373+1)))))</f>
        <v/>
      </c>
      <c r="W374" s="50" t="str">
        <f>IF($A374="","",(IF((VLOOKUP($A374,DATA!$S$1:$AC$38,9,FALSE))="X","X",(IF(W373="X",1,W373+1)))))</f>
        <v/>
      </c>
      <c r="X374" s="50" t="str">
        <f>IF($A374="","",(IF((VLOOKUP($A374,DATA!$S$1:$AC$38,10,FALSE))="X","X",(IF(X373="X",1,X373+1)))))</f>
        <v/>
      </c>
      <c r="Y374" s="51" t="str">
        <f>IF($A374="","",(IF((VLOOKUP($A374,DATA!$S$1:$AC$38,11,FALSE))="X","X",(IF(Y373="X",1,Y373+1)))))</f>
        <v/>
      </c>
      <c r="Z374" s="52"/>
      <c r="AA374" s="52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44"/>
      <c r="BD374" s="44"/>
      <c r="BE374" s="44"/>
      <c r="BF374" s="44"/>
      <c r="BG374" s="44"/>
      <c r="BH374" s="44"/>
      <c r="BI374" s="44"/>
      <c r="BJ374" s="44"/>
      <c r="BK374" s="44"/>
      <c r="BL374" s="44"/>
      <c r="BM374" s="39"/>
      <c r="BN374" s="39"/>
      <c r="BO374" s="39"/>
      <c r="BP374" s="39"/>
      <c r="BQ374" s="39"/>
      <c r="BR374" s="39"/>
      <c r="BS374" s="44"/>
      <c r="BT374" s="44"/>
      <c r="BU374" s="44"/>
      <c r="BV374" s="44"/>
      <c r="BW374" s="44"/>
      <c r="BX374" s="44"/>
      <c r="BY374" s="44"/>
      <c r="BZ374" s="44"/>
      <c r="CA374" s="44"/>
      <c r="CB374" s="44"/>
      <c r="CC374" s="44"/>
      <c r="CD374" s="44"/>
      <c r="CE374" s="39"/>
      <c r="CF374" s="39"/>
      <c r="CG374" s="39"/>
      <c r="CH374" s="39"/>
      <c r="DC374" s="4"/>
      <c r="DD374" s="4"/>
      <c r="DE374" s="49"/>
      <c r="DF374" s="49"/>
      <c r="DG374" s="49"/>
      <c r="DH374" s="49"/>
      <c r="DI374" s="49"/>
      <c r="DJ374" s="49"/>
      <c r="DK374" s="49"/>
      <c r="DL374" s="49"/>
      <c r="DM374" s="49"/>
      <c r="DN374" s="49"/>
      <c r="DO374" s="49"/>
      <c r="DP374" s="49"/>
      <c r="DQ374" s="49"/>
      <c r="DR374" s="49"/>
      <c r="DS374" s="49"/>
      <c r="DT374" s="49"/>
      <c r="DU374" s="49"/>
      <c r="DV374" s="49"/>
      <c r="DW374" s="49"/>
      <c r="DX374" s="49"/>
      <c r="DY374" s="49"/>
      <c r="DZ374" s="49"/>
      <c r="EA374" s="49"/>
      <c r="EB374" s="49"/>
      <c r="EC374" s="49"/>
      <c r="ED374" s="49"/>
      <c r="EE374" s="49"/>
      <c r="EF374" s="49"/>
      <c r="EG374" s="49"/>
      <c r="EH374" s="49"/>
      <c r="EI374" s="49"/>
      <c r="EJ374" s="49"/>
      <c r="EK374" s="49"/>
      <c r="EL374" s="49"/>
      <c r="EM374" s="49"/>
      <c r="EN374" s="49"/>
      <c r="EO374" s="49"/>
      <c r="EP374" s="49"/>
      <c r="EQ374" s="49"/>
      <c r="ER374" s="49"/>
      <c r="ES374" s="49"/>
      <c r="ET374" s="49"/>
      <c r="EU374" s="49"/>
      <c r="EV374" s="49"/>
      <c r="EW374" s="49"/>
      <c r="EX374" s="49"/>
      <c r="EY374" s="49"/>
      <c r="EZ374" s="49"/>
      <c r="FA374" s="49"/>
      <c r="FB374" s="49"/>
      <c r="FC374" s="49"/>
      <c r="FD374" s="49"/>
      <c r="FE374" s="49"/>
      <c r="FF374" s="49"/>
      <c r="FG374" s="49"/>
      <c r="FH374" s="49"/>
      <c r="FI374" s="49"/>
      <c r="FJ374" s="49"/>
      <c r="FK374" s="49"/>
      <c r="FL374" s="49"/>
      <c r="FM374" s="49"/>
      <c r="FN374" s="49"/>
      <c r="FO374" s="49"/>
      <c r="FP374" s="49"/>
      <c r="FQ374" s="49"/>
      <c r="FR374" s="49"/>
      <c r="FS374" s="49"/>
      <c r="FT374" s="49"/>
      <c r="FU374" s="49"/>
      <c r="FV374" s="49"/>
      <c r="FW374" s="49"/>
      <c r="FX374" s="49"/>
      <c r="FY374" s="49"/>
      <c r="FZ374" s="49"/>
      <c r="GA374" s="49"/>
      <c r="GB374" s="49"/>
      <c r="GC374" s="49"/>
      <c r="GD374" s="49"/>
      <c r="GE374" s="49"/>
      <c r="GF374" s="49"/>
      <c r="GG374" s="49"/>
      <c r="GH374" s="49"/>
      <c r="GI374" s="49"/>
      <c r="GJ374" s="49"/>
      <c r="GK374" s="49"/>
      <c r="GL374" s="49"/>
      <c r="GM374" s="49"/>
      <c r="GN374" s="49"/>
      <c r="GO374" s="49"/>
      <c r="GP374" s="49"/>
      <c r="GQ374" s="49"/>
      <c r="GR374" s="49"/>
      <c r="GS374" s="49"/>
      <c r="GT374" s="49"/>
      <c r="GU374" s="49"/>
      <c r="GV374" s="49"/>
      <c r="GW374" s="49"/>
      <c r="GX374" s="49"/>
      <c r="GY374" s="49"/>
      <c r="GZ374" s="49"/>
    </row>
    <row r="375" spans="1:208" s="5" customFormat="1" ht="18.600000000000001" customHeight="1" x14ac:dyDescent="0.25">
      <c r="A375" s="58"/>
      <c r="B375" s="50" t="str">
        <f>IF($A375="","",(IF((VLOOKUP($A375,DATA!$A$1:$M$38,2,FALSE))="X","X",(IF(B374="X",1,B374+1)))))</f>
        <v/>
      </c>
      <c r="C375" s="51" t="str">
        <f>IF($A375="","",(IF((VLOOKUP($A375,DATA!$A$1:$M$38,3,FALSE))="X","X",(IF(C374="X",1,C374+1)))))</f>
        <v/>
      </c>
      <c r="D375" s="50" t="str">
        <f>IF($A375="","",(IF((VLOOKUP($A375,DATA!$A$1:$M$38,4,FALSE))="X","X",(IF(D374="X",1,D374+1)))))</f>
        <v/>
      </c>
      <c r="E375" s="51" t="str">
        <f>IF($A375="","",(IF((VLOOKUP($A375,DATA!$A$1:$M$38,5,FALSE))="X","X",(IF(E374="X",1,E374+1)))))</f>
        <v/>
      </c>
      <c r="F375" s="50" t="str">
        <f>IF($A375="","",(IF((VLOOKUP($A375,DATA!$A$1:$M$38,6,FALSE))="X","X",(IF(F374="X",1,F374+1)))))</f>
        <v/>
      </c>
      <c r="G375" s="51" t="str">
        <f>IF($A375="","",(IF((VLOOKUP($A375,DATA!$A$1:$M$38,7,FALSE))="X","X",(IF(G374="X",1,G374+1)))))</f>
        <v/>
      </c>
      <c r="H375" s="50" t="str">
        <f>IF($A375="","",(IF((VLOOKUP($A375,DATA!$A$1:$M$38,8,FALSE))="X","X",(IF(H374="X",1,H374+1)))))</f>
        <v/>
      </c>
      <c r="I375" s="50" t="str">
        <f>IF($A375="","",(IF((VLOOKUP($A375,DATA!$A$1:$M$38,9,FALSE))="X","X",(IF(I374="X",1,I374+1)))))</f>
        <v/>
      </c>
      <c r="J375" s="51" t="str">
        <f>IF($A375="","",(IF((VLOOKUP($A375,DATA!$A$1:$M$38,10,FALSE))="X","X",(IF(J374="X",1,J374+1)))))</f>
        <v/>
      </c>
      <c r="K375" s="50" t="str">
        <f>IF($A375="","",(IF((VLOOKUP($A375,DATA!$A$1:$M$38,11,FALSE))="X","X",(IF(K374="X",1,K374+1)))))</f>
        <v/>
      </c>
      <c r="L375" s="50" t="str">
        <f>IF($A375="","",(IF((VLOOKUP($A375,DATA!$A$1:$M$38,12,FALSE))="X","X",(IF(L374="X",1,L374+1)))))</f>
        <v/>
      </c>
      <c r="M375" s="50" t="str">
        <f>IF($A375="","",(IF((VLOOKUP($A375,DATA!$A$1:$M$38,13,FALSE))="X","X",(IF(M374="X",1,M374+1)))))</f>
        <v/>
      </c>
      <c r="N375" s="53" t="str">
        <f t="shared" si="10"/>
        <v/>
      </c>
      <c r="O375" s="51" t="str">
        <f t="shared" si="11"/>
        <v/>
      </c>
      <c r="P375" s="50" t="str">
        <f>IF($A375="","",(IF((VLOOKUP($A375,DATA!$S$1:$AC$38,2,FALSE))="X","X",(IF(P374="X",1,P374+1)))))</f>
        <v/>
      </c>
      <c r="Q375" s="50" t="str">
        <f>IF($A375="","",(IF((VLOOKUP($A375,DATA!$S$1:$AC$38,3,FALSE))="X","X",(IF(Q374="X",1,Q374+1)))))</f>
        <v/>
      </c>
      <c r="R375" s="50" t="str">
        <f>IF($A375="","",(IF((VLOOKUP($A375,DATA!$S$1:$AC$38,4,FALSE))="X","X",(IF(R374="X",1,R374+1)))))</f>
        <v/>
      </c>
      <c r="S375" s="50" t="str">
        <f>IF($A375="","",(IF((VLOOKUP($A375,DATA!$S$1:$AC$38,5,FALSE))="X","X",(IF(S374="X",1,S374+1)))))</f>
        <v/>
      </c>
      <c r="T375" s="50" t="str">
        <f>IF($A375="","",(IF((VLOOKUP($A375,DATA!$S$1:$AC$38,6,FALSE))="X","X",(IF(T374="X",1,T374+1)))))</f>
        <v/>
      </c>
      <c r="U375" s="50" t="str">
        <f>IF($A375="","",(IF((VLOOKUP($A375,DATA!$S$1:$AC$38,7,FALSE))="X","X",(IF(U374="X",1,U374+1)))))</f>
        <v/>
      </c>
      <c r="V375" s="51" t="str">
        <f>IF($A375="","",(IF((VLOOKUP($A375,DATA!$S$1:$AC$38,8,FALSE))="X","X",(IF(V374="X",1,V374+1)))))</f>
        <v/>
      </c>
      <c r="W375" s="50" t="str">
        <f>IF($A375="","",(IF((VLOOKUP($A375,DATA!$S$1:$AC$38,9,FALSE))="X","X",(IF(W374="X",1,W374+1)))))</f>
        <v/>
      </c>
      <c r="X375" s="50" t="str">
        <f>IF($A375="","",(IF((VLOOKUP($A375,DATA!$S$1:$AC$38,10,FALSE))="X","X",(IF(X374="X",1,X374+1)))))</f>
        <v/>
      </c>
      <c r="Y375" s="51" t="str">
        <f>IF($A375="","",(IF((VLOOKUP($A375,DATA!$S$1:$AC$38,11,FALSE))="X","X",(IF(Y374="X",1,Y374+1)))))</f>
        <v/>
      </c>
      <c r="Z375" s="52"/>
      <c r="AA375" s="52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44"/>
      <c r="BD375" s="44"/>
      <c r="BE375" s="44"/>
      <c r="BF375" s="44"/>
      <c r="BG375" s="44"/>
      <c r="BH375" s="44"/>
      <c r="BI375" s="44"/>
      <c r="BJ375" s="44"/>
      <c r="BK375" s="44"/>
      <c r="BL375" s="44"/>
      <c r="BM375" s="39"/>
      <c r="BN375" s="39"/>
      <c r="BO375" s="39"/>
      <c r="BP375" s="39"/>
      <c r="BQ375" s="39"/>
      <c r="BR375" s="39"/>
      <c r="BS375" s="44"/>
      <c r="BT375" s="44"/>
      <c r="BU375" s="44"/>
      <c r="BV375" s="44"/>
      <c r="BW375" s="44"/>
      <c r="BX375" s="44"/>
      <c r="BY375" s="44"/>
      <c r="BZ375" s="44"/>
      <c r="CA375" s="44"/>
      <c r="CB375" s="44"/>
      <c r="CC375" s="44"/>
      <c r="CD375" s="44"/>
      <c r="CE375" s="39"/>
      <c r="CF375" s="39"/>
      <c r="CG375" s="39"/>
      <c r="CH375" s="39"/>
      <c r="DC375" s="4"/>
      <c r="DD375" s="4"/>
      <c r="DE375" s="49"/>
      <c r="DF375" s="49"/>
      <c r="DG375" s="49"/>
      <c r="DH375" s="49"/>
      <c r="DI375" s="49"/>
      <c r="DJ375" s="49"/>
      <c r="DK375" s="49"/>
      <c r="DL375" s="49"/>
      <c r="DM375" s="49"/>
      <c r="DN375" s="49"/>
      <c r="DO375" s="49"/>
      <c r="DP375" s="49"/>
      <c r="DQ375" s="49"/>
      <c r="DR375" s="49"/>
      <c r="DS375" s="49"/>
      <c r="DT375" s="49"/>
      <c r="DU375" s="49"/>
      <c r="DV375" s="49"/>
      <c r="DW375" s="49"/>
      <c r="DX375" s="49"/>
      <c r="DY375" s="49"/>
      <c r="DZ375" s="49"/>
      <c r="EA375" s="49"/>
      <c r="EB375" s="49"/>
      <c r="EC375" s="49"/>
      <c r="ED375" s="49"/>
      <c r="EE375" s="49"/>
      <c r="EF375" s="49"/>
      <c r="EG375" s="49"/>
      <c r="EH375" s="49"/>
      <c r="EI375" s="49"/>
      <c r="EJ375" s="49"/>
      <c r="EK375" s="49"/>
      <c r="EL375" s="49"/>
      <c r="EM375" s="49"/>
      <c r="EN375" s="49"/>
      <c r="EO375" s="49"/>
      <c r="EP375" s="49"/>
      <c r="EQ375" s="49"/>
      <c r="ER375" s="49"/>
      <c r="ES375" s="49"/>
      <c r="ET375" s="49"/>
      <c r="EU375" s="49"/>
      <c r="EV375" s="49"/>
      <c r="EW375" s="49"/>
      <c r="EX375" s="49"/>
      <c r="EY375" s="49"/>
      <c r="EZ375" s="49"/>
      <c r="FA375" s="49"/>
      <c r="FB375" s="49"/>
      <c r="FC375" s="49"/>
      <c r="FD375" s="49"/>
      <c r="FE375" s="49"/>
      <c r="FF375" s="49"/>
      <c r="FG375" s="49"/>
      <c r="FH375" s="49"/>
      <c r="FI375" s="49"/>
      <c r="FJ375" s="49"/>
      <c r="FK375" s="49"/>
      <c r="FL375" s="49"/>
      <c r="FM375" s="49"/>
      <c r="FN375" s="49"/>
      <c r="FO375" s="49"/>
      <c r="FP375" s="49"/>
      <c r="FQ375" s="49"/>
      <c r="FR375" s="49"/>
      <c r="FS375" s="49"/>
      <c r="FT375" s="49"/>
      <c r="FU375" s="49"/>
      <c r="FV375" s="49"/>
      <c r="FW375" s="49"/>
      <c r="FX375" s="49"/>
      <c r="FY375" s="49"/>
      <c r="FZ375" s="49"/>
      <c r="GA375" s="49"/>
      <c r="GB375" s="49"/>
      <c r="GC375" s="49"/>
      <c r="GD375" s="49"/>
      <c r="GE375" s="49"/>
      <c r="GF375" s="49"/>
      <c r="GG375" s="49"/>
      <c r="GH375" s="49"/>
      <c r="GI375" s="49"/>
      <c r="GJ375" s="49"/>
      <c r="GK375" s="49"/>
      <c r="GL375" s="49"/>
      <c r="GM375" s="49"/>
      <c r="GN375" s="49"/>
      <c r="GO375" s="49"/>
      <c r="GP375" s="49"/>
      <c r="GQ375" s="49"/>
      <c r="GR375" s="49"/>
      <c r="GS375" s="49"/>
      <c r="GT375" s="49"/>
      <c r="GU375" s="49"/>
      <c r="GV375" s="49"/>
      <c r="GW375" s="49"/>
      <c r="GX375" s="49"/>
      <c r="GY375" s="49"/>
      <c r="GZ375" s="49"/>
    </row>
    <row r="376" spans="1:208" s="5" customFormat="1" ht="18.600000000000001" customHeight="1" x14ac:dyDescent="0.25">
      <c r="A376" s="58"/>
      <c r="B376" s="50" t="str">
        <f>IF($A376="","",(IF((VLOOKUP($A376,DATA!$A$1:$M$38,2,FALSE))="X","X",(IF(B375="X",1,B375+1)))))</f>
        <v/>
      </c>
      <c r="C376" s="51" t="str">
        <f>IF($A376="","",(IF((VLOOKUP($A376,DATA!$A$1:$M$38,3,FALSE))="X","X",(IF(C375="X",1,C375+1)))))</f>
        <v/>
      </c>
      <c r="D376" s="50" t="str">
        <f>IF($A376="","",(IF((VLOOKUP($A376,DATA!$A$1:$M$38,4,FALSE))="X","X",(IF(D375="X",1,D375+1)))))</f>
        <v/>
      </c>
      <c r="E376" s="51" t="str">
        <f>IF($A376="","",(IF((VLOOKUP($A376,DATA!$A$1:$M$38,5,FALSE))="X","X",(IF(E375="X",1,E375+1)))))</f>
        <v/>
      </c>
      <c r="F376" s="50" t="str">
        <f>IF($A376="","",(IF((VLOOKUP($A376,DATA!$A$1:$M$38,6,FALSE))="X","X",(IF(F375="X",1,F375+1)))))</f>
        <v/>
      </c>
      <c r="G376" s="51" t="str">
        <f>IF($A376="","",(IF((VLOOKUP($A376,DATA!$A$1:$M$38,7,FALSE))="X","X",(IF(G375="X",1,G375+1)))))</f>
        <v/>
      </c>
      <c r="H376" s="50" t="str">
        <f>IF($A376="","",(IF((VLOOKUP($A376,DATA!$A$1:$M$38,8,FALSE))="X","X",(IF(H375="X",1,H375+1)))))</f>
        <v/>
      </c>
      <c r="I376" s="50" t="str">
        <f>IF($A376="","",(IF((VLOOKUP($A376,DATA!$A$1:$M$38,9,FALSE))="X","X",(IF(I375="X",1,I375+1)))))</f>
        <v/>
      </c>
      <c r="J376" s="51" t="str">
        <f>IF($A376="","",(IF((VLOOKUP($A376,DATA!$A$1:$M$38,10,FALSE))="X","X",(IF(J375="X",1,J375+1)))))</f>
        <v/>
      </c>
      <c r="K376" s="50" t="str">
        <f>IF($A376="","",(IF((VLOOKUP($A376,DATA!$A$1:$M$38,11,FALSE))="X","X",(IF(K375="X",1,K375+1)))))</f>
        <v/>
      </c>
      <c r="L376" s="50" t="str">
        <f>IF($A376="","",(IF((VLOOKUP($A376,DATA!$A$1:$M$38,12,FALSE))="X","X",(IF(L375="X",1,L375+1)))))</f>
        <v/>
      </c>
      <c r="M376" s="50" t="str">
        <f>IF($A376="","",(IF((VLOOKUP($A376,DATA!$A$1:$M$38,13,FALSE))="X","X",(IF(M375="X",1,M375+1)))))</f>
        <v/>
      </c>
      <c r="N376" s="53" t="str">
        <f t="shared" si="10"/>
        <v/>
      </c>
      <c r="O376" s="51" t="str">
        <f t="shared" si="11"/>
        <v/>
      </c>
      <c r="P376" s="50" t="str">
        <f>IF($A376="","",(IF((VLOOKUP($A376,DATA!$S$1:$AC$38,2,FALSE))="X","X",(IF(P375="X",1,P375+1)))))</f>
        <v/>
      </c>
      <c r="Q376" s="50" t="str">
        <f>IF($A376="","",(IF((VLOOKUP($A376,DATA!$S$1:$AC$38,3,FALSE))="X","X",(IF(Q375="X",1,Q375+1)))))</f>
        <v/>
      </c>
      <c r="R376" s="50" t="str">
        <f>IF($A376="","",(IF((VLOOKUP($A376,DATA!$S$1:$AC$38,4,FALSE))="X","X",(IF(R375="X",1,R375+1)))))</f>
        <v/>
      </c>
      <c r="S376" s="50" t="str">
        <f>IF($A376="","",(IF((VLOOKUP($A376,DATA!$S$1:$AC$38,5,FALSE))="X","X",(IF(S375="X",1,S375+1)))))</f>
        <v/>
      </c>
      <c r="T376" s="50" t="str">
        <f>IF($A376="","",(IF((VLOOKUP($A376,DATA!$S$1:$AC$38,6,FALSE))="X","X",(IF(T375="X",1,T375+1)))))</f>
        <v/>
      </c>
      <c r="U376" s="50" t="str">
        <f>IF($A376="","",(IF((VLOOKUP($A376,DATA!$S$1:$AC$38,7,FALSE))="X","X",(IF(U375="X",1,U375+1)))))</f>
        <v/>
      </c>
      <c r="V376" s="51" t="str">
        <f>IF($A376="","",(IF((VLOOKUP($A376,DATA!$S$1:$AC$38,8,FALSE))="X","X",(IF(V375="X",1,V375+1)))))</f>
        <v/>
      </c>
      <c r="W376" s="50" t="str">
        <f>IF($A376="","",(IF((VLOOKUP($A376,DATA!$S$1:$AC$38,9,FALSE))="X","X",(IF(W375="X",1,W375+1)))))</f>
        <v/>
      </c>
      <c r="X376" s="50" t="str">
        <f>IF($A376="","",(IF((VLOOKUP($A376,DATA!$S$1:$AC$38,10,FALSE))="X","X",(IF(X375="X",1,X375+1)))))</f>
        <v/>
      </c>
      <c r="Y376" s="51" t="str">
        <f>IF($A376="","",(IF((VLOOKUP($A376,DATA!$S$1:$AC$38,11,FALSE))="X","X",(IF(Y375="X",1,Y375+1)))))</f>
        <v/>
      </c>
      <c r="Z376" s="52"/>
      <c r="AA376" s="52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44"/>
      <c r="AT376" s="44"/>
      <c r="AU376" s="44"/>
      <c r="AV376" s="44"/>
      <c r="AW376" s="44"/>
      <c r="AX376" s="44"/>
      <c r="AY376" s="44"/>
      <c r="AZ376" s="44"/>
      <c r="BA376" s="44"/>
      <c r="BB376" s="44"/>
      <c r="BC376" s="44"/>
      <c r="BD376" s="44"/>
      <c r="BE376" s="44"/>
      <c r="BF376" s="44"/>
      <c r="BG376" s="44"/>
      <c r="BH376" s="44"/>
      <c r="BI376" s="44"/>
      <c r="BJ376" s="44"/>
      <c r="BK376" s="44"/>
      <c r="BL376" s="44"/>
      <c r="BM376" s="39"/>
      <c r="BN376" s="39"/>
      <c r="BO376" s="39"/>
      <c r="BP376" s="39"/>
      <c r="BQ376" s="39"/>
      <c r="BR376" s="39"/>
      <c r="BS376" s="44"/>
      <c r="BT376" s="44"/>
      <c r="BU376" s="44"/>
      <c r="BV376" s="44"/>
      <c r="BW376" s="44"/>
      <c r="BX376" s="44"/>
      <c r="BY376" s="44"/>
      <c r="BZ376" s="44"/>
      <c r="CA376" s="44"/>
      <c r="CB376" s="44"/>
      <c r="CC376" s="44"/>
      <c r="CD376" s="44"/>
      <c r="CE376" s="39"/>
      <c r="CF376" s="39"/>
      <c r="CG376" s="39"/>
      <c r="CH376" s="39"/>
      <c r="DC376" s="4"/>
      <c r="DD376" s="4"/>
      <c r="DE376" s="49"/>
      <c r="DF376" s="49"/>
      <c r="DG376" s="49"/>
      <c r="DH376" s="49"/>
      <c r="DI376" s="49"/>
      <c r="DJ376" s="49"/>
      <c r="DK376" s="49"/>
      <c r="DL376" s="49"/>
      <c r="DM376" s="49"/>
      <c r="DN376" s="49"/>
      <c r="DO376" s="49"/>
      <c r="DP376" s="49"/>
      <c r="DQ376" s="49"/>
      <c r="DR376" s="49"/>
      <c r="DS376" s="49"/>
      <c r="DT376" s="49"/>
      <c r="DU376" s="49"/>
      <c r="DV376" s="49"/>
      <c r="DW376" s="49"/>
      <c r="DX376" s="49"/>
      <c r="DY376" s="49"/>
      <c r="DZ376" s="49"/>
      <c r="EA376" s="49"/>
      <c r="EB376" s="49"/>
      <c r="EC376" s="49"/>
      <c r="ED376" s="49"/>
      <c r="EE376" s="49"/>
      <c r="EF376" s="49"/>
      <c r="EG376" s="49"/>
      <c r="EH376" s="49"/>
      <c r="EI376" s="49"/>
      <c r="EJ376" s="49"/>
      <c r="EK376" s="49"/>
      <c r="EL376" s="49"/>
      <c r="EM376" s="49"/>
      <c r="EN376" s="49"/>
      <c r="EO376" s="49"/>
      <c r="EP376" s="49"/>
      <c r="EQ376" s="49"/>
      <c r="ER376" s="49"/>
      <c r="ES376" s="49"/>
      <c r="ET376" s="49"/>
      <c r="EU376" s="49"/>
      <c r="EV376" s="49"/>
      <c r="EW376" s="49"/>
      <c r="EX376" s="49"/>
      <c r="EY376" s="49"/>
      <c r="EZ376" s="49"/>
      <c r="FA376" s="49"/>
      <c r="FB376" s="49"/>
      <c r="FC376" s="49"/>
      <c r="FD376" s="49"/>
      <c r="FE376" s="49"/>
      <c r="FF376" s="49"/>
      <c r="FG376" s="49"/>
      <c r="FH376" s="49"/>
      <c r="FI376" s="49"/>
      <c r="FJ376" s="49"/>
      <c r="FK376" s="49"/>
      <c r="FL376" s="49"/>
      <c r="FM376" s="49"/>
      <c r="FN376" s="49"/>
      <c r="FO376" s="49"/>
      <c r="FP376" s="49"/>
      <c r="FQ376" s="49"/>
      <c r="FR376" s="49"/>
      <c r="FS376" s="49"/>
      <c r="FT376" s="49"/>
      <c r="FU376" s="49"/>
      <c r="FV376" s="49"/>
      <c r="FW376" s="49"/>
      <c r="FX376" s="49"/>
      <c r="FY376" s="49"/>
      <c r="FZ376" s="49"/>
      <c r="GA376" s="49"/>
      <c r="GB376" s="49"/>
      <c r="GC376" s="49"/>
      <c r="GD376" s="49"/>
      <c r="GE376" s="49"/>
      <c r="GF376" s="49"/>
      <c r="GG376" s="49"/>
      <c r="GH376" s="49"/>
      <c r="GI376" s="49"/>
      <c r="GJ376" s="49"/>
      <c r="GK376" s="49"/>
      <c r="GL376" s="49"/>
      <c r="GM376" s="49"/>
      <c r="GN376" s="49"/>
      <c r="GO376" s="49"/>
      <c r="GP376" s="49"/>
      <c r="GQ376" s="49"/>
      <c r="GR376" s="49"/>
      <c r="GS376" s="49"/>
      <c r="GT376" s="49"/>
      <c r="GU376" s="49"/>
      <c r="GV376" s="49"/>
      <c r="GW376" s="49"/>
      <c r="GX376" s="49"/>
      <c r="GY376" s="49"/>
      <c r="GZ376" s="49"/>
    </row>
    <row r="377" spans="1:208" s="5" customFormat="1" ht="18.600000000000001" customHeight="1" x14ac:dyDescent="0.25">
      <c r="A377" s="58"/>
      <c r="B377" s="50" t="str">
        <f>IF($A377="","",(IF((VLOOKUP($A377,DATA!$A$1:$M$38,2,FALSE))="X","X",(IF(B376="X",1,B376+1)))))</f>
        <v/>
      </c>
      <c r="C377" s="51" t="str">
        <f>IF($A377="","",(IF((VLOOKUP($A377,DATA!$A$1:$M$38,3,FALSE))="X","X",(IF(C376="X",1,C376+1)))))</f>
        <v/>
      </c>
      <c r="D377" s="50" t="str">
        <f>IF($A377="","",(IF((VLOOKUP($A377,DATA!$A$1:$M$38,4,FALSE))="X","X",(IF(D376="X",1,D376+1)))))</f>
        <v/>
      </c>
      <c r="E377" s="51" t="str">
        <f>IF($A377="","",(IF((VLOOKUP($A377,DATA!$A$1:$M$38,5,FALSE))="X","X",(IF(E376="X",1,E376+1)))))</f>
        <v/>
      </c>
      <c r="F377" s="50" t="str">
        <f>IF($A377="","",(IF((VLOOKUP($A377,DATA!$A$1:$M$38,6,FALSE))="X","X",(IF(F376="X",1,F376+1)))))</f>
        <v/>
      </c>
      <c r="G377" s="51" t="str">
        <f>IF($A377="","",(IF((VLOOKUP($A377,DATA!$A$1:$M$38,7,FALSE))="X","X",(IF(G376="X",1,G376+1)))))</f>
        <v/>
      </c>
      <c r="H377" s="50" t="str">
        <f>IF($A377="","",(IF((VLOOKUP($A377,DATA!$A$1:$M$38,8,FALSE))="X","X",(IF(H376="X",1,H376+1)))))</f>
        <v/>
      </c>
      <c r="I377" s="50" t="str">
        <f>IF($A377="","",(IF((VLOOKUP($A377,DATA!$A$1:$M$38,9,FALSE))="X","X",(IF(I376="X",1,I376+1)))))</f>
        <v/>
      </c>
      <c r="J377" s="51" t="str">
        <f>IF($A377="","",(IF((VLOOKUP($A377,DATA!$A$1:$M$38,10,FALSE))="X","X",(IF(J376="X",1,J376+1)))))</f>
        <v/>
      </c>
      <c r="K377" s="50" t="str">
        <f>IF($A377="","",(IF((VLOOKUP($A377,DATA!$A$1:$M$38,11,FALSE))="X","X",(IF(K376="X",1,K376+1)))))</f>
        <v/>
      </c>
      <c r="L377" s="50" t="str">
        <f>IF($A377="","",(IF((VLOOKUP($A377,DATA!$A$1:$M$38,12,FALSE))="X","X",(IF(L376="X",1,L376+1)))))</f>
        <v/>
      </c>
      <c r="M377" s="50" t="str">
        <f>IF($A377="","",(IF((VLOOKUP($A377,DATA!$A$1:$M$38,13,FALSE))="X","X",(IF(M376="X",1,M376+1)))))</f>
        <v/>
      </c>
      <c r="N377" s="53" t="str">
        <f t="shared" si="10"/>
        <v/>
      </c>
      <c r="O377" s="51" t="str">
        <f t="shared" si="11"/>
        <v/>
      </c>
      <c r="P377" s="50" t="str">
        <f>IF($A377="","",(IF((VLOOKUP($A377,DATA!$S$1:$AC$38,2,FALSE))="X","X",(IF(P376="X",1,P376+1)))))</f>
        <v/>
      </c>
      <c r="Q377" s="50" t="str">
        <f>IF($A377="","",(IF((VLOOKUP($A377,DATA!$S$1:$AC$38,3,FALSE))="X","X",(IF(Q376="X",1,Q376+1)))))</f>
        <v/>
      </c>
      <c r="R377" s="50" t="str">
        <f>IF($A377="","",(IF((VLOOKUP($A377,DATA!$S$1:$AC$38,4,FALSE))="X","X",(IF(R376="X",1,R376+1)))))</f>
        <v/>
      </c>
      <c r="S377" s="50" t="str">
        <f>IF($A377="","",(IF((VLOOKUP($A377,DATA!$S$1:$AC$38,5,FALSE))="X","X",(IF(S376="X",1,S376+1)))))</f>
        <v/>
      </c>
      <c r="T377" s="50" t="str">
        <f>IF($A377="","",(IF((VLOOKUP($A377,DATA!$S$1:$AC$38,6,FALSE))="X","X",(IF(T376="X",1,T376+1)))))</f>
        <v/>
      </c>
      <c r="U377" s="50" t="str">
        <f>IF($A377="","",(IF((VLOOKUP($A377,DATA!$S$1:$AC$38,7,FALSE))="X","X",(IF(U376="X",1,U376+1)))))</f>
        <v/>
      </c>
      <c r="V377" s="51" t="str">
        <f>IF($A377="","",(IF((VLOOKUP($A377,DATA!$S$1:$AC$38,8,FALSE))="X","X",(IF(V376="X",1,V376+1)))))</f>
        <v/>
      </c>
      <c r="W377" s="50" t="str">
        <f>IF($A377="","",(IF((VLOOKUP($A377,DATA!$S$1:$AC$38,9,FALSE))="X","X",(IF(W376="X",1,W376+1)))))</f>
        <v/>
      </c>
      <c r="X377" s="50" t="str">
        <f>IF($A377="","",(IF((VLOOKUP($A377,DATA!$S$1:$AC$38,10,FALSE))="X","X",(IF(X376="X",1,X376+1)))))</f>
        <v/>
      </c>
      <c r="Y377" s="51" t="str">
        <f>IF($A377="","",(IF((VLOOKUP($A377,DATA!$S$1:$AC$38,11,FALSE))="X","X",(IF(Y376="X",1,Y376+1)))))</f>
        <v/>
      </c>
      <c r="Z377" s="52"/>
      <c r="AA377" s="52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  <c r="BB377" s="44"/>
      <c r="BC377" s="44"/>
      <c r="BD377" s="44"/>
      <c r="BE377" s="44"/>
      <c r="BF377" s="44"/>
      <c r="BG377" s="44"/>
      <c r="BH377" s="44"/>
      <c r="BI377" s="44"/>
      <c r="BJ377" s="44"/>
      <c r="BK377" s="44"/>
      <c r="BL377" s="44"/>
      <c r="BM377" s="39"/>
      <c r="BN377" s="39"/>
      <c r="BO377" s="39"/>
      <c r="BP377" s="39"/>
      <c r="BQ377" s="39"/>
      <c r="BR377" s="39"/>
      <c r="BS377" s="44"/>
      <c r="BT377" s="44"/>
      <c r="BU377" s="44"/>
      <c r="BV377" s="44"/>
      <c r="BW377" s="44"/>
      <c r="BX377" s="44"/>
      <c r="BY377" s="44"/>
      <c r="BZ377" s="44"/>
      <c r="CA377" s="44"/>
      <c r="CB377" s="44"/>
      <c r="CC377" s="44"/>
      <c r="CD377" s="44"/>
      <c r="CE377" s="39"/>
      <c r="CF377" s="39"/>
      <c r="CG377" s="39"/>
      <c r="CH377" s="39"/>
      <c r="DC377" s="4"/>
      <c r="DD377" s="4"/>
      <c r="DE377" s="49"/>
      <c r="DF377" s="49"/>
      <c r="DG377" s="49"/>
      <c r="DH377" s="49"/>
      <c r="DI377" s="49"/>
      <c r="DJ377" s="49"/>
      <c r="DK377" s="49"/>
      <c r="DL377" s="49"/>
      <c r="DM377" s="49"/>
      <c r="DN377" s="49"/>
      <c r="DO377" s="49"/>
      <c r="DP377" s="49"/>
      <c r="DQ377" s="49"/>
      <c r="DR377" s="49"/>
      <c r="DS377" s="49"/>
      <c r="DT377" s="49"/>
      <c r="DU377" s="49"/>
      <c r="DV377" s="49"/>
      <c r="DW377" s="49"/>
      <c r="DX377" s="49"/>
      <c r="DY377" s="49"/>
      <c r="DZ377" s="49"/>
      <c r="EA377" s="49"/>
      <c r="EB377" s="49"/>
      <c r="EC377" s="49"/>
      <c r="ED377" s="49"/>
      <c r="EE377" s="49"/>
      <c r="EF377" s="49"/>
      <c r="EG377" s="49"/>
      <c r="EH377" s="49"/>
      <c r="EI377" s="49"/>
      <c r="EJ377" s="49"/>
      <c r="EK377" s="49"/>
      <c r="EL377" s="49"/>
      <c r="EM377" s="49"/>
      <c r="EN377" s="49"/>
      <c r="EO377" s="49"/>
      <c r="EP377" s="49"/>
      <c r="EQ377" s="49"/>
      <c r="ER377" s="49"/>
      <c r="ES377" s="49"/>
      <c r="ET377" s="49"/>
      <c r="EU377" s="49"/>
      <c r="EV377" s="49"/>
      <c r="EW377" s="49"/>
      <c r="EX377" s="49"/>
      <c r="EY377" s="49"/>
      <c r="EZ377" s="49"/>
      <c r="FA377" s="49"/>
      <c r="FB377" s="49"/>
      <c r="FC377" s="49"/>
      <c r="FD377" s="49"/>
      <c r="FE377" s="49"/>
      <c r="FF377" s="49"/>
      <c r="FG377" s="49"/>
      <c r="FH377" s="49"/>
      <c r="FI377" s="49"/>
      <c r="FJ377" s="49"/>
      <c r="FK377" s="49"/>
      <c r="FL377" s="49"/>
      <c r="FM377" s="49"/>
      <c r="FN377" s="49"/>
      <c r="FO377" s="49"/>
      <c r="FP377" s="49"/>
      <c r="FQ377" s="49"/>
      <c r="FR377" s="49"/>
      <c r="FS377" s="49"/>
      <c r="FT377" s="49"/>
      <c r="FU377" s="49"/>
      <c r="FV377" s="49"/>
      <c r="FW377" s="49"/>
      <c r="FX377" s="49"/>
      <c r="FY377" s="49"/>
      <c r="FZ377" s="49"/>
      <c r="GA377" s="49"/>
      <c r="GB377" s="49"/>
      <c r="GC377" s="49"/>
      <c r="GD377" s="49"/>
      <c r="GE377" s="49"/>
      <c r="GF377" s="49"/>
      <c r="GG377" s="49"/>
      <c r="GH377" s="49"/>
      <c r="GI377" s="49"/>
      <c r="GJ377" s="49"/>
      <c r="GK377" s="49"/>
      <c r="GL377" s="49"/>
      <c r="GM377" s="49"/>
      <c r="GN377" s="49"/>
      <c r="GO377" s="49"/>
      <c r="GP377" s="49"/>
      <c r="GQ377" s="49"/>
      <c r="GR377" s="49"/>
      <c r="GS377" s="49"/>
      <c r="GT377" s="49"/>
      <c r="GU377" s="49"/>
      <c r="GV377" s="49"/>
      <c r="GW377" s="49"/>
      <c r="GX377" s="49"/>
      <c r="GY377" s="49"/>
      <c r="GZ377" s="49"/>
    </row>
    <row r="378" spans="1:208" s="5" customFormat="1" ht="18.600000000000001" customHeight="1" x14ac:dyDescent="0.25">
      <c r="A378" s="58"/>
      <c r="B378" s="50" t="str">
        <f>IF($A378="","",(IF((VLOOKUP($A378,DATA!$A$1:$M$38,2,FALSE))="X","X",(IF(B377="X",1,B377+1)))))</f>
        <v/>
      </c>
      <c r="C378" s="51" t="str">
        <f>IF($A378="","",(IF((VLOOKUP($A378,DATA!$A$1:$M$38,3,FALSE))="X","X",(IF(C377="X",1,C377+1)))))</f>
        <v/>
      </c>
      <c r="D378" s="50" t="str">
        <f>IF($A378="","",(IF((VLOOKUP($A378,DATA!$A$1:$M$38,4,FALSE))="X","X",(IF(D377="X",1,D377+1)))))</f>
        <v/>
      </c>
      <c r="E378" s="51" t="str">
        <f>IF($A378="","",(IF((VLOOKUP($A378,DATA!$A$1:$M$38,5,FALSE))="X","X",(IF(E377="X",1,E377+1)))))</f>
        <v/>
      </c>
      <c r="F378" s="50" t="str">
        <f>IF($A378="","",(IF((VLOOKUP($A378,DATA!$A$1:$M$38,6,FALSE))="X","X",(IF(F377="X",1,F377+1)))))</f>
        <v/>
      </c>
      <c r="G378" s="51" t="str">
        <f>IF($A378="","",(IF((VLOOKUP($A378,DATA!$A$1:$M$38,7,FALSE))="X","X",(IF(G377="X",1,G377+1)))))</f>
        <v/>
      </c>
      <c r="H378" s="50" t="str">
        <f>IF($A378="","",(IF((VLOOKUP($A378,DATA!$A$1:$M$38,8,FALSE))="X","X",(IF(H377="X",1,H377+1)))))</f>
        <v/>
      </c>
      <c r="I378" s="50" t="str">
        <f>IF($A378="","",(IF((VLOOKUP($A378,DATA!$A$1:$M$38,9,FALSE))="X","X",(IF(I377="X",1,I377+1)))))</f>
        <v/>
      </c>
      <c r="J378" s="51" t="str">
        <f>IF($A378="","",(IF((VLOOKUP($A378,DATA!$A$1:$M$38,10,FALSE))="X","X",(IF(J377="X",1,J377+1)))))</f>
        <v/>
      </c>
      <c r="K378" s="50" t="str">
        <f>IF($A378="","",(IF((VLOOKUP($A378,DATA!$A$1:$M$38,11,FALSE))="X","X",(IF(K377="X",1,K377+1)))))</f>
        <v/>
      </c>
      <c r="L378" s="50" t="str">
        <f>IF($A378="","",(IF((VLOOKUP($A378,DATA!$A$1:$M$38,12,FALSE))="X","X",(IF(L377="X",1,L377+1)))))</f>
        <v/>
      </c>
      <c r="M378" s="50" t="str">
        <f>IF($A378="","",(IF((VLOOKUP($A378,DATA!$A$1:$M$38,13,FALSE))="X","X",(IF(M377="X",1,M377+1)))))</f>
        <v/>
      </c>
      <c r="N378" s="53" t="str">
        <f t="shared" si="10"/>
        <v/>
      </c>
      <c r="O378" s="51" t="str">
        <f t="shared" si="11"/>
        <v/>
      </c>
      <c r="P378" s="50" t="str">
        <f>IF($A378="","",(IF((VLOOKUP($A378,DATA!$S$1:$AC$38,2,FALSE))="X","X",(IF(P377="X",1,P377+1)))))</f>
        <v/>
      </c>
      <c r="Q378" s="50" t="str">
        <f>IF($A378="","",(IF((VLOOKUP($A378,DATA!$S$1:$AC$38,3,FALSE))="X","X",(IF(Q377="X",1,Q377+1)))))</f>
        <v/>
      </c>
      <c r="R378" s="50" t="str">
        <f>IF($A378="","",(IF((VLOOKUP($A378,DATA!$S$1:$AC$38,4,FALSE))="X","X",(IF(R377="X",1,R377+1)))))</f>
        <v/>
      </c>
      <c r="S378" s="50" t="str">
        <f>IF($A378="","",(IF((VLOOKUP($A378,DATA!$S$1:$AC$38,5,FALSE))="X","X",(IF(S377="X",1,S377+1)))))</f>
        <v/>
      </c>
      <c r="T378" s="50" t="str">
        <f>IF($A378="","",(IF((VLOOKUP($A378,DATA!$S$1:$AC$38,6,FALSE))="X","X",(IF(T377="X",1,T377+1)))))</f>
        <v/>
      </c>
      <c r="U378" s="50" t="str">
        <f>IF($A378="","",(IF((VLOOKUP($A378,DATA!$S$1:$AC$38,7,FALSE))="X","X",(IF(U377="X",1,U377+1)))))</f>
        <v/>
      </c>
      <c r="V378" s="51" t="str">
        <f>IF($A378="","",(IF((VLOOKUP($A378,DATA!$S$1:$AC$38,8,FALSE))="X","X",(IF(V377="X",1,V377+1)))))</f>
        <v/>
      </c>
      <c r="W378" s="50" t="str">
        <f>IF($A378="","",(IF((VLOOKUP($A378,DATA!$S$1:$AC$38,9,FALSE))="X","X",(IF(W377="X",1,W377+1)))))</f>
        <v/>
      </c>
      <c r="X378" s="50" t="str">
        <f>IF($A378="","",(IF((VLOOKUP($A378,DATA!$S$1:$AC$38,10,FALSE))="X","X",(IF(X377="X",1,X377+1)))))</f>
        <v/>
      </c>
      <c r="Y378" s="51" t="str">
        <f>IF($A378="","",(IF((VLOOKUP($A378,DATA!$S$1:$AC$38,11,FALSE))="X","X",(IF(Y377="X",1,Y377+1)))))</f>
        <v/>
      </c>
      <c r="Z378" s="52"/>
      <c r="AA378" s="52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/>
      <c r="BB378" s="44"/>
      <c r="BC378" s="44"/>
      <c r="BD378" s="44"/>
      <c r="BE378" s="44"/>
      <c r="BF378" s="44"/>
      <c r="BG378" s="44"/>
      <c r="BH378" s="44"/>
      <c r="BI378" s="44"/>
      <c r="BJ378" s="44"/>
      <c r="BK378" s="44"/>
      <c r="BL378" s="44"/>
      <c r="BM378" s="39"/>
      <c r="BN378" s="39"/>
      <c r="BO378" s="39"/>
      <c r="BP378" s="39"/>
      <c r="BQ378" s="39"/>
      <c r="BR378" s="39"/>
      <c r="BS378" s="44"/>
      <c r="BT378" s="44"/>
      <c r="BU378" s="44"/>
      <c r="BV378" s="44"/>
      <c r="BW378" s="44"/>
      <c r="BX378" s="44"/>
      <c r="BY378" s="44"/>
      <c r="BZ378" s="44"/>
      <c r="CA378" s="44"/>
      <c r="CB378" s="44"/>
      <c r="CC378" s="44"/>
      <c r="CD378" s="44"/>
      <c r="CE378" s="39"/>
      <c r="CF378" s="39"/>
      <c r="CG378" s="39"/>
      <c r="CH378" s="39"/>
      <c r="DC378" s="4"/>
      <c r="DD378" s="4"/>
      <c r="DE378" s="49"/>
      <c r="DF378" s="49"/>
      <c r="DG378" s="49"/>
      <c r="DH378" s="49"/>
      <c r="DI378" s="49"/>
      <c r="DJ378" s="49"/>
      <c r="DK378" s="49"/>
      <c r="DL378" s="49"/>
      <c r="DM378" s="49"/>
      <c r="DN378" s="49"/>
      <c r="DO378" s="49"/>
      <c r="DP378" s="49"/>
      <c r="DQ378" s="49"/>
      <c r="DR378" s="49"/>
      <c r="DS378" s="49"/>
      <c r="DT378" s="49"/>
      <c r="DU378" s="49"/>
      <c r="DV378" s="49"/>
      <c r="DW378" s="49"/>
      <c r="DX378" s="49"/>
      <c r="DY378" s="49"/>
      <c r="DZ378" s="49"/>
      <c r="EA378" s="49"/>
      <c r="EB378" s="49"/>
      <c r="EC378" s="49"/>
      <c r="ED378" s="49"/>
      <c r="EE378" s="49"/>
      <c r="EF378" s="49"/>
      <c r="EG378" s="49"/>
      <c r="EH378" s="49"/>
      <c r="EI378" s="49"/>
      <c r="EJ378" s="49"/>
      <c r="EK378" s="49"/>
      <c r="EL378" s="49"/>
      <c r="EM378" s="49"/>
      <c r="EN378" s="49"/>
      <c r="EO378" s="49"/>
      <c r="EP378" s="49"/>
      <c r="EQ378" s="49"/>
      <c r="ER378" s="49"/>
      <c r="ES378" s="49"/>
      <c r="ET378" s="49"/>
      <c r="EU378" s="49"/>
      <c r="EV378" s="49"/>
      <c r="EW378" s="49"/>
      <c r="EX378" s="49"/>
      <c r="EY378" s="49"/>
      <c r="EZ378" s="49"/>
      <c r="FA378" s="49"/>
      <c r="FB378" s="49"/>
      <c r="FC378" s="49"/>
      <c r="FD378" s="49"/>
      <c r="FE378" s="49"/>
      <c r="FF378" s="49"/>
      <c r="FG378" s="49"/>
      <c r="FH378" s="49"/>
      <c r="FI378" s="49"/>
      <c r="FJ378" s="49"/>
      <c r="FK378" s="49"/>
      <c r="FL378" s="49"/>
      <c r="FM378" s="49"/>
      <c r="FN378" s="49"/>
      <c r="FO378" s="49"/>
      <c r="FP378" s="49"/>
      <c r="FQ378" s="49"/>
      <c r="FR378" s="49"/>
      <c r="FS378" s="49"/>
      <c r="FT378" s="49"/>
      <c r="FU378" s="49"/>
      <c r="FV378" s="49"/>
      <c r="FW378" s="49"/>
      <c r="FX378" s="49"/>
      <c r="FY378" s="49"/>
      <c r="FZ378" s="49"/>
      <c r="GA378" s="49"/>
      <c r="GB378" s="49"/>
      <c r="GC378" s="49"/>
      <c r="GD378" s="49"/>
      <c r="GE378" s="49"/>
      <c r="GF378" s="49"/>
      <c r="GG378" s="49"/>
      <c r="GH378" s="49"/>
      <c r="GI378" s="49"/>
      <c r="GJ378" s="49"/>
      <c r="GK378" s="49"/>
      <c r="GL378" s="49"/>
      <c r="GM378" s="49"/>
      <c r="GN378" s="49"/>
      <c r="GO378" s="49"/>
      <c r="GP378" s="49"/>
      <c r="GQ378" s="49"/>
      <c r="GR378" s="49"/>
      <c r="GS378" s="49"/>
      <c r="GT378" s="49"/>
      <c r="GU378" s="49"/>
      <c r="GV378" s="49"/>
      <c r="GW378" s="49"/>
      <c r="GX378" s="49"/>
      <c r="GY378" s="49"/>
      <c r="GZ378" s="49"/>
    </row>
    <row r="379" spans="1:208" s="5" customFormat="1" ht="18.600000000000001" customHeight="1" x14ac:dyDescent="0.25">
      <c r="A379" s="58"/>
      <c r="B379" s="50" t="str">
        <f>IF($A379="","",(IF((VLOOKUP($A379,DATA!$A$1:$M$38,2,FALSE))="X","X",(IF(B378="X",1,B378+1)))))</f>
        <v/>
      </c>
      <c r="C379" s="51" t="str">
        <f>IF($A379="","",(IF((VLOOKUP($A379,DATA!$A$1:$M$38,3,FALSE))="X","X",(IF(C378="X",1,C378+1)))))</f>
        <v/>
      </c>
      <c r="D379" s="50" t="str">
        <f>IF($A379="","",(IF((VLOOKUP($A379,DATA!$A$1:$M$38,4,FALSE))="X","X",(IF(D378="X",1,D378+1)))))</f>
        <v/>
      </c>
      <c r="E379" s="51" t="str">
        <f>IF($A379="","",(IF((VLOOKUP($A379,DATA!$A$1:$M$38,5,FALSE))="X","X",(IF(E378="X",1,E378+1)))))</f>
        <v/>
      </c>
      <c r="F379" s="50" t="str">
        <f>IF($A379="","",(IF((VLOOKUP($A379,DATA!$A$1:$M$38,6,FALSE))="X","X",(IF(F378="X",1,F378+1)))))</f>
        <v/>
      </c>
      <c r="G379" s="51" t="str">
        <f>IF($A379="","",(IF((VLOOKUP($A379,DATA!$A$1:$M$38,7,FALSE))="X","X",(IF(G378="X",1,G378+1)))))</f>
        <v/>
      </c>
      <c r="H379" s="50" t="str">
        <f>IF($A379="","",(IF((VLOOKUP($A379,DATA!$A$1:$M$38,8,FALSE))="X","X",(IF(H378="X",1,H378+1)))))</f>
        <v/>
      </c>
      <c r="I379" s="50" t="str">
        <f>IF($A379="","",(IF((VLOOKUP($A379,DATA!$A$1:$M$38,9,FALSE))="X","X",(IF(I378="X",1,I378+1)))))</f>
        <v/>
      </c>
      <c r="J379" s="51" t="str">
        <f>IF($A379="","",(IF((VLOOKUP($A379,DATA!$A$1:$M$38,10,FALSE))="X","X",(IF(J378="X",1,J378+1)))))</f>
        <v/>
      </c>
      <c r="K379" s="50" t="str">
        <f>IF($A379="","",(IF((VLOOKUP($A379,DATA!$A$1:$M$38,11,FALSE))="X","X",(IF(K378="X",1,K378+1)))))</f>
        <v/>
      </c>
      <c r="L379" s="50" t="str">
        <f>IF($A379="","",(IF((VLOOKUP($A379,DATA!$A$1:$M$38,12,FALSE))="X","X",(IF(L378="X",1,L378+1)))))</f>
        <v/>
      </c>
      <c r="M379" s="50" t="str">
        <f>IF($A379="","",(IF((VLOOKUP($A379,DATA!$A$1:$M$38,13,FALSE))="X","X",(IF(M378="X",1,M378+1)))))</f>
        <v/>
      </c>
      <c r="N379" s="53" t="str">
        <f t="shared" si="10"/>
        <v/>
      </c>
      <c r="O379" s="51" t="str">
        <f t="shared" si="11"/>
        <v/>
      </c>
      <c r="P379" s="50" t="str">
        <f>IF($A379="","",(IF((VLOOKUP($A379,DATA!$S$1:$AC$38,2,FALSE))="X","X",(IF(P378="X",1,P378+1)))))</f>
        <v/>
      </c>
      <c r="Q379" s="50" t="str">
        <f>IF($A379="","",(IF((VLOOKUP($A379,DATA!$S$1:$AC$38,3,FALSE))="X","X",(IF(Q378="X",1,Q378+1)))))</f>
        <v/>
      </c>
      <c r="R379" s="50" t="str">
        <f>IF($A379="","",(IF((VLOOKUP($A379,DATA!$S$1:$AC$38,4,FALSE))="X","X",(IF(R378="X",1,R378+1)))))</f>
        <v/>
      </c>
      <c r="S379" s="50" t="str">
        <f>IF($A379="","",(IF((VLOOKUP($A379,DATA!$S$1:$AC$38,5,FALSE))="X","X",(IF(S378="X",1,S378+1)))))</f>
        <v/>
      </c>
      <c r="T379" s="50" t="str">
        <f>IF($A379="","",(IF((VLOOKUP($A379,DATA!$S$1:$AC$38,6,FALSE))="X","X",(IF(T378="X",1,T378+1)))))</f>
        <v/>
      </c>
      <c r="U379" s="50" t="str">
        <f>IF($A379="","",(IF((VLOOKUP($A379,DATA!$S$1:$AC$38,7,FALSE))="X","X",(IF(U378="X",1,U378+1)))))</f>
        <v/>
      </c>
      <c r="V379" s="51" t="str">
        <f>IF($A379="","",(IF((VLOOKUP($A379,DATA!$S$1:$AC$38,8,FALSE))="X","X",(IF(V378="X",1,V378+1)))))</f>
        <v/>
      </c>
      <c r="W379" s="50" t="str">
        <f>IF($A379="","",(IF((VLOOKUP($A379,DATA!$S$1:$AC$38,9,FALSE))="X","X",(IF(W378="X",1,W378+1)))))</f>
        <v/>
      </c>
      <c r="X379" s="50" t="str">
        <f>IF($A379="","",(IF((VLOOKUP($A379,DATA!$S$1:$AC$38,10,FALSE))="X","X",(IF(X378="X",1,X378+1)))))</f>
        <v/>
      </c>
      <c r="Y379" s="51" t="str">
        <f>IF($A379="","",(IF((VLOOKUP($A379,DATA!$S$1:$AC$38,11,FALSE))="X","X",(IF(Y378="X",1,Y378+1)))))</f>
        <v/>
      </c>
      <c r="Z379" s="52"/>
      <c r="AA379" s="52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  <c r="BD379" s="44"/>
      <c r="BE379" s="44"/>
      <c r="BF379" s="44"/>
      <c r="BG379" s="44"/>
      <c r="BH379" s="44"/>
      <c r="BI379" s="44"/>
      <c r="BJ379" s="44"/>
      <c r="BK379" s="44"/>
      <c r="BL379" s="44"/>
      <c r="BM379" s="39"/>
      <c r="BN379" s="39"/>
      <c r="BO379" s="39"/>
      <c r="BP379" s="39"/>
      <c r="BQ379" s="39"/>
      <c r="BR379" s="39"/>
      <c r="BS379" s="44"/>
      <c r="BT379" s="44"/>
      <c r="BU379" s="44"/>
      <c r="BV379" s="44"/>
      <c r="BW379" s="44"/>
      <c r="BX379" s="44"/>
      <c r="BY379" s="44"/>
      <c r="BZ379" s="44"/>
      <c r="CA379" s="44"/>
      <c r="CB379" s="44"/>
      <c r="CC379" s="44"/>
      <c r="CD379" s="44"/>
      <c r="CE379" s="39"/>
      <c r="CF379" s="39"/>
      <c r="CG379" s="39"/>
      <c r="CH379" s="39"/>
      <c r="DC379" s="4"/>
      <c r="DD379" s="4"/>
      <c r="DE379" s="49"/>
      <c r="DF379" s="49"/>
      <c r="DG379" s="49"/>
      <c r="DH379" s="49"/>
      <c r="DI379" s="49"/>
      <c r="DJ379" s="49"/>
      <c r="DK379" s="49"/>
      <c r="DL379" s="49"/>
      <c r="DM379" s="49"/>
      <c r="DN379" s="49"/>
      <c r="DO379" s="49"/>
      <c r="DP379" s="49"/>
      <c r="DQ379" s="49"/>
      <c r="DR379" s="49"/>
      <c r="DS379" s="49"/>
      <c r="DT379" s="49"/>
      <c r="DU379" s="49"/>
      <c r="DV379" s="49"/>
      <c r="DW379" s="49"/>
      <c r="DX379" s="49"/>
      <c r="DY379" s="49"/>
      <c r="DZ379" s="49"/>
      <c r="EA379" s="49"/>
      <c r="EB379" s="49"/>
      <c r="EC379" s="49"/>
      <c r="ED379" s="49"/>
      <c r="EE379" s="49"/>
      <c r="EF379" s="49"/>
      <c r="EG379" s="49"/>
      <c r="EH379" s="49"/>
      <c r="EI379" s="49"/>
      <c r="EJ379" s="49"/>
      <c r="EK379" s="49"/>
      <c r="EL379" s="49"/>
      <c r="EM379" s="49"/>
      <c r="EN379" s="49"/>
      <c r="EO379" s="49"/>
      <c r="EP379" s="49"/>
      <c r="EQ379" s="49"/>
      <c r="ER379" s="49"/>
      <c r="ES379" s="49"/>
      <c r="ET379" s="49"/>
      <c r="EU379" s="49"/>
      <c r="EV379" s="49"/>
      <c r="EW379" s="49"/>
      <c r="EX379" s="49"/>
      <c r="EY379" s="49"/>
      <c r="EZ379" s="49"/>
      <c r="FA379" s="49"/>
      <c r="FB379" s="49"/>
      <c r="FC379" s="49"/>
      <c r="FD379" s="49"/>
      <c r="FE379" s="49"/>
      <c r="FF379" s="49"/>
      <c r="FG379" s="49"/>
      <c r="FH379" s="49"/>
      <c r="FI379" s="49"/>
      <c r="FJ379" s="49"/>
      <c r="FK379" s="49"/>
      <c r="FL379" s="49"/>
      <c r="FM379" s="49"/>
      <c r="FN379" s="49"/>
      <c r="FO379" s="49"/>
      <c r="FP379" s="49"/>
      <c r="FQ379" s="49"/>
      <c r="FR379" s="49"/>
      <c r="FS379" s="49"/>
      <c r="FT379" s="49"/>
      <c r="FU379" s="49"/>
      <c r="FV379" s="49"/>
      <c r="FW379" s="49"/>
      <c r="FX379" s="49"/>
      <c r="FY379" s="49"/>
      <c r="FZ379" s="49"/>
      <c r="GA379" s="49"/>
      <c r="GB379" s="49"/>
      <c r="GC379" s="49"/>
      <c r="GD379" s="49"/>
      <c r="GE379" s="49"/>
      <c r="GF379" s="49"/>
      <c r="GG379" s="49"/>
      <c r="GH379" s="49"/>
      <c r="GI379" s="49"/>
      <c r="GJ379" s="49"/>
      <c r="GK379" s="49"/>
      <c r="GL379" s="49"/>
      <c r="GM379" s="49"/>
      <c r="GN379" s="49"/>
      <c r="GO379" s="49"/>
      <c r="GP379" s="49"/>
      <c r="GQ379" s="49"/>
      <c r="GR379" s="49"/>
      <c r="GS379" s="49"/>
      <c r="GT379" s="49"/>
      <c r="GU379" s="49"/>
      <c r="GV379" s="49"/>
      <c r="GW379" s="49"/>
      <c r="GX379" s="49"/>
      <c r="GY379" s="49"/>
      <c r="GZ379" s="49"/>
    </row>
    <row r="380" spans="1:208" s="5" customFormat="1" ht="18.600000000000001" customHeight="1" x14ac:dyDescent="0.25">
      <c r="A380" s="58"/>
      <c r="B380" s="50" t="str">
        <f>IF($A380="","",(IF((VLOOKUP($A380,DATA!$A$1:$M$38,2,FALSE))="X","X",(IF(B379="X",1,B379+1)))))</f>
        <v/>
      </c>
      <c r="C380" s="51" t="str">
        <f>IF($A380="","",(IF((VLOOKUP($A380,DATA!$A$1:$M$38,3,FALSE))="X","X",(IF(C379="X",1,C379+1)))))</f>
        <v/>
      </c>
      <c r="D380" s="50" t="str">
        <f>IF($A380="","",(IF((VLOOKUP($A380,DATA!$A$1:$M$38,4,FALSE))="X","X",(IF(D379="X",1,D379+1)))))</f>
        <v/>
      </c>
      <c r="E380" s="51" t="str">
        <f>IF($A380="","",(IF((VLOOKUP($A380,DATA!$A$1:$M$38,5,FALSE))="X","X",(IF(E379="X",1,E379+1)))))</f>
        <v/>
      </c>
      <c r="F380" s="50" t="str">
        <f>IF($A380="","",(IF((VLOOKUP($A380,DATA!$A$1:$M$38,6,FALSE))="X","X",(IF(F379="X",1,F379+1)))))</f>
        <v/>
      </c>
      <c r="G380" s="51" t="str">
        <f>IF($A380="","",(IF((VLOOKUP($A380,DATA!$A$1:$M$38,7,FALSE))="X","X",(IF(G379="X",1,G379+1)))))</f>
        <v/>
      </c>
      <c r="H380" s="50" t="str">
        <f>IF($A380="","",(IF((VLOOKUP($A380,DATA!$A$1:$M$38,8,FALSE))="X","X",(IF(H379="X",1,H379+1)))))</f>
        <v/>
      </c>
      <c r="I380" s="50" t="str">
        <f>IF($A380="","",(IF((VLOOKUP($A380,DATA!$A$1:$M$38,9,FALSE))="X","X",(IF(I379="X",1,I379+1)))))</f>
        <v/>
      </c>
      <c r="J380" s="51" t="str">
        <f>IF($A380="","",(IF((VLOOKUP($A380,DATA!$A$1:$M$38,10,FALSE))="X","X",(IF(J379="X",1,J379+1)))))</f>
        <v/>
      </c>
      <c r="K380" s="50" t="str">
        <f>IF($A380="","",(IF((VLOOKUP($A380,DATA!$A$1:$M$38,11,FALSE))="X","X",(IF(K379="X",1,K379+1)))))</f>
        <v/>
      </c>
      <c r="L380" s="50" t="str">
        <f>IF($A380="","",(IF((VLOOKUP($A380,DATA!$A$1:$M$38,12,FALSE))="X","X",(IF(L379="X",1,L379+1)))))</f>
        <v/>
      </c>
      <c r="M380" s="50" t="str">
        <f>IF($A380="","",(IF((VLOOKUP($A380,DATA!$A$1:$M$38,13,FALSE))="X","X",(IF(M379="X",1,M379+1)))))</f>
        <v/>
      </c>
      <c r="N380" s="53" t="str">
        <f t="shared" si="10"/>
        <v/>
      </c>
      <c r="O380" s="51" t="str">
        <f t="shared" si="11"/>
        <v/>
      </c>
      <c r="P380" s="50" t="str">
        <f>IF($A380="","",(IF((VLOOKUP($A380,DATA!$S$1:$AC$38,2,FALSE))="X","X",(IF(P379="X",1,P379+1)))))</f>
        <v/>
      </c>
      <c r="Q380" s="50" t="str">
        <f>IF($A380="","",(IF((VLOOKUP($A380,DATA!$S$1:$AC$38,3,FALSE))="X","X",(IF(Q379="X",1,Q379+1)))))</f>
        <v/>
      </c>
      <c r="R380" s="50" t="str">
        <f>IF($A380="","",(IF((VLOOKUP($A380,DATA!$S$1:$AC$38,4,FALSE))="X","X",(IF(R379="X",1,R379+1)))))</f>
        <v/>
      </c>
      <c r="S380" s="50" t="str">
        <f>IF($A380="","",(IF((VLOOKUP($A380,DATA!$S$1:$AC$38,5,FALSE))="X","X",(IF(S379="X",1,S379+1)))))</f>
        <v/>
      </c>
      <c r="T380" s="50" t="str">
        <f>IF($A380="","",(IF((VLOOKUP($A380,DATA!$S$1:$AC$38,6,FALSE))="X","X",(IF(T379="X",1,T379+1)))))</f>
        <v/>
      </c>
      <c r="U380" s="50" t="str">
        <f>IF($A380="","",(IF((VLOOKUP($A380,DATA!$S$1:$AC$38,7,FALSE))="X","X",(IF(U379="X",1,U379+1)))))</f>
        <v/>
      </c>
      <c r="V380" s="51" t="str">
        <f>IF($A380="","",(IF((VLOOKUP($A380,DATA!$S$1:$AC$38,8,FALSE))="X","X",(IF(V379="X",1,V379+1)))))</f>
        <v/>
      </c>
      <c r="W380" s="50" t="str">
        <f>IF($A380="","",(IF((VLOOKUP($A380,DATA!$S$1:$AC$38,9,FALSE))="X","X",(IF(W379="X",1,W379+1)))))</f>
        <v/>
      </c>
      <c r="X380" s="50" t="str">
        <f>IF($A380="","",(IF((VLOOKUP($A380,DATA!$S$1:$AC$38,10,FALSE))="X","X",(IF(X379="X",1,X379+1)))))</f>
        <v/>
      </c>
      <c r="Y380" s="51" t="str">
        <f>IF($A380="","",(IF((VLOOKUP($A380,DATA!$S$1:$AC$38,11,FALSE))="X","X",(IF(Y379="X",1,Y379+1)))))</f>
        <v/>
      </c>
      <c r="Z380" s="52"/>
      <c r="AA380" s="52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/>
      <c r="BB380" s="44"/>
      <c r="BC380" s="44"/>
      <c r="BD380" s="44"/>
      <c r="BE380" s="44"/>
      <c r="BF380" s="44"/>
      <c r="BG380" s="44"/>
      <c r="BH380" s="44"/>
      <c r="BI380" s="44"/>
      <c r="BJ380" s="44"/>
      <c r="BK380" s="44"/>
      <c r="BL380" s="44"/>
      <c r="BM380" s="39"/>
      <c r="BN380" s="39"/>
      <c r="BO380" s="39"/>
      <c r="BP380" s="39"/>
      <c r="BQ380" s="39"/>
      <c r="BR380" s="39"/>
      <c r="BS380" s="44"/>
      <c r="BT380" s="44"/>
      <c r="BU380" s="44"/>
      <c r="BV380" s="44"/>
      <c r="BW380" s="44"/>
      <c r="BX380" s="44"/>
      <c r="BY380" s="44"/>
      <c r="BZ380" s="44"/>
      <c r="CA380" s="44"/>
      <c r="CB380" s="44"/>
      <c r="CC380" s="44"/>
      <c r="CD380" s="44"/>
      <c r="CE380" s="39"/>
      <c r="CF380" s="39"/>
      <c r="CG380" s="39"/>
      <c r="CH380" s="39"/>
      <c r="DC380" s="4"/>
      <c r="DD380" s="4"/>
      <c r="DE380" s="49"/>
      <c r="DF380" s="49"/>
      <c r="DG380" s="49"/>
      <c r="DH380" s="49"/>
      <c r="DI380" s="49"/>
      <c r="DJ380" s="49"/>
      <c r="DK380" s="49"/>
      <c r="DL380" s="49"/>
      <c r="DM380" s="49"/>
      <c r="DN380" s="49"/>
      <c r="DO380" s="49"/>
      <c r="DP380" s="49"/>
      <c r="DQ380" s="49"/>
      <c r="DR380" s="49"/>
      <c r="DS380" s="49"/>
      <c r="DT380" s="49"/>
      <c r="DU380" s="49"/>
      <c r="DV380" s="49"/>
      <c r="DW380" s="49"/>
      <c r="DX380" s="49"/>
      <c r="DY380" s="49"/>
      <c r="DZ380" s="49"/>
      <c r="EA380" s="49"/>
      <c r="EB380" s="49"/>
      <c r="EC380" s="49"/>
      <c r="ED380" s="49"/>
      <c r="EE380" s="49"/>
      <c r="EF380" s="49"/>
      <c r="EG380" s="49"/>
      <c r="EH380" s="49"/>
      <c r="EI380" s="49"/>
      <c r="EJ380" s="49"/>
      <c r="EK380" s="49"/>
      <c r="EL380" s="49"/>
      <c r="EM380" s="49"/>
      <c r="EN380" s="49"/>
      <c r="EO380" s="49"/>
      <c r="EP380" s="49"/>
      <c r="EQ380" s="49"/>
      <c r="ER380" s="49"/>
      <c r="ES380" s="49"/>
      <c r="ET380" s="49"/>
      <c r="EU380" s="49"/>
      <c r="EV380" s="49"/>
      <c r="EW380" s="49"/>
      <c r="EX380" s="49"/>
      <c r="EY380" s="49"/>
      <c r="EZ380" s="49"/>
      <c r="FA380" s="49"/>
      <c r="FB380" s="49"/>
      <c r="FC380" s="49"/>
      <c r="FD380" s="49"/>
      <c r="FE380" s="49"/>
      <c r="FF380" s="49"/>
      <c r="FG380" s="49"/>
      <c r="FH380" s="49"/>
      <c r="FI380" s="49"/>
      <c r="FJ380" s="49"/>
      <c r="FK380" s="49"/>
      <c r="FL380" s="49"/>
      <c r="FM380" s="49"/>
      <c r="FN380" s="49"/>
      <c r="FO380" s="49"/>
      <c r="FP380" s="49"/>
      <c r="FQ380" s="49"/>
      <c r="FR380" s="49"/>
      <c r="FS380" s="49"/>
      <c r="FT380" s="49"/>
      <c r="FU380" s="49"/>
      <c r="FV380" s="49"/>
      <c r="FW380" s="49"/>
      <c r="FX380" s="49"/>
      <c r="FY380" s="49"/>
      <c r="FZ380" s="49"/>
      <c r="GA380" s="49"/>
      <c r="GB380" s="49"/>
      <c r="GC380" s="49"/>
      <c r="GD380" s="49"/>
      <c r="GE380" s="49"/>
      <c r="GF380" s="49"/>
      <c r="GG380" s="49"/>
      <c r="GH380" s="49"/>
      <c r="GI380" s="49"/>
      <c r="GJ380" s="49"/>
      <c r="GK380" s="49"/>
      <c r="GL380" s="49"/>
      <c r="GM380" s="49"/>
      <c r="GN380" s="49"/>
      <c r="GO380" s="49"/>
      <c r="GP380" s="49"/>
      <c r="GQ380" s="49"/>
      <c r="GR380" s="49"/>
      <c r="GS380" s="49"/>
      <c r="GT380" s="49"/>
      <c r="GU380" s="49"/>
      <c r="GV380" s="49"/>
      <c r="GW380" s="49"/>
      <c r="GX380" s="49"/>
      <c r="GY380" s="49"/>
      <c r="GZ380" s="49"/>
    </row>
    <row r="381" spans="1:208" s="5" customFormat="1" ht="18.600000000000001" customHeight="1" x14ac:dyDescent="0.25">
      <c r="A381" s="58"/>
      <c r="B381" s="50" t="str">
        <f>IF($A381="","",(IF((VLOOKUP($A381,DATA!$A$1:$M$38,2,FALSE))="X","X",(IF(B380="X",1,B380+1)))))</f>
        <v/>
      </c>
      <c r="C381" s="51" t="str">
        <f>IF($A381="","",(IF((VLOOKUP($A381,DATA!$A$1:$M$38,3,FALSE))="X","X",(IF(C380="X",1,C380+1)))))</f>
        <v/>
      </c>
      <c r="D381" s="50" t="str">
        <f>IF($A381="","",(IF((VLOOKUP($A381,DATA!$A$1:$M$38,4,FALSE))="X","X",(IF(D380="X",1,D380+1)))))</f>
        <v/>
      </c>
      <c r="E381" s="51" t="str">
        <f>IF($A381="","",(IF((VLOOKUP($A381,DATA!$A$1:$M$38,5,FALSE))="X","X",(IF(E380="X",1,E380+1)))))</f>
        <v/>
      </c>
      <c r="F381" s="50" t="str">
        <f>IF($A381="","",(IF((VLOOKUP($A381,DATA!$A$1:$M$38,6,FALSE))="X","X",(IF(F380="X",1,F380+1)))))</f>
        <v/>
      </c>
      <c r="G381" s="51" t="str">
        <f>IF($A381="","",(IF((VLOOKUP($A381,DATA!$A$1:$M$38,7,FALSE))="X","X",(IF(G380="X",1,G380+1)))))</f>
        <v/>
      </c>
      <c r="H381" s="50" t="str">
        <f>IF($A381="","",(IF((VLOOKUP($A381,DATA!$A$1:$M$38,8,FALSE))="X","X",(IF(H380="X",1,H380+1)))))</f>
        <v/>
      </c>
      <c r="I381" s="50" t="str">
        <f>IF($A381="","",(IF((VLOOKUP($A381,DATA!$A$1:$M$38,9,FALSE))="X","X",(IF(I380="X",1,I380+1)))))</f>
        <v/>
      </c>
      <c r="J381" s="51" t="str">
        <f>IF($A381="","",(IF((VLOOKUP($A381,DATA!$A$1:$M$38,10,FALSE))="X","X",(IF(J380="X",1,J380+1)))))</f>
        <v/>
      </c>
      <c r="K381" s="50" t="str">
        <f>IF($A381="","",(IF((VLOOKUP($A381,DATA!$A$1:$M$38,11,FALSE))="X","X",(IF(K380="X",1,K380+1)))))</f>
        <v/>
      </c>
      <c r="L381" s="50" t="str">
        <f>IF($A381="","",(IF((VLOOKUP($A381,DATA!$A$1:$M$38,12,FALSE))="X","X",(IF(L380="X",1,L380+1)))))</f>
        <v/>
      </c>
      <c r="M381" s="50" t="str">
        <f>IF($A381="","",(IF((VLOOKUP($A381,DATA!$A$1:$M$38,13,FALSE))="X","X",(IF(M380="X",1,M380+1)))))</f>
        <v/>
      </c>
      <c r="N381" s="53" t="str">
        <f t="shared" si="10"/>
        <v/>
      </c>
      <c r="O381" s="51" t="str">
        <f t="shared" si="11"/>
        <v/>
      </c>
      <c r="P381" s="50" t="str">
        <f>IF($A381="","",(IF((VLOOKUP($A381,DATA!$S$1:$AC$38,2,FALSE))="X","X",(IF(P380="X",1,P380+1)))))</f>
        <v/>
      </c>
      <c r="Q381" s="50" t="str">
        <f>IF($A381="","",(IF((VLOOKUP($A381,DATA!$S$1:$AC$38,3,FALSE))="X","X",(IF(Q380="X",1,Q380+1)))))</f>
        <v/>
      </c>
      <c r="R381" s="50" t="str">
        <f>IF($A381="","",(IF((VLOOKUP($A381,DATA!$S$1:$AC$38,4,FALSE))="X","X",(IF(R380="X",1,R380+1)))))</f>
        <v/>
      </c>
      <c r="S381" s="50" t="str">
        <f>IF($A381="","",(IF((VLOOKUP($A381,DATA!$S$1:$AC$38,5,FALSE))="X","X",(IF(S380="X",1,S380+1)))))</f>
        <v/>
      </c>
      <c r="T381" s="50" t="str">
        <f>IF($A381="","",(IF((VLOOKUP($A381,DATA!$S$1:$AC$38,6,FALSE))="X","X",(IF(T380="X",1,T380+1)))))</f>
        <v/>
      </c>
      <c r="U381" s="50" t="str">
        <f>IF($A381="","",(IF((VLOOKUP($A381,DATA!$S$1:$AC$38,7,FALSE))="X","X",(IF(U380="X",1,U380+1)))))</f>
        <v/>
      </c>
      <c r="V381" s="51" t="str">
        <f>IF($A381="","",(IF((VLOOKUP($A381,DATA!$S$1:$AC$38,8,FALSE))="X","X",(IF(V380="X",1,V380+1)))))</f>
        <v/>
      </c>
      <c r="W381" s="50" t="str">
        <f>IF($A381="","",(IF((VLOOKUP($A381,DATA!$S$1:$AC$38,9,FALSE))="X","X",(IF(W380="X",1,W380+1)))))</f>
        <v/>
      </c>
      <c r="X381" s="50" t="str">
        <f>IF($A381="","",(IF((VLOOKUP($A381,DATA!$S$1:$AC$38,10,FALSE))="X","X",(IF(X380="X",1,X380+1)))))</f>
        <v/>
      </c>
      <c r="Y381" s="51" t="str">
        <f>IF($A381="","",(IF((VLOOKUP($A381,DATA!$S$1:$AC$38,11,FALSE))="X","X",(IF(Y380="X",1,Y380+1)))))</f>
        <v/>
      </c>
      <c r="Z381" s="52"/>
      <c r="AA381" s="52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  <c r="BB381" s="44"/>
      <c r="BC381" s="44"/>
      <c r="BD381" s="44"/>
      <c r="BE381" s="44"/>
      <c r="BF381" s="44"/>
      <c r="BG381" s="44"/>
      <c r="BH381" s="44"/>
      <c r="BI381" s="44"/>
      <c r="BJ381" s="44"/>
      <c r="BK381" s="44"/>
      <c r="BL381" s="44"/>
      <c r="BM381" s="39"/>
      <c r="BN381" s="39"/>
      <c r="BO381" s="39"/>
      <c r="BP381" s="39"/>
      <c r="BQ381" s="39"/>
      <c r="BR381" s="39"/>
      <c r="BS381" s="44"/>
      <c r="BT381" s="44"/>
      <c r="BU381" s="44"/>
      <c r="BV381" s="44"/>
      <c r="BW381" s="44"/>
      <c r="BX381" s="44"/>
      <c r="BY381" s="44"/>
      <c r="BZ381" s="44"/>
      <c r="CA381" s="44"/>
      <c r="CB381" s="44"/>
      <c r="CC381" s="44"/>
      <c r="CD381" s="44"/>
      <c r="CE381" s="39"/>
      <c r="CF381" s="39"/>
      <c r="CG381" s="39"/>
      <c r="CH381" s="39"/>
      <c r="DC381" s="4"/>
      <c r="DD381" s="4"/>
      <c r="DE381" s="49"/>
      <c r="DF381" s="49"/>
      <c r="DG381" s="49"/>
      <c r="DH381" s="49"/>
      <c r="DI381" s="49"/>
      <c r="DJ381" s="49"/>
      <c r="DK381" s="49"/>
      <c r="DL381" s="49"/>
      <c r="DM381" s="49"/>
      <c r="DN381" s="49"/>
      <c r="DO381" s="49"/>
      <c r="DP381" s="49"/>
      <c r="DQ381" s="49"/>
      <c r="DR381" s="49"/>
      <c r="DS381" s="49"/>
      <c r="DT381" s="49"/>
      <c r="DU381" s="49"/>
      <c r="DV381" s="49"/>
      <c r="DW381" s="49"/>
      <c r="DX381" s="49"/>
      <c r="DY381" s="49"/>
      <c r="DZ381" s="49"/>
      <c r="EA381" s="49"/>
      <c r="EB381" s="49"/>
      <c r="EC381" s="49"/>
      <c r="ED381" s="49"/>
      <c r="EE381" s="49"/>
      <c r="EF381" s="49"/>
      <c r="EG381" s="49"/>
      <c r="EH381" s="49"/>
      <c r="EI381" s="49"/>
      <c r="EJ381" s="49"/>
      <c r="EK381" s="49"/>
      <c r="EL381" s="49"/>
      <c r="EM381" s="49"/>
      <c r="EN381" s="49"/>
      <c r="EO381" s="49"/>
      <c r="EP381" s="49"/>
      <c r="EQ381" s="49"/>
      <c r="ER381" s="49"/>
      <c r="ES381" s="49"/>
      <c r="ET381" s="49"/>
      <c r="EU381" s="49"/>
      <c r="EV381" s="49"/>
      <c r="EW381" s="49"/>
      <c r="EX381" s="49"/>
      <c r="EY381" s="49"/>
      <c r="EZ381" s="49"/>
      <c r="FA381" s="49"/>
      <c r="FB381" s="49"/>
      <c r="FC381" s="49"/>
      <c r="FD381" s="49"/>
      <c r="FE381" s="49"/>
      <c r="FF381" s="49"/>
      <c r="FG381" s="49"/>
      <c r="FH381" s="49"/>
      <c r="FI381" s="49"/>
      <c r="FJ381" s="49"/>
      <c r="FK381" s="49"/>
      <c r="FL381" s="49"/>
      <c r="FM381" s="49"/>
      <c r="FN381" s="49"/>
      <c r="FO381" s="49"/>
      <c r="FP381" s="49"/>
      <c r="FQ381" s="49"/>
      <c r="FR381" s="49"/>
      <c r="FS381" s="49"/>
      <c r="FT381" s="49"/>
      <c r="FU381" s="49"/>
      <c r="FV381" s="49"/>
      <c r="FW381" s="49"/>
      <c r="FX381" s="49"/>
      <c r="FY381" s="49"/>
      <c r="FZ381" s="49"/>
      <c r="GA381" s="49"/>
      <c r="GB381" s="49"/>
      <c r="GC381" s="49"/>
      <c r="GD381" s="49"/>
      <c r="GE381" s="49"/>
      <c r="GF381" s="49"/>
      <c r="GG381" s="49"/>
      <c r="GH381" s="49"/>
      <c r="GI381" s="49"/>
      <c r="GJ381" s="49"/>
      <c r="GK381" s="49"/>
      <c r="GL381" s="49"/>
      <c r="GM381" s="49"/>
      <c r="GN381" s="49"/>
      <c r="GO381" s="49"/>
      <c r="GP381" s="49"/>
      <c r="GQ381" s="49"/>
      <c r="GR381" s="49"/>
      <c r="GS381" s="49"/>
      <c r="GT381" s="49"/>
      <c r="GU381" s="49"/>
      <c r="GV381" s="49"/>
      <c r="GW381" s="49"/>
      <c r="GX381" s="49"/>
      <c r="GY381" s="49"/>
      <c r="GZ381" s="49"/>
    </row>
    <row r="382" spans="1:208" s="5" customFormat="1" ht="18.600000000000001" customHeight="1" x14ac:dyDescent="0.25">
      <c r="A382" s="58"/>
      <c r="B382" s="50" t="str">
        <f>IF($A382="","",(IF((VLOOKUP($A382,DATA!$A$1:$M$38,2,FALSE))="X","X",(IF(B381="X",1,B381+1)))))</f>
        <v/>
      </c>
      <c r="C382" s="51" t="str">
        <f>IF($A382="","",(IF((VLOOKUP($A382,DATA!$A$1:$M$38,3,FALSE))="X","X",(IF(C381="X",1,C381+1)))))</f>
        <v/>
      </c>
      <c r="D382" s="50" t="str">
        <f>IF($A382="","",(IF((VLOOKUP($A382,DATA!$A$1:$M$38,4,FALSE))="X","X",(IF(D381="X",1,D381+1)))))</f>
        <v/>
      </c>
      <c r="E382" s="51" t="str">
        <f>IF($A382="","",(IF((VLOOKUP($A382,DATA!$A$1:$M$38,5,FALSE))="X","X",(IF(E381="X",1,E381+1)))))</f>
        <v/>
      </c>
      <c r="F382" s="50" t="str">
        <f>IF($A382="","",(IF((VLOOKUP($A382,DATA!$A$1:$M$38,6,FALSE))="X","X",(IF(F381="X",1,F381+1)))))</f>
        <v/>
      </c>
      <c r="G382" s="51" t="str">
        <f>IF($A382="","",(IF((VLOOKUP($A382,DATA!$A$1:$M$38,7,FALSE))="X","X",(IF(G381="X",1,G381+1)))))</f>
        <v/>
      </c>
      <c r="H382" s="50" t="str">
        <f>IF($A382="","",(IF((VLOOKUP($A382,DATA!$A$1:$M$38,8,FALSE))="X","X",(IF(H381="X",1,H381+1)))))</f>
        <v/>
      </c>
      <c r="I382" s="50" t="str">
        <f>IF($A382="","",(IF((VLOOKUP($A382,DATA!$A$1:$M$38,9,FALSE))="X","X",(IF(I381="X",1,I381+1)))))</f>
        <v/>
      </c>
      <c r="J382" s="51" t="str">
        <f>IF($A382="","",(IF((VLOOKUP($A382,DATA!$A$1:$M$38,10,FALSE))="X","X",(IF(J381="X",1,J381+1)))))</f>
        <v/>
      </c>
      <c r="K382" s="50" t="str">
        <f>IF($A382="","",(IF((VLOOKUP($A382,DATA!$A$1:$M$38,11,FALSE))="X","X",(IF(K381="X",1,K381+1)))))</f>
        <v/>
      </c>
      <c r="L382" s="50" t="str">
        <f>IF($A382="","",(IF((VLOOKUP($A382,DATA!$A$1:$M$38,12,FALSE))="X","X",(IF(L381="X",1,L381+1)))))</f>
        <v/>
      </c>
      <c r="M382" s="50" t="str">
        <f>IF($A382="","",(IF((VLOOKUP($A382,DATA!$A$1:$M$38,13,FALSE))="X","X",(IF(M381="X",1,M381+1)))))</f>
        <v/>
      </c>
      <c r="N382" s="53" t="str">
        <f t="shared" si="10"/>
        <v/>
      </c>
      <c r="O382" s="51" t="str">
        <f t="shared" si="11"/>
        <v/>
      </c>
      <c r="P382" s="50" t="str">
        <f>IF($A382="","",(IF((VLOOKUP($A382,DATA!$S$1:$AC$38,2,FALSE))="X","X",(IF(P381="X",1,P381+1)))))</f>
        <v/>
      </c>
      <c r="Q382" s="50" t="str">
        <f>IF($A382="","",(IF((VLOOKUP($A382,DATA!$S$1:$AC$38,3,FALSE))="X","X",(IF(Q381="X",1,Q381+1)))))</f>
        <v/>
      </c>
      <c r="R382" s="50" t="str">
        <f>IF($A382="","",(IF((VLOOKUP($A382,DATA!$S$1:$AC$38,4,FALSE))="X","X",(IF(R381="X",1,R381+1)))))</f>
        <v/>
      </c>
      <c r="S382" s="50" t="str">
        <f>IF($A382="","",(IF((VLOOKUP($A382,DATA!$S$1:$AC$38,5,FALSE))="X","X",(IF(S381="X",1,S381+1)))))</f>
        <v/>
      </c>
      <c r="T382" s="50" t="str">
        <f>IF($A382="","",(IF((VLOOKUP($A382,DATA!$S$1:$AC$38,6,FALSE))="X","X",(IF(T381="X",1,T381+1)))))</f>
        <v/>
      </c>
      <c r="U382" s="50" t="str">
        <f>IF($A382="","",(IF((VLOOKUP($A382,DATA!$S$1:$AC$38,7,FALSE))="X","X",(IF(U381="X",1,U381+1)))))</f>
        <v/>
      </c>
      <c r="V382" s="51" t="str">
        <f>IF($A382="","",(IF((VLOOKUP($A382,DATA!$S$1:$AC$38,8,FALSE))="X","X",(IF(V381="X",1,V381+1)))))</f>
        <v/>
      </c>
      <c r="W382" s="50" t="str">
        <f>IF($A382="","",(IF((VLOOKUP($A382,DATA!$S$1:$AC$38,9,FALSE))="X","X",(IF(W381="X",1,W381+1)))))</f>
        <v/>
      </c>
      <c r="X382" s="50" t="str">
        <f>IF($A382="","",(IF((VLOOKUP($A382,DATA!$S$1:$AC$38,10,FALSE))="X","X",(IF(X381="X",1,X381+1)))))</f>
        <v/>
      </c>
      <c r="Y382" s="51" t="str">
        <f>IF($A382="","",(IF((VLOOKUP($A382,DATA!$S$1:$AC$38,11,FALSE))="X","X",(IF(Y381="X",1,Y381+1)))))</f>
        <v/>
      </c>
      <c r="Z382" s="52"/>
      <c r="AA382" s="52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4"/>
      <c r="AT382" s="44"/>
      <c r="AU382" s="44"/>
      <c r="AV382" s="44"/>
      <c r="AW382" s="44"/>
      <c r="AX382" s="44"/>
      <c r="AY382" s="44"/>
      <c r="AZ382" s="44"/>
      <c r="BA382" s="44"/>
      <c r="BB382" s="44"/>
      <c r="BC382" s="44"/>
      <c r="BD382" s="44"/>
      <c r="BE382" s="44"/>
      <c r="BF382" s="44"/>
      <c r="BG382" s="44"/>
      <c r="BH382" s="44"/>
      <c r="BI382" s="44"/>
      <c r="BJ382" s="44"/>
      <c r="BK382" s="44"/>
      <c r="BL382" s="44"/>
      <c r="BM382" s="39"/>
      <c r="BN382" s="39"/>
      <c r="BO382" s="39"/>
      <c r="BP382" s="39"/>
      <c r="BQ382" s="39"/>
      <c r="BR382" s="39"/>
      <c r="BS382" s="44"/>
      <c r="BT382" s="44"/>
      <c r="BU382" s="44"/>
      <c r="BV382" s="44"/>
      <c r="BW382" s="44"/>
      <c r="BX382" s="44"/>
      <c r="BY382" s="44"/>
      <c r="BZ382" s="44"/>
      <c r="CA382" s="44"/>
      <c r="CB382" s="44"/>
      <c r="CC382" s="44"/>
      <c r="CD382" s="44"/>
      <c r="CE382" s="39"/>
      <c r="CF382" s="39"/>
      <c r="CG382" s="39"/>
      <c r="CH382" s="39"/>
      <c r="DC382" s="4"/>
      <c r="DD382" s="4"/>
      <c r="DE382" s="49"/>
      <c r="DF382" s="49"/>
      <c r="DG382" s="49"/>
      <c r="DH382" s="49"/>
      <c r="DI382" s="49"/>
      <c r="DJ382" s="49"/>
      <c r="DK382" s="49"/>
      <c r="DL382" s="49"/>
      <c r="DM382" s="49"/>
      <c r="DN382" s="49"/>
      <c r="DO382" s="49"/>
      <c r="DP382" s="49"/>
      <c r="DQ382" s="49"/>
      <c r="DR382" s="49"/>
      <c r="DS382" s="49"/>
      <c r="DT382" s="49"/>
      <c r="DU382" s="49"/>
      <c r="DV382" s="49"/>
      <c r="DW382" s="49"/>
      <c r="DX382" s="49"/>
      <c r="DY382" s="49"/>
      <c r="DZ382" s="49"/>
      <c r="EA382" s="49"/>
      <c r="EB382" s="49"/>
      <c r="EC382" s="49"/>
      <c r="ED382" s="49"/>
      <c r="EE382" s="49"/>
      <c r="EF382" s="49"/>
      <c r="EG382" s="49"/>
      <c r="EH382" s="49"/>
      <c r="EI382" s="49"/>
      <c r="EJ382" s="49"/>
      <c r="EK382" s="49"/>
      <c r="EL382" s="49"/>
      <c r="EM382" s="49"/>
      <c r="EN382" s="49"/>
      <c r="EO382" s="49"/>
      <c r="EP382" s="49"/>
      <c r="EQ382" s="49"/>
      <c r="ER382" s="49"/>
      <c r="ES382" s="49"/>
      <c r="ET382" s="49"/>
      <c r="EU382" s="49"/>
      <c r="EV382" s="49"/>
      <c r="EW382" s="49"/>
      <c r="EX382" s="49"/>
      <c r="EY382" s="49"/>
      <c r="EZ382" s="49"/>
      <c r="FA382" s="49"/>
      <c r="FB382" s="49"/>
      <c r="FC382" s="49"/>
      <c r="FD382" s="49"/>
      <c r="FE382" s="49"/>
      <c r="FF382" s="49"/>
      <c r="FG382" s="49"/>
      <c r="FH382" s="49"/>
      <c r="FI382" s="49"/>
      <c r="FJ382" s="49"/>
      <c r="FK382" s="49"/>
      <c r="FL382" s="49"/>
      <c r="FM382" s="49"/>
      <c r="FN382" s="49"/>
      <c r="FO382" s="49"/>
      <c r="FP382" s="49"/>
      <c r="FQ382" s="49"/>
      <c r="FR382" s="49"/>
      <c r="FS382" s="49"/>
      <c r="FT382" s="49"/>
      <c r="FU382" s="49"/>
      <c r="FV382" s="49"/>
      <c r="FW382" s="49"/>
      <c r="FX382" s="49"/>
      <c r="FY382" s="49"/>
      <c r="FZ382" s="49"/>
      <c r="GA382" s="49"/>
      <c r="GB382" s="49"/>
      <c r="GC382" s="49"/>
      <c r="GD382" s="49"/>
      <c r="GE382" s="49"/>
      <c r="GF382" s="49"/>
      <c r="GG382" s="49"/>
      <c r="GH382" s="49"/>
      <c r="GI382" s="49"/>
      <c r="GJ382" s="49"/>
      <c r="GK382" s="49"/>
      <c r="GL382" s="49"/>
      <c r="GM382" s="49"/>
      <c r="GN382" s="49"/>
      <c r="GO382" s="49"/>
      <c r="GP382" s="49"/>
      <c r="GQ382" s="49"/>
      <c r="GR382" s="49"/>
      <c r="GS382" s="49"/>
      <c r="GT382" s="49"/>
      <c r="GU382" s="49"/>
      <c r="GV382" s="49"/>
      <c r="GW382" s="49"/>
      <c r="GX382" s="49"/>
      <c r="GY382" s="49"/>
      <c r="GZ382" s="49"/>
    </row>
    <row r="383" spans="1:208" s="5" customFormat="1" ht="18.600000000000001" customHeight="1" x14ac:dyDescent="0.25">
      <c r="A383" s="58"/>
      <c r="B383" s="50" t="str">
        <f>IF($A383="","",(IF((VLOOKUP($A383,DATA!$A$1:$M$38,2,FALSE))="X","X",(IF(B382="X",1,B382+1)))))</f>
        <v/>
      </c>
      <c r="C383" s="51" t="str">
        <f>IF($A383="","",(IF((VLOOKUP($A383,DATA!$A$1:$M$38,3,FALSE))="X","X",(IF(C382="X",1,C382+1)))))</f>
        <v/>
      </c>
      <c r="D383" s="50" t="str">
        <f>IF($A383="","",(IF((VLOOKUP($A383,DATA!$A$1:$M$38,4,FALSE))="X","X",(IF(D382="X",1,D382+1)))))</f>
        <v/>
      </c>
      <c r="E383" s="51" t="str">
        <f>IF($A383="","",(IF((VLOOKUP($A383,DATA!$A$1:$M$38,5,FALSE))="X","X",(IF(E382="X",1,E382+1)))))</f>
        <v/>
      </c>
      <c r="F383" s="50" t="str">
        <f>IF($A383="","",(IF((VLOOKUP($A383,DATA!$A$1:$M$38,6,FALSE))="X","X",(IF(F382="X",1,F382+1)))))</f>
        <v/>
      </c>
      <c r="G383" s="51" t="str">
        <f>IF($A383="","",(IF((VLOOKUP($A383,DATA!$A$1:$M$38,7,FALSE))="X","X",(IF(G382="X",1,G382+1)))))</f>
        <v/>
      </c>
      <c r="H383" s="50" t="str">
        <f>IF($A383="","",(IF((VLOOKUP($A383,DATA!$A$1:$M$38,8,FALSE))="X","X",(IF(H382="X",1,H382+1)))))</f>
        <v/>
      </c>
      <c r="I383" s="50" t="str">
        <f>IF($A383="","",(IF((VLOOKUP($A383,DATA!$A$1:$M$38,9,FALSE))="X","X",(IF(I382="X",1,I382+1)))))</f>
        <v/>
      </c>
      <c r="J383" s="51" t="str">
        <f>IF($A383="","",(IF((VLOOKUP($A383,DATA!$A$1:$M$38,10,FALSE))="X","X",(IF(J382="X",1,J382+1)))))</f>
        <v/>
      </c>
      <c r="K383" s="50" t="str">
        <f>IF($A383="","",(IF((VLOOKUP($A383,DATA!$A$1:$M$38,11,FALSE))="X","X",(IF(K382="X",1,K382+1)))))</f>
        <v/>
      </c>
      <c r="L383" s="50" t="str">
        <f>IF($A383="","",(IF((VLOOKUP($A383,DATA!$A$1:$M$38,12,FALSE))="X","X",(IF(L382="X",1,L382+1)))))</f>
        <v/>
      </c>
      <c r="M383" s="50" t="str">
        <f>IF($A383="","",(IF((VLOOKUP($A383,DATA!$A$1:$M$38,13,FALSE))="X","X",(IF(M382="X",1,M382+1)))))</f>
        <v/>
      </c>
      <c r="N383" s="53" t="str">
        <f t="shared" si="10"/>
        <v/>
      </c>
      <c r="O383" s="51" t="str">
        <f t="shared" si="11"/>
        <v/>
      </c>
      <c r="P383" s="50" t="str">
        <f>IF($A383="","",(IF((VLOOKUP($A383,DATA!$S$1:$AC$38,2,FALSE))="X","X",(IF(P382="X",1,P382+1)))))</f>
        <v/>
      </c>
      <c r="Q383" s="50" t="str">
        <f>IF($A383="","",(IF((VLOOKUP($A383,DATA!$S$1:$AC$38,3,FALSE))="X","X",(IF(Q382="X",1,Q382+1)))))</f>
        <v/>
      </c>
      <c r="R383" s="50" t="str">
        <f>IF($A383="","",(IF((VLOOKUP($A383,DATA!$S$1:$AC$38,4,FALSE))="X","X",(IF(R382="X",1,R382+1)))))</f>
        <v/>
      </c>
      <c r="S383" s="50" t="str">
        <f>IF($A383="","",(IF((VLOOKUP($A383,DATA!$S$1:$AC$38,5,FALSE))="X","X",(IF(S382="X",1,S382+1)))))</f>
        <v/>
      </c>
      <c r="T383" s="50" t="str">
        <f>IF($A383="","",(IF((VLOOKUP($A383,DATA!$S$1:$AC$38,6,FALSE))="X","X",(IF(T382="X",1,T382+1)))))</f>
        <v/>
      </c>
      <c r="U383" s="50" t="str">
        <f>IF($A383="","",(IF((VLOOKUP($A383,DATA!$S$1:$AC$38,7,FALSE))="X","X",(IF(U382="X",1,U382+1)))))</f>
        <v/>
      </c>
      <c r="V383" s="51" t="str">
        <f>IF($A383="","",(IF((VLOOKUP($A383,DATA!$S$1:$AC$38,8,FALSE))="X","X",(IF(V382="X",1,V382+1)))))</f>
        <v/>
      </c>
      <c r="W383" s="50" t="str">
        <f>IF($A383="","",(IF((VLOOKUP($A383,DATA!$S$1:$AC$38,9,FALSE))="X","X",(IF(W382="X",1,W382+1)))))</f>
        <v/>
      </c>
      <c r="X383" s="50" t="str">
        <f>IF($A383="","",(IF((VLOOKUP($A383,DATA!$S$1:$AC$38,10,FALSE))="X","X",(IF(X382="X",1,X382+1)))))</f>
        <v/>
      </c>
      <c r="Y383" s="51" t="str">
        <f>IF($A383="","",(IF((VLOOKUP($A383,DATA!$S$1:$AC$38,11,FALSE))="X","X",(IF(Y382="X",1,Y382+1)))))</f>
        <v/>
      </c>
      <c r="Z383" s="52"/>
      <c r="AA383" s="52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44"/>
      <c r="AT383" s="44"/>
      <c r="AU383" s="44"/>
      <c r="AV383" s="44"/>
      <c r="AW383" s="44"/>
      <c r="AX383" s="44"/>
      <c r="AY383" s="44"/>
      <c r="AZ383" s="44"/>
      <c r="BA383" s="44"/>
      <c r="BB383" s="44"/>
      <c r="BC383" s="44"/>
      <c r="BD383" s="44"/>
      <c r="BE383" s="44"/>
      <c r="BF383" s="44"/>
      <c r="BG383" s="44"/>
      <c r="BH383" s="44"/>
      <c r="BI383" s="44"/>
      <c r="BJ383" s="44"/>
      <c r="BK383" s="44"/>
      <c r="BL383" s="44"/>
      <c r="BM383" s="39"/>
      <c r="BN383" s="39"/>
      <c r="BO383" s="39"/>
      <c r="BP383" s="39"/>
      <c r="BQ383" s="39"/>
      <c r="BR383" s="39"/>
      <c r="BS383" s="44"/>
      <c r="BT383" s="44"/>
      <c r="BU383" s="44"/>
      <c r="BV383" s="44"/>
      <c r="BW383" s="44"/>
      <c r="BX383" s="44"/>
      <c r="BY383" s="44"/>
      <c r="BZ383" s="44"/>
      <c r="CA383" s="44"/>
      <c r="CB383" s="44"/>
      <c r="CC383" s="44"/>
      <c r="CD383" s="44"/>
      <c r="CE383" s="39"/>
      <c r="CF383" s="39"/>
      <c r="CG383" s="39"/>
      <c r="CH383" s="39"/>
      <c r="DC383" s="4"/>
      <c r="DD383" s="4"/>
      <c r="DE383" s="49"/>
      <c r="DF383" s="49"/>
      <c r="DG383" s="49"/>
      <c r="DH383" s="49"/>
      <c r="DI383" s="49"/>
      <c r="DJ383" s="49"/>
      <c r="DK383" s="49"/>
      <c r="DL383" s="49"/>
      <c r="DM383" s="49"/>
      <c r="DN383" s="49"/>
      <c r="DO383" s="49"/>
      <c r="DP383" s="49"/>
      <c r="DQ383" s="49"/>
      <c r="DR383" s="49"/>
      <c r="DS383" s="49"/>
      <c r="DT383" s="49"/>
      <c r="DU383" s="49"/>
      <c r="DV383" s="49"/>
      <c r="DW383" s="49"/>
      <c r="DX383" s="49"/>
      <c r="DY383" s="49"/>
      <c r="DZ383" s="49"/>
      <c r="EA383" s="49"/>
      <c r="EB383" s="49"/>
      <c r="EC383" s="49"/>
      <c r="ED383" s="49"/>
      <c r="EE383" s="49"/>
      <c r="EF383" s="49"/>
      <c r="EG383" s="49"/>
      <c r="EH383" s="49"/>
      <c r="EI383" s="49"/>
      <c r="EJ383" s="49"/>
      <c r="EK383" s="49"/>
      <c r="EL383" s="49"/>
      <c r="EM383" s="49"/>
      <c r="EN383" s="49"/>
      <c r="EO383" s="49"/>
      <c r="EP383" s="49"/>
      <c r="EQ383" s="49"/>
      <c r="ER383" s="49"/>
      <c r="ES383" s="49"/>
      <c r="ET383" s="49"/>
      <c r="EU383" s="49"/>
      <c r="EV383" s="49"/>
      <c r="EW383" s="49"/>
      <c r="EX383" s="49"/>
      <c r="EY383" s="49"/>
      <c r="EZ383" s="49"/>
      <c r="FA383" s="49"/>
      <c r="FB383" s="49"/>
      <c r="FC383" s="49"/>
      <c r="FD383" s="49"/>
      <c r="FE383" s="49"/>
      <c r="FF383" s="49"/>
      <c r="FG383" s="49"/>
      <c r="FH383" s="49"/>
      <c r="FI383" s="49"/>
      <c r="FJ383" s="49"/>
      <c r="FK383" s="49"/>
      <c r="FL383" s="49"/>
      <c r="FM383" s="49"/>
      <c r="FN383" s="49"/>
      <c r="FO383" s="49"/>
      <c r="FP383" s="49"/>
      <c r="FQ383" s="49"/>
      <c r="FR383" s="49"/>
      <c r="FS383" s="49"/>
      <c r="FT383" s="49"/>
      <c r="FU383" s="49"/>
      <c r="FV383" s="49"/>
      <c r="FW383" s="49"/>
      <c r="FX383" s="49"/>
      <c r="FY383" s="49"/>
      <c r="FZ383" s="49"/>
      <c r="GA383" s="49"/>
      <c r="GB383" s="49"/>
      <c r="GC383" s="49"/>
      <c r="GD383" s="49"/>
      <c r="GE383" s="49"/>
      <c r="GF383" s="49"/>
      <c r="GG383" s="49"/>
      <c r="GH383" s="49"/>
      <c r="GI383" s="49"/>
      <c r="GJ383" s="49"/>
      <c r="GK383" s="49"/>
      <c r="GL383" s="49"/>
      <c r="GM383" s="49"/>
      <c r="GN383" s="49"/>
      <c r="GO383" s="49"/>
      <c r="GP383" s="49"/>
      <c r="GQ383" s="49"/>
      <c r="GR383" s="49"/>
      <c r="GS383" s="49"/>
      <c r="GT383" s="49"/>
      <c r="GU383" s="49"/>
      <c r="GV383" s="49"/>
      <c r="GW383" s="49"/>
      <c r="GX383" s="49"/>
      <c r="GY383" s="49"/>
      <c r="GZ383" s="49"/>
    </row>
    <row r="384" spans="1:208" s="5" customFormat="1" ht="18.600000000000001" customHeight="1" x14ac:dyDescent="0.25">
      <c r="A384" s="58"/>
      <c r="B384" s="50" t="str">
        <f>IF($A384="","",(IF((VLOOKUP($A384,DATA!$A$1:$M$38,2,FALSE))="X","X",(IF(B383="X",1,B383+1)))))</f>
        <v/>
      </c>
      <c r="C384" s="51" t="str">
        <f>IF($A384="","",(IF((VLOOKUP($A384,DATA!$A$1:$M$38,3,FALSE))="X","X",(IF(C383="X",1,C383+1)))))</f>
        <v/>
      </c>
      <c r="D384" s="50" t="str">
        <f>IF($A384="","",(IF((VLOOKUP($A384,DATA!$A$1:$M$38,4,FALSE))="X","X",(IF(D383="X",1,D383+1)))))</f>
        <v/>
      </c>
      <c r="E384" s="51" t="str">
        <f>IF($A384="","",(IF((VLOOKUP($A384,DATA!$A$1:$M$38,5,FALSE))="X","X",(IF(E383="X",1,E383+1)))))</f>
        <v/>
      </c>
      <c r="F384" s="50" t="str">
        <f>IF($A384="","",(IF((VLOOKUP($A384,DATA!$A$1:$M$38,6,FALSE))="X","X",(IF(F383="X",1,F383+1)))))</f>
        <v/>
      </c>
      <c r="G384" s="51" t="str">
        <f>IF($A384="","",(IF((VLOOKUP($A384,DATA!$A$1:$M$38,7,FALSE))="X","X",(IF(G383="X",1,G383+1)))))</f>
        <v/>
      </c>
      <c r="H384" s="50" t="str">
        <f>IF($A384="","",(IF((VLOOKUP($A384,DATA!$A$1:$M$38,8,FALSE))="X","X",(IF(H383="X",1,H383+1)))))</f>
        <v/>
      </c>
      <c r="I384" s="50" t="str">
        <f>IF($A384="","",(IF((VLOOKUP($A384,DATA!$A$1:$M$38,9,FALSE))="X","X",(IF(I383="X",1,I383+1)))))</f>
        <v/>
      </c>
      <c r="J384" s="51" t="str">
        <f>IF($A384="","",(IF((VLOOKUP($A384,DATA!$A$1:$M$38,10,FALSE))="X","X",(IF(J383="X",1,J383+1)))))</f>
        <v/>
      </c>
      <c r="K384" s="50" t="str">
        <f>IF($A384="","",(IF((VLOOKUP($A384,DATA!$A$1:$M$38,11,FALSE))="X","X",(IF(K383="X",1,K383+1)))))</f>
        <v/>
      </c>
      <c r="L384" s="50" t="str">
        <f>IF($A384="","",(IF((VLOOKUP($A384,DATA!$A$1:$M$38,12,FALSE))="X","X",(IF(L383="X",1,L383+1)))))</f>
        <v/>
      </c>
      <c r="M384" s="50" t="str">
        <f>IF($A384="","",(IF((VLOOKUP($A384,DATA!$A$1:$M$38,13,FALSE))="X","X",(IF(M383="X",1,M383+1)))))</f>
        <v/>
      </c>
      <c r="N384" s="53" t="str">
        <f t="shared" si="10"/>
        <v/>
      </c>
      <c r="O384" s="51" t="str">
        <f t="shared" si="11"/>
        <v/>
      </c>
      <c r="P384" s="50" t="str">
        <f>IF($A384="","",(IF((VLOOKUP($A384,DATA!$S$1:$AC$38,2,FALSE))="X","X",(IF(P383="X",1,P383+1)))))</f>
        <v/>
      </c>
      <c r="Q384" s="50" t="str">
        <f>IF($A384="","",(IF((VLOOKUP($A384,DATA!$S$1:$AC$38,3,FALSE))="X","X",(IF(Q383="X",1,Q383+1)))))</f>
        <v/>
      </c>
      <c r="R384" s="50" t="str">
        <f>IF($A384="","",(IF((VLOOKUP($A384,DATA!$S$1:$AC$38,4,FALSE))="X","X",(IF(R383="X",1,R383+1)))))</f>
        <v/>
      </c>
      <c r="S384" s="50" t="str">
        <f>IF($A384="","",(IF((VLOOKUP($A384,DATA!$S$1:$AC$38,5,FALSE))="X","X",(IF(S383="X",1,S383+1)))))</f>
        <v/>
      </c>
      <c r="T384" s="50" t="str">
        <f>IF($A384="","",(IF((VLOOKUP($A384,DATA!$S$1:$AC$38,6,FALSE))="X","X",(IF(T383="X",1,T383+1)))))</f>
        <v/>
      </c>
      <c r="U384" s="50" t="str">
        <f>IF($A384="","",(IF((VLOOKUP($A384,DATA!$S$1:$AC$38,7,FALSE))="X","X",(IF(U383="X",1,U383+1)))))</f>
        <v/>
      </c>
      <c r="V384" s="51" t="str">
        <f>IF($A384="","",(IF((VLOOKUP($A384,DATA!$S$1:$AC$38,8,FALSE))="X","X",(IF(V383="X",1,V383+1)))))</f>
        <v/>
      </c>
      <c r="W384" s="50" t="str">
        <f>IF($A384="","",(IF((VLOOKUP($A384,DATA!$S$1:$AC$38,9,FALSE))="X","X",(IF(W383="X",1,W383+1)))))</f>
        <v/>
      </c>
      <c r="X384" s="50" t="str">
        <f>IF($A384="","",(IF((VLOOKUP($A384,DATA!$S$1:$AC$38,10,FALSE))="X","X",(IF(X383="X",1,X383+1)))))</f>
        <v/>
      </c>
      <c r="Y384" s="51" t="str">
        <f>IF($A384="","",(IF((VLOOKUP($A384,DATA!$S$1:$AC$38,11,FALSE))="X","X",(IF(Y383="X",1,Y383+1)))))</f>
        <v/>
      </c>
      <c r="Z384" s="52"/>
      <c r="AA384" s="52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  <c r="BD384" s="44"/>
      <c r="BE384" s="44"/>
      <c r="BF384" s="44"/>
      <c r="BG384" s="44"/>
      <c r="BH384" s="44"/>
      <c r="BI384" s="44"/>
      <c r="BJ384" s="44"/>
      <c r="BK384" s="44"/>
      <c r="BL384" s="44"/>
      <c r="BM384" s="39"/>
      <c r="BN384" s="39"/>
      <c r="BO384" s="39"/>
      <c r="BP384" s="39"/>
      <c r="BQ384" s="39"/>
      <c r="BR384" s="39"/>
      <c r="BS384" s="44"/>
      <c r="BT384" s="44"/>
      <c r="BU384" s="44"/>
      <c r="BV384" s="44"/>
      <c r="BW384" s="44"/>
      <c r="BX384" s="44"/>
      <c r="BY384" s="44"/>
      <c r="BZ384" s="44"/>
      <c r="CA384" s="44"/>
      <c r="CB384" s="44"/>
      <c r="CC384" s="44"/>
      <c r="CD384" s="44"/>
      <c r="CE384" s="39"/>
      <c r="CF384" s="39"/>
      <c r="CG384" s="39"/>
      <c r="CH384" s="39"/>
      <c r="DC384" s="4"/>
      <c r="DD384" s="4"/>
      <c r="DE384" s="49"/>
      <c r="DF384" s="49"/>
      <c r="DG384" s="49"/>
      <c r="DH384" s="49"/>
      <c r="DI384" s="49"/>
      <c r="DJ384" s="49"/>
      <c r="DK384" s="49"/>
      <c r="DL384" s="49"/>
      <c r="DM384" s="49"/>
      <c r="DN384" s="49"/>
      <c r="DO384" s="49"/>
      <c r="DP384" s="49"/>
      <c r="DQ384" s="49"/>
      <c r="DR384" s="49"/>
      <c r="DS384" s="49"/>
      <c r="DT384" s="49"/>
      <c r="DU384" s="49"/>
      <c r="DV384" s="49"/>
      <c r="DW384" s="49"/>
      <c r="DX384" s="49"/>
      <c r="DY384" s="49"/>
      <c r="DZ384" s="49"/>
      <c r="EA384" s="49"/>
      <c r="EB384" s="49"/>
      <c r="EC384" s="49"/>
      <c r="ED384" s="49"/>
      <c r="EE384" s="49"/>
      <c r="EF384" s="49"/>
      <c r="EG384" s="49"/>
      <c r="EH384" s="49"/>
      <c r="EI384" s="49"/>
      <c r="EJ384" s="49"/>
      <c r="EK384" s="49"/>
      <c r="EL384" s="49"/>
      <c r="EM384" s="49"/>
      <c r="EN384" s="49"/>
      <c r="EO384" s="49"/>
      <c r="EP384" s="49"/>
      <c r="EQ384" s="49"/>
      <c r="ER384" s="49"/>
      <c r="ES384" s="49"/>
      <c r="ET384" s="49"/>
      <c r="EU384" s="49"/>
      <c r="EV384" s="49"/>
      <c r="EW384" s="49"/>
      <c r="EX384" s="49"/>
      <c r="EY384" s="49"/>
      <c r="EZ384" s="49"/>
      <c r="FA384" s="49"/>
      <c r="FB384" s="49"/>
      <c r="FC384" s="49"/>
      <c r="FD384" s="49"/>
      <c r="FE384" s="49"/>
      <c r="FF384" s="49"/>
      <c r="FG384" s="49"/>
      <c r="FH384" s="49"/>
      <c r="FI384" s="49"/>
      <c r="FJ384" s="49"/>
      <c r="FK384" s="49"/>
      <c r="FL384" s="49"/>
      <c r="FM384" s="49"/>
      <c r="FN384" s="49"/>
      <c r="FO384" s="49"/>
      <c r="FP384" s="49"/>
      <c r="FQ384" s="49"/>
      <c r="FR384" s="49"/>
      <c r="FS384" s="49"/>
      <c r="FT384" s="49"/>
      <c r="FU384" s="49"/>
      <c r="FV384" s="49"/>
      <c r="FW384" s="49"/>
      <c r="FX384" s="49"/>
      <c r="FY384" s="49"/>
      <c r="FZ384" s="49"/>
      <c r="GA384" s="49"/>
      <c r="GB384" s="49"/>
      <c r="GC384" s="49"/>
      <c r="GD384" s="49"/>
      <c r="GE384" s="49"/>
      <c r="GF384" s="49"/>
      <c r="GG384" s="49"/>
      <c r="GH384" s="49"/>
      <c r="GI384" s="49"/>
      <c r="GJ384" s="49"/>
      <c r="GK384" s="49"/>
      <c r="GL384" s="49"/>
      <c r="GM384" s="49"/>
      <c r="GN384" s="49"/>
      <c r="GO384" s="49"/>
      <c r="GP384" s="49"/>
      <c r="GQ384" s="49"/>
      <c r="GR384" s="49"/>
      <c r="GS384" s="49"/>
      <c r="GT384" s="49"/>
      <c r="GU384" s="49"/>
      <c r="GV384" s="49"/>
      <c r="GW384" s="49"/>
      <c r="GX384" s="49"/>
      <c r="GY384" s="49"/>
      <c r="GZ384" s="49"/>
    </row>
    <row r="385" spans="1:208" s="5" customFormat="1" ht="18.600000000000001" customHeight="1" x14ac:dyDescent="0.25">
      <c r="A385" s="58"/>
      <c r="B385" s="50" t="str">
        <f>IF($A385="","",(IF((VLOOKUP($A385,DATA!$A$1:$M$38,2,FALSE))="X","X",(IF(B384="X",1,B384+1)))))</f>
        <v/>
      </c>
      <c r="C385" s="51" t="str">
        <f>IF($A385="","",(IF((VLOOKUP($A385,DATA!$A$1:$M$38,3,FALSE))="X","X",(IF(C384="X",1,C384+1)))))</f>
        <v/>
      </c>
      <c r="D385" s="50" t="str">
        <f>IF($A385="","",(IF((VLOOKUP($A385,DATA!$A$1:$M$38,4,FALSE))="X","X",(IF(D384="X",1,D384+1)))))</f>
        <v/>
      </c>
      <c r="E385" s="51" t="str">
        <f>IF($A385="","",(IF((VLOOKUP($A385,DATA!$A$1:$M$38,5,FALSE))="X","X",(IF(E384="X",1,E384+1)))))</f>
        <v/>
      </c>
      <c r="F385" s="50" t="str">
        <f>IF($A385="","",(IF((VLOOKUP($A385,DATA!$A$1:$M$38,6,FALSE))="X","X",(IF(F384="X",1,F384+1)))))</f>
        <v/>
      </c>
      <c r="G385" s="51" t="str">
        <f>IF($A385="","",(IF((VLOOKUP($A385,DATA!$A$1:$M$38,7,FALSE))="X","X",(IF(G384="X",1,G384+1)))))</f>
        <v/>
      </c>
      <c r="H385" s="50" t="str">
        <f>IF($A385="","",(IF((VLOOKUP($A385,DATA!$A$1:$M$38,8,FALSE))="X","X",(IF(H384="X",1,H384+1)))))</f>
        <v/>
      </c>
      <c r="I385" s="50" t="str">
        <f>IF($A385="","",(IF((VLOOKUP($A385,DATA!$A$1:$M$38,9,FALSE))="X","X",(IF(I384="X",1,I384+1)))))</f>
        <v/>
      </c>
      <c r="J385" s="51" t="str">
        <f>IF($A385="","",(IF((VLOOKUP($A385,DATA!$A$1:$M$38,10,FALSE))="X","X",(IF(J384="X",1,J384+1)))))</f>
        <v/>
      </c>
      <c r="K385" s="50" t="str">
        <f>IF($A385="","",(IF((VLOOKUP($A385,DATA!$A$1:$M$38,11,FALSE))="X","X",(IF(K384="X",1,K384+1)))))</f>
        <v/>
      </c>
      <c r="L385" s="50" t="str">
        <f>IF($A385="","",(IF((VLOOKUP($A385,DATA!$A$1:$M$38,12,FALSE))="X","X",(IF(L384="X",1,L384+1)))))</f>
        <v/>
      </c>
      <c r="M385" s="50" t="str">
        <f>IF($A385="","",(IF((VLOOKUP($A385,DATA!$A$1:$M$38,13,FALSE))="X","X",(IF(M384="X",1,M384+1)))))</f>
        <v/>
      </c>
      <c r="N385" s="53" t="str">
        <f t="shared" si="10"/>
        <v/>
      </c>
      <c r="O385" s="51" t="str">
        <f t="shared" si="11"/>
        <v/>
      </c>
      <c r="P385" s="50" t="str">
        <f>IF($A385="","",(IF((VLOOKUP($A385,DATA!$S$1:$AC$38,2,FALSE))="X","X",(IF(P384="X",1,P384+1)))))</f>
        <v/>
      </c>
      <c r="Q385" s="50" t="str">
        <f>IF($A385="","",(IF((VLOOKUP($A385,DATA!$S$1:$AC$38,3,FALSE))="X","X",(IF(Q384="X",1,Q384+1)))))</f>
        <v/>
      </c>
      <c r="R385" s="50" t="str">
        <f>IF($A385="","",(IF((VLOOKUP($A385,DATA!$S$1:$AC$38,4,FALSE))="X","X",(IF(R384="X",1,R384+1)))))</f>
        <v/>
      </c>
      <c r="S385" s="50" t="str">
        <f>IF($A385="","",(IF((VLOOKUP($A385,DATA!$S$1:$AC$38,5,FALSE))="X","X",(IF(S384="X",1,S384+1)))))</f>
        <v/>
      </c>
      <c r="T385" s="50" t="str">
        <f>IF($A385="","",(IF((VLOOKUP($A385,DATA!$S$1:$AC$38,6,FALSE))="X","X",(IF(T384="X",1,T384+1)))))</f>
        <v/>
      </c>
      <c r="U385" s="50" t="str">
        <f>IF($A385="","",(IF((VLOOKUP($A385,DATA!$S$1:$AC$38,7,FALSE))="X","X",(IF(U384="X",1,U384+1)))))</f>
        <v/>
      </c>
      <c r="V385" s="51" t="str">
        <f>IF($A385="","",(IF((VLOOKUP($A385,DATA!$S$1:$AC$38,8,FALSE))="X","X",(IF(V384="X",1,V384+1)))))</f>
        <v/>
      </c>
      <c r="W385" s="50" t="str">
        <f>IF($A385="","",(IF((VLOOKUP($A385,DATA!$S$1:$AC$38,9,FALSE))="X","X",(IF(W384="X",1,W384+1)))))</f>
        <v/>
      </c>
      <c r="X385" s="50" t="str">
        <f>IF($A385="","",(IF((VLOOKUP($A385,DATA!$S$1:$AC$38,10,FALSE))="X","X",(IF(X384="X",1,X384+1)))))</f>
        <v/>
      </c>
      <c r="Y385" s="51" t="str">
        <f>IF($A385="","",(IF((VLOOKUP($A385,DATA!$S$1:$AC$38,11,FALSE))="X","X",(IF(Y384="X",1,Y384+1)))))</f>
        <v/>
      </c>
      <c r="Z385" s="52"/>
      <c r="AA385" s="52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  <c r="BB385" s="44"/>
      <c r="BC385" s="44"/>
      <c r="BD385" s="44"/>
      <c r="BE385" s="44"/>
      <c r="BF385" s="44"/>
      <c r="BG385" s="44"/>
      <c r="BH385" s="44"/>
      <c r="BI385" s="44"/>
      <c r="BJ385" s="44"/>
      <c r="BK385" s="44"/>
      <c r="BL385" s="44"/>
      <c r="BM385" s="39"/>
      <c r="BN385" s="39"/>
      <c r="BO385" s="39"/>
      <c r="BP385" s="39"/>
      <c r="BQ385" s="39"/>
      <c r="BR385" s="39"/>
      <c r="BS385" s="44"/>
      <c r="BT385" s="44"/>
      <c r="BU385" s="44"/>
      <c r="BV385" s="44"/>
      <c r="BW385" s="44"/>
      <c r="BX385" s="44"/>
      <c r="BY385" s="44"/>
      <c r="BZ385" s="44"/>
      <c r="CA385" s="44"/>
      <c r="CB385" s="44"/>
      <c r="CC385" s="44"/>
      <c r="CD385" s="44"/>
      <c r="CE385" s="39"/>
      <c r="CF385" s="39"/>
      <c r="CG385" s="39"/>
      <c r="CH385" s="39"/>
      <c r="DC385" s="4"/>
      <c r="DD385" s="4"/>
      <c r="DE385" s="49"/>
      <c r="DF385" s="49"/>
      <c r="DG385" s="49"/>
      <c r="DH385" s="49"/>
      <c r="DI385" s="49"/>
      <c r="DJ385" s="49"/>
      <c r="DK385" s="49"/>
      <c r="DL385" s="49"/>
      <c r="DM385" s="49"/>
      <c r="DN385" s="49"/>
      <c r="DO385" s="49"/>
      <c r="DP385" s="49"/>
      <c r="DQ385" s="49"/>
      <c r="DR385" s="49"/>
      <c r="DS385" s="49"/>
      <c r="DT385" s="49"/>
      <c r="DU385" s="49"/>
      <c r="DV385" s="49"/>
      <c r="DW385" s="49"/>
      <c r="DX385" s="49"/>
      <c r="DY385" s="49"/>
      <c r="DZ385" s="49"/>
      <c r="EA385" s="49"/>
      <c r="EB385" s="49"/>
      <c r="EC385" s="49"/>
      <c r="ED385" s="49"/>
      <c r="EE385" s="49"/>
      <c r="EF385" s="49"/>
      <c r="EG385" s="49"/>
      <c r="EH385" s="49"/>
      <c r="EI385" s="49"/>
      <c r="EJ385" s="49"/>
      <c r="EK385" s="49"/>
      <c r="EL385" s="49"/>
      <c r="EM385" s="49"/>
      <c r="EN385" s="49"/>
      <c r="EO385" s="49"/>
      <c r="EP385" s="49"/>
      <c r="EQ385" s="49"/>
      <c r="ER385" s="49"/>
      <c r="ES385" s="49"/>
      <c r="ET385" s="49"/>
      <c r="EU385" s="49"/>
      <c r="EV385" s="49"/>
      <c r="EW385" s="49"/>
      <c r="EX385" s="49"/>
      <c r="EY385" s="49"/>
      <c r="EZ385" s="49"/>
      <c r="FA385" s="49"/>
      <c r="FB385" s="49"/>
      <c r="FC385" s="49"/>
      <c r="FD385" s="49"/>
      <c r="FE385" s="49"/>
      <c r="FF385" s="49"/>
      <c r="FG385" s="49"/>
      <c r="FH385" s="49"/>
      <c r="FI385" s="49"/>
      <c r="FJ385" s="49"/>
      <c r="FK385" s="49"/>
      <c r="FL385" s="49"/>
      <c r="FM385" s="49"/>
      <c r="FN385" s="49"/>
      <c r="FO385" s="49"/>
      <c r="FP385" s="49"/>
      <c r="FQ385" s="49"/>
      <c r="FR385" s="49"/>
      <c r="FS385" s="49"/>
      <c r="FT385" s="49"/>
      <c r="FU385" s="49"/>
      <c r="FV385" s="49"/>
      <c r="FW385" s="49"/>
      <c r="FX385" s="49"/>
      <c r="FY385" s="49"/>
      <c r="FZ385" s="49"/>
      <c r="GA385" s="49"/>
      <c r="GB385" s="49"/>
      <c r="GC385" s="49"/>
      <c r="GD385" s="49"/>
      <c r="GE385" s="49"/>
      <c r="GF385" s="49"/>
      <c r="GG385" s="49"/>
      <c r="GH385" s="49"/>
      <c r="GI385" s="49"/>
      <c r="GJ385" s="49"/>
      <c r="GK385" s="49"/>
      <c r="GL385" s="49"/>
      <c r="GM385" s="49"/>
      <c r="GN385" s="49"/>
      <c r="GO385" s="49"/>
      <c r="GP385" s="49"/>
      <c r="GQ385" s="49"/>
      <c r="GR385" s="49"/>
      <c r="GS385" s="49"/>
      <c r="GT385" s="49"/>
      <c r="GU385" s="49"/>
      <c r="GV385" s="49"/>
      <c r="GW385" s="49"/>
      <c r="GX385" s="49"/>
      <c r="GY385" s="49"/>
      <c r="GZ385" s="49"/>
    </row>
    <row r="386" spans="1:208" s="5" customFormat="1" ht="18.600000000000001" customHeight="1" x14ac:dyDescent="0.25">
      <c r="A386" s="58"/>
      <c r="B386" s="50" t="str">
        <f>IF($A386="","",(IF((VLOOKUP($A386,DATA!$A$1:$M$38,2,FALSE))="X","X",(IF(B385="X",1,B385+1)))))</f>
        <v/>
      </c>
      <c r="C386" s="51" t="str">
        <f>IF($A386="","",(IF((VLOOKUP($A386,DATA!$A$1:$M$38,3,FALSE))="X","X",(IF(C385="X",1,C385+1)))))</f>
        <v/>
      </c>
      <c r="D386" s="50" t="str">
        <f>IF($A386="","",(IF((VLOOKUP($A386,DATA!$A$1:$M$38,4,FALSE))="X","X",(IF(D385="X",1,D385+1)))))</f>
        <v/>
      </c>
      <c r="E386" s="51" t="str">
        <f>IF($A386="","",(IF((VLOOKUP($A386,DATA!$A$1:$M$38,5,FALSE))="X","X",(IF(E385="X",1,E385+1)))))</f>
        <v/>
      </c>
      <c r="F386" s="50" t="str">
        <f>IF($A386="","",(IF((VLOOKUP($A386,DATA!$A$1:$M$38,6,FALSE))="X","X",(IF(F385="X",1,F385+1)))))</f>
        <v/>
      </c>
      <c r="G386" s="51" t="str">
        <f>IF($A386="","",(IF((VLOOKUP($A386,DATA!$A$1:$M$38,7,FALSE))="X","X",(IF(G385="X",1,G385+1)))))</f>
        <v/>
      </c>
      <c r="H386" s="50" t="str">
        <f>IF($A386="","",(IF((VLOOKUP($A386,DATA!$A$1:$M$38,8,FALSE))="X","X",(IF(H385="X",1,H385+1)))))</f>
        <v/>
      </c>
      <c r="I386" s="50" t="str">
        <f>IF($A386="","",(IF((VLOOKUP($A386,DATA!$A$1:$M$38,9,FALSE))="X","X",(IF(I385="X",1,I385+1)))))</f>
        <v/>
      </c>
      <c r="J386" s="51" t="str">
        <f>IF($A386="","",(IF((VLOOKUP($A386,DATA!$A$1:$M$38,10,FALSE))="X","X",(IF(J385="X",1,J385+1)))))</f>
        <v/>
      </c>
      <c r="K386" s="50" t="str">
        <f>IF($A386="","",(IF((VLOOKUP($A386,DATA!$A$1:$M$38,11,FALSE))="X","X",(IF(K385="X",1,K385+1)))))</f>
        <v/>
      </c>
      <c r="L386" s="50" t="str">
        <f>IF($A386="","",(IF((VLOOKUP($A386,DATA!$A$1:$M$38,12,FALSE))="X","X",(IF(L385="X",1,L385+1)))))</f>
        <v/>
      </c>
      <c r="M386" s="50" t="str">
        <f>IF($A386="","",(IF((VLOOKUP($A386,DATA!$A$1:$M$38,13,FALSE))="X","X",(IF(M385="X",1,M385+1)))))</f>
        <v/>
      </c>
      <c r="N386" s="53" t="str">
        <f t="shared" si="10"/>
        <v/>
      </c>
      <c r="O386" s="51" t="str">
        <f t="shared" si="11"/>
        <v/>
      </c>
      <c r="P386" s="50" t="str">
        <f>IF($A386="","",(IF((VLOOKUP($A386,DATA!$S$1:$AC$38,2,FALSE))="X","X",(IF(P385="X",1,P385+1)))))</f>
        <v/>
      </c>
      <c r="Q386" s="50" t="str">
        <f>IF($A386="","",(IF((VLOOKUP($A386,DATA!$S$1:$AC$38,3,FALSE))="X","X",(IF(Q385="X",1,Q385+1)))))</f>
        <v/>
      </c>
      <c r="R386" s="50" t="str">
        <f>IF($A386="","",(IF((VLOOKUP($A386,DATA!$S$1:$AC$38,4,FALSE))="X","X",(IF(R385="X",1,R385+1)))))</f>
        <v/>
      </c>
      <c r="S386" s="50" t="str">
        <f>IF($A386="","",(IF((VLOOKUP($A386,DATA!$S$1:$AC$38,5,FALSE))="X","X",(IF(S385="X",1,S385+1)))))</f>
        <v/>
      </c>
      <c r="T386" s="50" t="str">
        <f>IF($A386="","",(IF((VLOOKUP($A386,DATA!$S$1:$AC$38,6,FALSE))="X","X",(IF(T385="X",1,T385+1)))))</f>
        <v/>
      </c>
      <c r="U386" s="50" t="str">
        <f>IF($A386="","",(IF((VLOOKUP($A386,DATA!$S$1:$AC$38,7,FALSE))="X","X",(IF(U385="X",1,U385+1)))))</f>
        <v/>
      </c>
      <c r="V386" s="51" t="str">
        <f>IF($A386="","",(IF((VLOOKUP($A386,DATA!$S$1:$AC$38,8,FALSE))="X","X",(IF(V385="X",1,V385+1)))))</f>
        <v/>
      </c>
      <c r="W386" s="50" t="str">
        <f>IF($A386="","",(IF((VLOOKUP($A386,DATA!$S$1:$AC$38,9,FALSE))="X","X",(IF(W385="X",1,W385+1)))))</f>
        <v/>
      </c>
      <c r="X386" s="50" t="str">
        <f>IF($A386="","",(IF((VLOOKUP($A386,DATA!$S$1:$AC$38,10,FALSE))="X","X",(IF(X385="X",1,X385+1)))))</f>
        <v/>
      </c>
      <c r="Y386" s="51" t="str">
        <f>IF($A386="","",(IF((VLOOKUP($A386,DATA!$S$1:$AC$38,11,FALSE))="X","X",(IF(Y385="X",1,Y385+1)))))</f>
        <v/>
      </c>
      <c r="Z386" s="52"/>
      <c r="AA386" s="52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44"/>
      <c r="AT386" s="44"/>
      <c r="AU386" s="44"/>
      <c r="AV386" s="44"/>
      <c r="AW386" s="44"/>
      <c r="AX386" s="44"/>
      <c r="AY386" s="44"/>
      <c r="AZ386" s="44"/>
      <c r="BA386" s="44"/>
      <c r="BB386" s="44"/>
      <c r="BC386" s="44"/>
      <c r="BD386" s="44"/>
      <c r="BE386" s="44"/>
      <c r="BF386" s="44"/>
      <c r="BG386" s="44"/>
      <c r="BH386" s="44"/>
      <c r="BI386" s="44"/>
      <c r="BJ386" s="44"/>
      <c r="BK386" s="44"/>
      <c r="BL386" s="44"/>
      <c r="BM386" s="39"/>
      <c r="BN386" s="39"/>
      <c r="BO386" s="39"/>
      <c r="BP386" s="39"/>
      <c r="BQ386" s="39"/>
      <c r="BR386" s="39"/>
      <c r="BS386" s="44"/>
      <c r="BT386" s="44"/>
      <c r="BU386" s="44"/>
      <c r="BV386" s="44"/>
      <c r="BW386" s="44"/>
      <c r="BX386" s="44"/>
      <c r="BY386" s="44"/>
      <c r="BZ386" s="44"/>
      <c r="CA386" s="44"/>
      <c r="CB386" s="44"/>
      <c r="CC386" s="44"/>
      <c r="CD386" s="44"/>
      <c r="CE386" s="39"/>
      <c r="CF386" s="39"/>
      <c r="CG386" s="39"/>
      <c r="CH386" s="39"/>
      <c r="DC386" s="4"/>
      <c r="DD386" s="4"/>
      <c r="DE386" s="49"/>
      <c r="DF386" s="49"/>
      <c r="DG386" s="49"/>
      <c r="DH386" s="49"/>
      <c r="DI386" s="49"/>
      <c r="DJ386" s="49"/>
      <c r="DK386" s="49"/>
      <c r="DL386" s="49"/>
      <c r="DM386" s="49"/>
      <c r="DN386" s="49"/>
      <c r="DO386" s="49"/>
      <c r="DP386" s="49"/>
      <c r="DQ386" s="49"/>
      <c r="DR386" s="49"/>
      <c r="DS386" s="49"/>
      <c r="DT386" s="49"/>
      <c r="DU386" s="49"/>
      <c r="DV386" s="49"/>
      <c r="DW386" s="49"/>
      <c r="DX386" s="49"/>
      <c r="DY386" s="49"/>
      <c r="DZ386" s="49"/>
      <c r="EA386" s="49"/>
      <c r="EB386" s="49"/>
      <c r="EC386" s="49"/>
      <c r="ED386" s="49"/>
      <c r="EE386" s="49"/>
      <c r="EF386" s="49"/>
      <c r="EG386" s="49"/>
      <c r="EH386" s="49"/>
      <c r="EI386" s="49"/>
      <c r="EJ386" s="49"/>
      <c r="EK386" s="49"/>
      <c r="EL386" s="49"/>
      <c r="EM386" s="49"/>
      <c r="EN386" s="49"/>
      <c r="EO386" s="49"/>
      <c r="EP386" s="49"/>
      <c r="EQ386" s="49"/>
      <c r="ER386" s="49"/>
      <c r="ES386" s="49"/>
      <c r="ET386" s="49"/>
      <c r="EU386" s="49"/>
      <c r="EV386" s="49"/>
      <c r="EW386" s="49"/>
      <c r="EX386" s="49"/>
      <c r="EY386" s="49"/>
      <c r="EZ386" s="49"/>
      <c r="FA386" s="49"/>
      <c r="FB386" s="49"/>
      <c r="FC386" s="49"/>
      <c r="FD386" s="49"/>
      <c r="FE386" s="49"/>
      <c r="FF386" s="49"/>
      <c r="FG386" s="49"/>
      <c r="FH386" s="49"/>
      <c r="FI386" s="49"/>
      <c r="FJ386" s="49"/>
      <c r="FK386" s="49"/>
      <c r="FL386" s="49"/>
      <c r="FM386" s="49"/>
      <c r="FN386" s="49"/>
      <c r="FO386" s="49"/>
      <c r="FP386" s="49"/>
      <c r="FQ386" s="49"/>
      <c r="FR386" s="49"/>
      <c r="FS386" s="49"/>
      <c r="FT386" s="49"/>
      <c r="FU386" s="49"/>
      <c r="FV386" s="49"/>
      <c r="FW386" s="49"/>
      <c r="FX386" s="49"/>
      <c r="FY386" s="49"/>
      <c r="FZ386" s="49"/>
      <c r="GA386" s="49"/>
      <c r="GB386" s="49"/>
      <c r="GC386" s="49"/>
      <c r="GD386" s="49"/>
      <c r="GE386" s="49"/>
      <c r="GF386" s="49"/>
      <c r="GG386" s="49"/>
      <c r="GH386" s="49"/>
      <c r="GI386" s="49"/>
      <c r="GJ386" s="49"/>
      <c r="GK386" s="49"/>
      <c r="GL386" s="49"/>
      <c r="GM386" s="49"/>
      <c r="GN386" s="49"/>
      <c r="GO386" s="49"/>
      <c r="GP386" s="49"/>
      <c r="GQ386" s="49"/>
      <c r="GR386" s="49"/>
      <c r="GS386" s="49"/>
      <c r="GT386" s="49"/>
      <c r="GU386" s="49"/>
      <c r="GV386" s="49"/>
      <c r="GW386" s="49"/>
      <c r="GX386" s="49"/>
      <c r="GY386" s="49"/>
      <c r="GZ386" s="49"/>
    </row>
    <row r="387" spans="1:208" s="5" customFormat="1" ht="18.600000000000001" customHeight="1" x14ac:dyDescent="0.25">
      <c r="A387" s="58"/>
      <c r="B387" s="50" t="str">
        <f>IF($A387="","",(IF((VLOOKUP($A387,DATA!$A$1:$M$38,2,FALSE))="X","X",(IF(B386="X",1,B386+1)))))</f>
        <v/>
      </c>
      <c r="C387" s="51" t="str">
        <f>IF($A387="","",(IF((VLOOKUP($A387,DATA!$A$1:$M$38,3,FALSE))="X","X",(IF(C386="X",1,C386+1)))))</f>
        <v/>
      </c>
      <c r="D387" s="50" t="str">
        <f>IF($A387="","",(IF((VLOOKUP($A387,DATA!$A$1:$M$38,4,FALSE))="X","X",(IF(D386="X",1,D386+1)))))</f>
        <v/>
      </c>
      <c r="E387" s="51" t="str">
        <f>IF($A387="","",(IF((VLOOKUP($A387,DATA!$A$1:$M$38,5,FALSE))="X","X",(IF(E386="X",1,E386+1)))))</f>
        <v/>
      </c>
      <c r="F387" s="50" t="str">
        <f>IF($A387="","",(IF((VLOOKUP($A387,DATA!$A$1:$M$38,6,FALSE))="X","X",(IF(F386="X",1,F386+1)))))</f>
        <v/>
      </c>
      <c r="G387" s="51" t="str">
        <f>IF($A387="","",(IF((VLOOKUP($A387,DATA!$A$1:$M$38,7,FALSE))="X","X",(IF(G386="X",1,G386+1)))))</f>
        <v/>
      </c>
      <c r="H387" s="50" t="str">
        <f>IF($A387="","",(IF((VLOOKUP($A387,DATA!$A$1:$M$38,8,FALSE))="X","X",(IF(H386="X",1,H386+1)))))</f>
        <v/>
      </c>
      <c r="I387" s="50" t="str">
        <f>IF($A387="","",(IF((VLOOKUP($A387,DATA!$A$1:$M$38,9,FALSE))="X","X",(IF(I386="X",1,I386+1)))))</f>
        <v/>
      </c>
      <c r="J387" s="51" t="str">
        <f>IF($A387="","",(IF((VLOOKUP($A387,DATA!$A$1:$M$38,10,FALSE))="X","X",(IF(J386="X",1,J386+1)))))</f>
        <v/>
      </c>
      <c r="K387" s="50" t="str">
        <f>IF($A387="","",(IF((VLOOKUP($A387,DATA!$A$1:$M$38,11,FALSE))="X","X",(IF(K386="X",1,K386+1)))))</f>
        <v/>
      </c>
      <c r="L387" s="50" t="str">
        <f>IF($A387="","",(IF((VLOOKUP($A387,DATA!$A$1:$M$38,12,FALSE))="X","X",(IF(L386="X",1,L386+1)))))</f>
        <v/>
      </c>
      <c r="M387" s="50" t="str">
        <f>IF($A387="","",(IF((VLOOKUP($A387,DATA!$A$1:$M$38,13,FALSE))="X","X",(IF(M386="X",1,M386+1)))))</f>
        <v/>
      </c>
      <c r="N387" s="53" t="str">
        <f t="shared" si="10"/>
        <v/>
      </c>
      <c r="O387" s="51" t="str">
        <f t="shared" si="11"/>
        <v/>
      </c>
      <c r="P387" s="50" t="str">
        <f>IF($A387="","",(IF((VLOOKUP($A387,DATA!$S$1:$AC$38,2,FALSE))="X","X",(IF(P386="X",1,P386+1)))))</f>
        <v/>
      </c>
      <c r="Q387" s="50" t="str">
        <f>IF($A387="","",(IF((VLOOKUP($A387,DATA!$S$1:$AC$38,3,FALSE))="X","X",(IF(Q386="X",1,Q386+1)))))</f>
        <v/>
      </c>
      <c r="R387" s="50" t="str">
        <f>IF($A387="","",(IF((VLOOKUP($A387,DATA!$S$1:$AC$38,4,FALSE))="X","X",(IF(R386="X",1,R386+1)))))</f>
        <v/>
      </c>
      <c r="S387" s="50" t="str">
        <f>IF($A387="","",(IF((VLOOKUP($A387,DATA!$S$1:$AC$38,5,FALSE))="X","X",(IF(S386="X",1,S386+1)))))</f>
        <v/>
      </c>
      <c r="T387" s="50" t="str">
        <f>IF($A387="","",(IF((VLOOKUP($A387,DATA!$S$1:$AC$38,6,FALSE))="X","X",(IF(T386="X",1,T386+1)))))</f>
        <v/>
      </c>
      <c r="U387" s="50" t="str">
        <f>IF($A387="","",(IF((VLOOKUP($A387,DATA!$S$1:$AC$38,7,FALSE))="X","X",(IF(U386="X",1,U386+1)))))</f>
        <v/>
      </c>
      <c r="V387" s="51" t="str">
        <f>IF($A387="","",(IF((VLOOKUP($A387,DATA!$S$1:$AC$38,8,FALSE))="X","X",(IF(V386="X",1,V386+1)))))</f>
        <v/>
      </c>
      <c r="W387" s="50" t="str">
        <f>IF($A387="","",(IF((VLOOKUP($A387,DATA!$S$1:$AC$38,9,FALSE))="X","X",(IF(W386="X",1,W386+1)))))</f>
        <v/>
      </c>
      <c r="X387" s="50" t="str">
        <f>IF($A387="","",(IF((VLOOKUP($A387,DATA!$S$1:$AC$38,10,FALSE))="X","X",(IF(X386="X",1,X386+1)))))</f>
        <v/>
      </c>
      <c r="Y387" s="51" t="str">
        <f>IF($A387="","",(IF((VLOOKUP($A387,DATA!$S$1:$AC$38,11,FALSE))="X","X",(IF(Y386="X",1,Y386+1)))))</f>
        <v/>
      </c>
      <c r="Z387" s="52"/>
      <c r="AA387" s="52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  <c r="BB387" s="44"/>
      <c r="BC387" s="44"/>
      <c r="BD387" s="44"/>
      <c r="BE387" s="44"/>
      <c r="BF387" s="44"/>
      <c r="BG387" s="44"/>
      <c r="BH387" s="44"/>
      <c r="BI387" s="44"/>
      <c r="BJ387" s="44"/>
      <c r="BK387" s="44"/>
      <c r="BL387" s="44"/>
      <c r="BM387" s="39"/>
      <c r="BN387" s="39"/>
      <c r="BO387" s="39"/>
      <c r="BP387" s="39"/>
      <c r="BQ387" s="39"/>
      <c r="BR387" s="39"/>
      <c r="BS387" s="44"/>
      <c r="BT387" s="44"/>
      <c r="BU387" s="44"/>
      <c r="BV387" s="44"/>
      <c r="BW387" s="44"/>
      <c r="BX387" s="44"/>
      <c r="BY387" s="44"/>
      <c r="BZ387" s="44"/>
      <c r="CA387" s="44"/>
      <c r="CB387" s="44"/>
      <c r="CC387" s="44"/>
      <c r="CD387" s="44"/>
      <c r="CE387" s="39"/>
      <c r="CF387" s="39"/>
      <c r="CG387" s="39"/>
      <c r="CH387" s="39"/>
      <c r="DC387" s="4"/>
      <c r="DD387" s="4"/>
      <c r="DE387" s="49"/>
      <c r="DF387" s="49"/>
      <c r="DG387" s="49"/>
      <c r="DH387" s="49"/>
      <c r="DI387" s="49"/>
      <c r="DJ387" s="49"/>
      <c r="DK387" s="49"/>
      <c r="DL387" s="49"/>
      <c r="DM387" s="49"/>
      <c r="DN387" s="49"/>
      <c r="DO387" s="49"/>
      <c r="DP387" s="49"/>
      <c r="DQ387" s="49"/>
      <c r="DR387" s="49"/>
      <c r="DS387" s="49"/>
      <c r="DT387" s="49"/>
      <c r="DU387" s="49"/>
      <c r="DV387" s="49"/>
      <c r="DW387" s="49"/>
      <c r="DX387" s="49"/>
      <c r="DY387" s="49"/>
      <c r="DZ387" s="49"/>
      <c r="EA387" s="49"/>
      <c r="EB387" s="49"/>
      <c r="EC387" s="49"/>
      <c r="ED387" s="49"/>
      <c r="EE387" s="49"/>
      <c r="EF387" s="49"/>
      <c r="EG387" s="49"/>
      <c r="EH387" s="49"/>
      <c r="EI387" s="49"/>
      <c r="EJ387" s="49"/>
      <c r="EK387" s="49"/>
      <c r="EL387" s="49"/>
      <c r="EM387" s="49"/>
      <c r="EN387" s="49"/>
      <c r="EO387" s="49"/>
      <c r="EP387" s="49"/>
      <c r="EQ387" s="49"/>
      <c r="ER387" s="49"/>
      <c r="ES387" s="49"/>
      <c r="ET387" s="49"/>
      <c r="EU387" s="49"/>
      <c r="EV387" s="49"/>
      <c r="EW387" s="49"/>
      <c r="EX387" s="49"/>
      <c r="EY387" s="49"/>
      <c r="EZ387" s="49"/>
      <c r="FA387" s="49"/>
      <c r="FB387" s="49"/>
      <c r="FC387" s="49"/>
      <c r="FD387" s="49"/>
      <c r="FE387" s="49"/>
      <c r="FF387" s="49"/>
      <c r="FG387" s="49"/>
      <c r="FH387" s="49"/>
      <c r="FI387" s="49"/>
      <c r="FJ387" s="49"/>
      <c r="FK387" s="49"/>
      <c r="FL387" s="49"/>
      <c r="FM387" s="49"/>
      <c r="FN387" s="49"/>
      <c r="FO387" s="49"/>
      <c r="FP387" s="49"/>
      <c r="FQ387" s="49"/>
      <c r="FR387" s="49"/>
      <c r="FS387" s="49"/>
      <c r="FT387" s="49"/>
      <c r="FU387" s="49"/>
      <c r="FV387" s="49"/>
      <c r="FW387" s="49"/>
      <c r="FX387" s="49"/>
      <c r="FY387" s="49"/>
      <c r="FZ387" s="49"/>
      <c r="GA387" s="49"/>
      <c r="GB387" s="49"/>
      <c r="GC387" s="49"/>
      <c r="GD387" s="49"/>
      <c r="GE387" s="49"/>
      <c r="GF387" s="49"/>
      <c r="GG387" s="49"/>
      <c r="GH387" s="49"/>
      <c r="GI387" s="49"/>
      <c r="GJ387" s="49"/>
      <c r="GK387" s="49"/>
      <c r="GL387" s="49"/>
      <c r="GM387" s="49"/>
      <c r="GN387" s="49"/>
      <c r="GO387" s="49"/>
      <c r="GP387" s="49"/>
      <c r="GQ387" s="49"/>
      <c r="GR387" s="49"/>
      <c r="GS387" s="49"/>
      <c r="GT387" s="49"/>
      <c r="GU387" s="49"/>
      <c r="GV387" s="49"/>
      <c r="GW387" s="49"/>
      <c r="GX387" s="49"/>
      <c r="GY387" s="49"/>
      <c r="GZ387" s="49"/>
    </row>
    <row r="388" spans="1:208" s="5" customFormat="1" ht="18.600000000000001" customHeight="1" x14ac:dyDescent="0.25">
      <c r="A388" s="58"/>
      <c r="B388" s="50" t="str">
        <f>IF($A388="","",(IF((VLOOKUP($A388,DATA!$A$1:$M$38,2,FALSE))="X","X",(IF(B387="X",1,B387+1)))))</f>
        <v/>
      </c>
      <c r="C388" s="51" t="str">
        <f>IF($A388="","",(IF((VLOOKUP($A388,DATA!$A$1:$M$38,3,FALSE))="X","X",(IF(C387="X",1,C387+1)))))</f>
        <v/>
      </c>
      <c r="D388" s="50" t="str">
        <f>IF($A388="","",(IF((VLOOKUP($A388,DATA!$A$1:$M$38,4,FALSE))="X","X",(IF(D387="X",1,D387+1)))))</f>
        <v/>
      </c>
      <c r="E388" s="51" t="str">
        <f>IF($A388="","",(IF((VLOOKUP($A388,DATA!$A$1:$M$38,5,FALSE))="X","X",(IF(E387="X",1,E387+1)))))</f>
        <v/>
      </c>
      <c r="F388" s="50" t="str">
        <f>IF($A388="","",(IF((VLOOKUP($A388,DATA!$A$1:$M$38,6,FALSE))="X","X",(IF(F387="X",1,F387+1)))))</f>
        <v/>
      </c>
      <c r="G388" s="51" t="str">
        <f>IF($A388="","",(IF((VLOOKUP($A388,DATA!$A$1:$M$38,7,FALSE))="X","X",(IF(G387="X",1,G387+1)))))</f>
        <v/>
      </c>
      <c r="H388" s="50" t="str">
        <f>IF($A388="","",(IF((VLOOKUP($A388,DATA!$A$1:$M$38,8,FALSE))="X","X",(IF(H387="X",1,H387+1)))))</f>
        <v/>
      </c>
      <c r="I388" s="50" t="str">
        <f>IF($A388="","",(IF((VLOOKUP($A388,DATA!$A$1:$M$38,9,FALSE))="X","X",(IF(I387="X",1,I387+1)))))</f>
        <v/>
      </c>
      <c r="J388" s="51" t="str">
        <f>IF($A388="","",(IF((VLOOKUP($A388,DATA!$A$1:$M$38,10,FALSE))="X","X",(IF(J387="X",1,J387+1)))))</f>
        <v/>
      </c>
      <c r="K388" s="50" t="str">
        <f>IF($A388="","",(IF((VLOOKUP($A388,DATA!$A$1:$M$38,11,FALSE))="X","X",(IF(K387="X",1,K387+1)))))</f>
        <v/>
      </c>
      <c r="L388" s="50" t="str">
        <f>IF($A388="","",(IF((VLOOKUP($A388,DATA!$A$1:$M$38,12,FALSE))="X","X",(IF(L387="X",1,L387+1)))))</f>
        <v/>
      </c>
      <c r="M388" s="50" t="str">
        <f>IF($A388="","",(IF((VLOOKUP($A388,DATA!$A$1:$M$38,13,FALSE))="X","X",(IF(M387="X",1,M387+1)))))</f>
        <v/>
      </c>
      <c r="N388" s="53" t="str">
        <f t="shared" si="10"/>
        <v/>
      </c>
      <c r="O388" s="51" t="str">
        <f t="shared" si="11"/>
        <v/>
      </c>
      <c r="P388" s="50" t="str">
        <f>IF($A388="","",(IF((VLOOKUP($A388,DATA!$S$1:$AC$38,2,FALSE))="X","X",(IF(P387="X",1,P387+1)))))</f>
        <v/>
      </c>
      <c r="Q388" s="50" t="str">
        <f>IF($A388="","",(IF((VLOOKUP($A388,DATA!$S$1:$AC$38,3,FALSE))="X","X",(IF(Q387="X",1,Q387+1)))))</f>
        <v/>
      </c>
      <c r="R388" s="50" t="str">
        <f>IF($A388="","",(IF((VLOOKUP($A388,DATA!$S$1:$AC$38,4,FALSE))="X","X",(IF(R387="X",1,R387+1)))))</f>
        <v/>
      </c>
      <c r="S388" s="50" t="str">
        <f>IF($A388="","",(IF((VLOOKUP($A388,DATA!$S$1:$AC$38,5,FALSE))="X","X",(IF(S387="X",1,S387+1)))))</f>
        <v/>
      </c>
      <c r="T388" s="50" t="str">
        <f>IF($A388="","",(IF((VLOOKUP($A388,DATA!$S$1:$AC$38,6,FALSE))="X","X",(IF(T387="X",1,T387+1)))))</f>
        <v/>
      </c>
      <c r="U388" s="50" t="str">
        <f>IF($A388="","",(IF((VLOOKUP($A388,DATA!$S$1:$AC$38,7,FALSE))="X","X",(IF(U387="X",1,U387+1)))))</f>
        <v/>
      </c>
      <c r="V388" s="51" t="str">
        <f>IF($A388="","",(IF((VLOOKUP($A388,DATA!$S$1:$AC$38,8,FALSE))="X","X",(IF(V387="X",1,V387+1)))))</f>
        <v/>
      </c>
      <c r="W388" s="50" t="str">
        <f>IF($A388="","",(IF((VLOOKUP($A388,DATA!$S$1:$AC$38,9,FALSE))="X","X",(IF(W387="X",1,W387+1)))))</f>
        <v/>
      </c>
      <c r="X388" s="50" t="str">
        <f>IF($A388="","",(IF((VLOOKUP($A388,DATA!$S$1:$AC$38,10,FALSE))="X","X",(IF(X387="X",1,X387+1)))))</f>
        <v/>
      </c>
      <c r="Y388" s="51" t="str">
        <f>IF($A388="","",(IF((VLOOKUP($A388,DATA!$S$1:$AC$38,11,FALSE))="X","X",(IF(Y387="X",1,Y387+1)))))</f>
        <v/>
      </c>
      <c r="Z388" s="52"/>
      <c r="AA388" s="52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44"/>
      <c r="AT388" s="44"/>
      <c r="AU388" s="44"/>
      <c r="AV388" s="44"/>
      <c r="AW388" s="44"/>
      <c r="AX388" s="44"/>
      <c r="AY388" s="44"/>
      <c r="AZ388" s="44"/>
      <c r="BA388" s="44"/>
      <c r="BB388" s="44"/>
      <c r="BC388" s="44"/>
      <c r="BD388" s="44"/>
      <c r="BE388" s="44"/>
      <c r="BF388" s="44"/>
      <c r="BG388" s="44"/>
      <c r="BH388" s="44"/>
      <c r="BI388" s="44"/>
      <c r="BJ388" s="44"/>
      <c r="BK388" s="44"/>
      <c r="BL388" s="44"/>
      <c r="BM388" s="39"/>
      <c r="BN388" s="39"/>
      <c r="BO388" s="39"/>
      <c r="BP388" s="39"/>
      <c r="BQ388" s="39"/>
      <c r="BR388" s="39"/>
      <c r="BS388" s="44"/>
      <c r="BT388" s="44"/>
      <c r="BU388" s="44"/>
      <c r="BV388" s="44"/>
      <c r="BW388" s="44"/>
      <c r="BX388" s="44"/>
      <c r="BY388" s="44"/>
      <c r="BZ388" s="44"/>
      <c r="CA388" s="44"/>
      <c r="CB388" s="44"/>
      <c r="CC388" s="44"/>
      <c r="CD388" s="44"/>
      <c r="CE388" s="39"/>
      <c r="CF388" s="39"/>
      <c r="CG388" s="39"/>
      <c r="CH388" s="39"/>
      <c r="DC388" s="4"/>
      <c r="DD388" s="4"/>
      <c r="DE388" s="49"/>
      <c r="DF388" s="49"/>
      <c r="DG388" s="49"/>
      <c r="DH388" s="49"/>
      <c r="DI388" s="49"/>
      <c r="DJ388" s="49"/>
      <c r="DK388" s="49"/>
      <c r="DL388" s="49"/>
      <c r="DM388" s="49"/>
      <c r="DN388" s="49"/>
      <c r="DO388" s="49"/>
      <c r="DP388" s="49"/>
      <c r="DQ388" s="49"/>
      <c r="DR388" s="49"/>
      <c r="DS388" s="49"/>
      <c r="DT388" s="49"/>
      <c r="DU388" s="49"/>
      <c r="DV388" s="49"/>
      <c r="DW388" s="49"/>
      <c r="DX388" s="49"/>
      <c r="DY388" s="49"/>
      <c r="DZ388" s="49"/>
      <c r="EA388" s="49"/>
      <c r="EB388" s="49"/>
      <c r="EC388" s="49"/>
      <c r="ED388" s="49"/>
      <c r="EE388" s="49"/>
      <c r="EF388" s="49"/>
      <c r="EG388" s="49"/>
      <c r="EH388" s="49"/>
      <c r="EI388" s="49"/>
      <c r="EJ388" s="49"/>
      <c r="EK388" s="49"/>
      <c r="EL388" s="49"/>
      <c r="EM388" s="49"/>
      <c r="EN388" s="49"/>
      <c r="EO388" s="49"/>
      <c r="EP388" s="49"/>
      <c r="EQ388" s="49"/>
      <c r="ER388" s="49"/>
      <c r="ES388" s="49"/>
      <c r="ET388" s="49"/>
      <c r="EU388" s="49"/>
      <c r="EV388" s="49"/>
      <c r="EW388" s="49"/>
      <c r="EX388" s="49"/>
      <c r="EY388" s="49"/>
      <c r="EZ388" s="49"/>
      <c r="FA388" s="49"/>
      <c r="FB388" s="49"/>
      <c r="FC388" s="49"/>
      <c r="FD388" s="49"/>
      <c r="FE388" s="49"/>
      <c r="FF388" s="49"/>
      <c r="FG388" s="49"/>
      <c r="FH388" s="49"/>
      <c r="FI388" s="49"/>
      <c r="FJ388" s="49"/>
      <c r="FK388" s="49"/>
      <c r="FL388" s="49"/>
      <c r="FM388" s="49"/>
      <c r="FN388" s="49"/>
      <c r="FO388" s="49"/>
      <c r="FP388" s="49"/>
      <c r="FQ388" s="49"/>
      <c r="FR388" s="49"/>
      <c r="FS388" s="49"/>
      <c r="FT388" s="49"/>
      <c r="FU388" s="49"/>
      <c r="FV388" s="49"/>
      <c r="FW388" s="49"/>
      <c r="FX388" s="49"/>
      <c r="FY388" s="49"/>
      <c r="FZ388" s="49"/>
      <c r="GA388" s="49"/>
      <c r="GB388" s="49"/>
      <c r="GC388" s="49"/>
      <c r="GD388" s="49"/>
      <c r="GE388" s="49"/>
      <c r="GF388" s="49"/>
      <c r="GG388" s="49"/>
      <c r="GH388" s="49"/>
      <c r="GI388" s="49"/>
      <c r="GJ388" s="49"/>
      <c r="GK388" s="49"/>
      <c r="GL388" s="49"/>
      <c r="GM388" s="49"/>
      <c r="GN388" s="49"/>
      <c r="GO388" s="49"/>
      <c r="GP388" s="49"/>
      <c r="GQ388" s="49"/>
      <c r="GR388" s="49"/>
      <c r="GS388" s="49"/>
      <c r="GT388" s="49"/>
      <c r="GU388" s="49"/>
      <c r="GV388" s="49"/>
      <c r="GW388" s="49"/>
      <c r="GX388" s="49"/>
      <c r="GY388" s="49"/>
      <c r="GZ388" s="49"/>
    </row>
    <row r="389" spans="1:208" s="5" customFormat="1" ht="18.600000000000001" customHeight="1" x14ac:dyDescent="0.25">
      <c r="A389" s="58"/>
      <c r="B389" s="50" t="str">
        <f>IF($A389="","",(IF((VLOOKUP($A389,DATA!$A$1:$M$38,2,FALSE))="X","X",(IF(B388="X",1,B388+1)))))</f>
        <v/>
      </c>
      <c r="C389" s="51" t="str">
        <f>IF($A389="","",(IF((VLOOKUP($A389,DATA!$A$1:$M$38,3,FALSE))="X","X",(IF(C388="X",1,C388+1)))))</f>
        <v/>
      </c>
      <c r="D389" s="50" t="str">
        <f>IF($A389="","",(IF((VLOOKUP($A389,DATA!$A$1:$M$38,4,FALSE))="X","X",(IF(D388="X",1,D388+1)))))</f>
        <v/>
      </c>
      <c r="E389" s="51" t="str">
        <f>IF($A389="","",(IF((VLOOKUP($A389,DATA!$A$1:$M$38,5,FALSE))="X","X",(IF(E388="X",1,E388+1)))))</f>
        <v/>
      </c>
      <c r="F389" s="50" t="str">
        <f>IF($A389="","",(IF((VLOOKUP($A389,DATA!$A$1:$M$38,6,FALSE))="X","X",(IF(F388="X",1,F388+1)))))</f>
        <v/>
      </c>
      <c r="G389" s="51" t="str">
        <f>IF($A389="","",(IF((VLOOKUP($A389,DATA!$A$1:$M$38,7,FALSE))="X","X",(IF(G388="X",1,G388+1)))))</f>
        <v/>
      </c>
      <c r="H389" s="50" t="str">
        <f>IF($A389="","",(IF((VLOOKUP($A389,DATA!$A$1:$M$38,8,FALSE))="X","X",(IF(H388="X",1,H388+1)))))</f>
        <v/>
      </c>
      <c r="I389" s="50" t="str">
        <f>IF($A389="","",(IF((VLOOKUP($A389,DATA!$A$1:$M$38,9,FALSE))="X","X",(IF(I388="X",1,I388+1)))))</f>
        <v/>
      </c>
      <c r="J389" s="51" t="str">
        <f>IF($A389="","",(IF((VLOOKUP($A389,DATA!$A$1:$M$38,10,FALSE))="X","X",(IF(J388="X",1,J388+1)))))</f>
        <v/>
      </c>
      <c r="K389" s="50" t="str">
        <f>IF($A389="","",(IF((VLOOKUP($A389,DATA!$A$1:$M$38,11,FALSE))="X","X",(IF(K388="X",1,K388+1)))))</f>
        <v/>
      </c>
      <c r="L389" s="50" t="str">
        <f>IF($A389="","",(IF((VLOOKUP($A389,DATA!$A$1:$M$38,12,FALSE))="X","X",(IF(L388="X",1,L388+1)))))</f>
        <v/>
      </c>
      <c r="M389" s="50" t="str">
        <f>IF($A389="","",(IF((VLOOKUP($A389,DATA!$A$1:$M$38,13,FALSE))="X","X",(IF(M388="X",1,M388+1)))))</f>
        <v/>
      </c>
      <c r="N389" s="53" t="str">
        <f t="shared" si="10"/>
        <v/>
      </c>
      <c r="O389" s="51" t="str">
        <f t="shared" si="11"/>
        <v/>
      </c>
      <c r="P389" s="50" t="str">
        <f>IF($A389="","",(IF((VLOOKUP($A389,DATA!$S$1:$AC$38,2,FALSE))="X","X",(IF(P388="X",1,P388+1)))))</f>
        <v/>
      </c>
      <c r="Q389" s="50" t="str">
        <f>IF($A389="","",(IF((VLOOKUP($A389,DATA!$S$1:$AC$38,3,FALSE))="X","X",(IF(Q388="X",1,Q388+1)))))</f>
        <v/>
      </c>
      <c r="R389" s="50" t="str">
        <f>IF($A389="","",(IF((VLOOKUP($A389,DATA!$S$1:$AC$38,4,FALSE))="X","X",(IF(R388="X",1,R388+1)))))</f>
        <v/>
      </c>
      <c r="S389" s="50" t="str">
        <f>IF($A389="","",(IF((VLOOKUP($A389,DATA!$S$1:$AC$38,5,FALSE))="X","X",(IF(S388="X",1,S388+1)))))</f>
        <v/>
      </c>
      <c r="T389" s="50" t="str">
        <f>IF($A389="","",(IF((VLOOKUP($A389,DATA!$S$1:$AC$38,6,FALSE))="X","X",(IF(T388="X",1,T388+1)))))</f>
        <v/>
      </c>
      <c r="U389" s="50" t="str">
        <f>IF($A389="","",(IF((VLOOKUP($A389,DATA!$S$1:$AC$38,7,FALSE))="X","X",(IF(U388="X",1,U388+1)))))</f>
        <v/>
      </c>
      <c r="V389" s="51" t="str">
        <f>IF($A389="","",(IF((VLOOKUP($A389,DATA!$S$1:$AC$38,8,FALSE))="X","X",(IF(V388="X",1,V388+1)))))</f>
        <v/>
      </c>
      <c r="W389" s="50" t="str">
        <f>IF($A389="","",(IF((VLOOKUP($A389,DATA!$S$1:$AC$38,9,FALSE))="X","X",(IF(W388="X",1,W388+1)))))</f>
        <v/>
      </c>
      <c r="X389" s="50" t="str">
        <f>IF($A389="","",(IF((VLOOKUP($A389,DATA!$S$1:$AC$38,10,FALSE))="X","X",(IF(X388="X",1,X388+1)))))</f>
        <v/>
      </c>
      <c r="Y389" s="51" t="str">
        <f>IF($A389="","",(IF((VLOOKUP($A389,DATA!$S$1:$AC$38,11,FALSE))="X","X",(IF(Y388="X",1,Y388+1)))))</f>
        <v/>
      </c>
      <c r="Z389" s="52"/>
      <c r="AA389" s="52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44"/>
      <c r="AT389" s="44"/>
      <c r="AU389" s="44"/>
      <c r="AV389" s="44"/>
      <c r="AW389" s="44"/>
      <c r="AX389" s="44"/>
      <c r="AY389" s="44"/>
      <c r="AZ389" s="44"/>
      <c r="BA389" s="44"/>
      <c r="BB389" s="44"/>
      <c r="BC389" s="44"/>
      <c r="BD389" s="44"/>
      <c r="BE389" s="44"/>
      <c r="BF389" s="44"/>
      <c r="BG389" s="44"/>
      <c r="BH389" s="44"/>
      <c r="BI389" s="44"/>
      <c r="BJ389" s="44"/>
      <c r="BK389" s="44"/>
      <c r="BL389" s="44"/>
      <c r="BM389" s="39"/>
      <c r="BN389" s="39"/>
      <c r="BO389" s="39"/>
      <c r="BP389" s="39"/>
      <c r="BQ389" s="39"/>
      <c r="BR389" s="39"/>
      <c r="BS389" s="44"/>
      <c r="BT389" s="44"/>
      <c r="BU389" s="44"/>
      <c r="BV389" s="44"/>
      <c r="BW389" s="44"/>
      <c r="BX389" s="44"/>
      <c r="BY389" s="44"/>
      <c r="BZ389" s="44"/>
      <c r="CA389" s="44"/>
      <c r="CB389" s="44"/>
      <c r="CC389" s="44"/>
      <c r="CD389" s="44"/>
      <c r="CE389" s="39"/>
      <c r="CF389" s="39"/>
      <c r="CG389" s="39"/>
      <c r="CH389" s="39"/>
      <c r="DC389" s="4"/>
      <c r="DD389" s="4"/>
      <c r="DE389" s="49"/>
      <c r="DF389" s="49"/>
      <c r="DG389" s="49"/>
      <c r="DH389" s="49"/>
      <c r="DI389" s="49"/>
      <c r="DJ389" s="49"/>
      <c r="DK389" s="49"/>
      <c r="DL389" s="49"/>
      <c r="DM389" s="49"/>
      <c r="DN389" s="49"/>
      <c r="DO389" s="49"/>
      <c r="DP389" s="49"/>
      <c r="DQ389" s="49"/>
      <c r="DR389" s="49"/>
      <c r="DS389" s="49"/>
      <c r="DT389" s="49"/>
      <c r="DU389" s="49"/>
      <c r="DV389" s="49"/>
      <c r="DW389" s="49"/>
      <c r="DX389" s="49"/>
      <c r="DY389" s="49"/>
      <c r="DZ389" s="49"/>
      <c r="EA389" s="49"/>
      <c r="EB389" s="49"/>
      <c r="EC389" s="49"/>
      <c r="ED389" s="49"/>
      <c r="EE389" s="49"/>
      <c r="EF389" s="49"/>
      <c r="EG389" s="49"/>
      <c r="EH389" s="49"/>
      <c r="EI389" s="49"/>
      <c r="EJ389" s="49"/>
      <c r="EK389" s="49"/>
      <c r="EL389" s="49"/>
      <c r="EM389" s="49"/>
      <c r="EN389" s="49"/>
      <c r="EO389" s="49"/>
      <c r="EP389" s="49"/>
      <c r="EQ389" s="49"/>
      <c r="ER389" s="49"/>
      <c r="ES389" s="49"/>
      <c r="ET389" s="49"/>
      <c r="EU389" s="49"/>
      <c r="EV389" s="49"/>
      <c r="EW389" s="49"/>
      <c r="EX389" s="49"/>
      <c r="EY389" s="49"/>
      <c r="EZ389" s="49"/>
      <c r="FA389" s="49"/>
      <c r="FB389" s="49"/>
      <c r="FC389" s="49"/>
      <c r="FD389" s="49"/>
      <c r="FE389" s="49"/>
      <c r="FF389" s="49"/>
      <c r="FG389" s="49"/>
      <c r="FH389" s="49"/>
      <c r="FI389" s="49"/>
      <c r="FJ389" s="49"/>
      <c r="FK389" s="49"/>
      <c r="FL389" s="49"/>
      <c r="FM389" s="49"/>
      <c r="FN389" s="49"/>
      <c r="FO389" s="49"/>
      <c r="FP389" s="49"/>
      <c r="FQ389" s="49"/>
      <c r="FR389" s="49"/>
      <c r="FS389" s="49"/>
      <c r="FT389" s="49"/>
      <c r="FU389" s="49"/>
      <c r="FV389" s="49"/>
      <c r="FW389" s="49"/>
      <c r="FX389" s="49"/>
      <c r="FY389" s="49"/>
      <c r="FZ389" s="49"/>
      <c r="GA389" s="49"/>
      <c r="GB389" s="49"/>
      <c r="GC389" s="49"/>
      <c r="GD389" s="49"/>
      <c r="GE389" s="49"/>
      <c r="GF389" s="49"/>
      <c r="GG389" s="49"/>
      <c r="GH389" s="49"/>
      <c r="GI389" s="49"/>
      <c r="GJ389" s="49"/>
      <c r="GK389" s="49"/>
      <c r="GL389" s="49"/>
      <c r="GM389" s="49"/>
      <c r="GN389" s="49"/>
      <c r="GO389" s="49"/>
      <c r="GP389" s="49"/>
      <c r="GQ389" s="49"/>
      <c r="GR389" s="49"/>
      <c r="GS389" s="49"/>
      <c r="GT389" s="49"/>
      <c r="GU389" s="49"/>
      <c r="GV389" s="49"/>
      <c r="GW389" s="49"/>
      <c r="GX389" s="49"/>
      <c r="GY389" s="49"/>
      <c r="GZ389" s="49"/>
    </row>
    <row r="390" spans="1:208" s="5" customFormat="1" ht="18.600000000000001" customHeight="1" x14ac:dyDescent="0.25">
      <c r="A390" s="58"/>
      <c r="B390" s="50" t="str">
        <f>IF($A390="","",(IF((VLOOKUP($A390,DATA!$A$1:$M$38,2,FALSE))="X","X",(IF(B389="X",1,B389+1)))))</f>
        <v/>
      </c>
      <c r="C390" s="51" t="str">
        <f>IF($A390="","",(IF((VLOOKUP($A390,DATA!$A$1:$M$38,3,FALSE))="X","X",(IF(C389="X",1,C389+1)))))</f>
        <v/>
      </c>
      <c r="D390" s="50" t="str">
        <f>IF($A390="","",(IF((VLOOKUP($A390,DATA!$A$1:$M$38,4,FALSE))="X","X",(IF(D389="X",1,D389+1)))))</f>
        <v/>
      </c>
      <c r="E390" s="51" t="str">
        <f>IF($A390="","",(IF((VLOOKUP($A390,DATA!$A$1:$M$38,5,FALSE))="X","X",(IF(E389="X",1,E389+1)))))</f>
        <v/>
      </c>
      <c r="F390" s="50" t="str">
        <f>IF($A390="","",(IF((VLOOKUP($A390,DATA!$A$1:$M$38,6,FALSE))="X","X",(IF(F389="X",1,F389+1)))))</f>
        <v/>
      </c>
      <c r="G390" s="51" t="str">
        <f>IF($A390="","",(IF((VLOOKUP($A390,DATA!$A$1:$M$38,7,FALSE))="X","X",(IF(G389="X",1,G389+1)))))</f>
        <v/>
      </c>
      <c r="H390" s="50" t="str">
        <f>IF($A390="","",(IF((VLOOKUP($A390,DATA!$A$1:$M$38,8,FALSE))="X","X",(IF(H389="X",1,H389+1)))))</f>
        <v/>
      </c>
      <c r="I390" s="50" t="str">
        <f>IF($A390="","",(IF((VLOOKUP($A390,DATA!$A$1:$M$38,9,FALSE))="X","X",(IF(I389="X",1,I389+1)))))</f>
        <v/>
      </c>
      <c r="J390" s="51" t="str">
        <f>IF($A390="","",(IF((VLOOKUP($A390,DATA!$A$1:$M$38,10,FALSE))="X","X",(IF(J389="X",1,J389+1)))))</f>
        <v/>
      </c>
      <c r="K390" s="50" t="str">
        <f>IF($A390="","",(IF((VLOOKUP($A390,DATA!$A$1:$M$38,11,FALSE))="X","X",(IF(K389="X",1,K389+1)))))</f>
        <v/>
      </c>
      <c r="L390" s="50" t="str">
        <f>IF($A390="","",(IF((VLOOKUP($A390,DATA!$A$1:$M$38,12,FALSE))="X","X",(IF(L389="X",1,L389+1)))))</f>
        <v/>
      </c>
      <c r="M390" s="50" t="str">
        <f>IF($A390="","",(IF((VLOOKUP($A390,DATA!$A$1:$M$38,13,FALSE))="X","X",(IF(M389="X",1,M389+1)))))</f>
        <v/>
      </c>
      <c r="N390" s="53" t="str">
        <f t="shared" ref="N390:N453" si="12">IF($A390="","",(IF((AND($A390=$A389,$A390&lt;&gt;""))=TRUE,"X",(IF(N389="X",1,N389+1)))))</f>
        <v/>
      </c>
      <c r="O390" s="51" t="str">
        <f t="shared" ref="O390:O453" si="13">IF($A390="","",(IF((AND($A390=$A388,$A390&lt;&gt;""))=TRUE,"X",(IF(O389="X",1,O389+1)))))</f>
        <v/>
      </c>
      <c r="P390" s="50" t="str">
        <f>IF($A390="","",(IF((VLOOKUP($A390,DATA!$S$1:$AC$38,2,FALSE))="X","X",(IF(P389="X",1,P389+1)))))</f>
        <v/>
      </c>
      <c r="Q390" s="50" t="str">
        <f>IF($A390="","",(IF((VLOOKUP($A390,DATA!$S$1:$AC$38,3,FALSE))="X","X",(IF(Q389="X",1,Q389+1)))))</f>
        <v/>
      </c>
      <c r="R390" s="50" t="str">
        <f>IF($A390="","",(IF((VLOOKUP($A390,DATA!$S$1:$AC$38,4,FALSE))="X","X",(IF(R389="X",1,R389+1)))))</f>
        <v/>
      </c>
      <c r="S390" s="50" t="str">
        <f>IF($A390="","",(IF((VLOOKUP($A390,DATA!$S$1:$AC$38,5,FALSE))="X","X",(IF(S389="X",1,S389+1)))))</f>
        <v/>
      </c>
      <c r="T390" s="50" t="str">
        <f>IF($A390="","",(IF((VLOOKUP($A390,DATA!$S$1:$AC$38,6,FALSE))="X","X",(IF(T389="X",1,T389+1)))))</f>
        <v/>
      </c>
      <c r="U390" s="50" t="str">
        <f>IF($A390="","",(IF((VLOOKUP($A390,DATA!$S$1:$AC$38,7,FALSE))="X","X",(IF(U389="X",1,U389+1)))))</f>
        <v/>
      </c>
      <c r="V390" s="51" t="str">
        <f>IF($A390="","",(IF((VLOOKUP($A390,DATA!$S$1:$AC$38,8,FALSE))="X","X",(IF(V389="X",1,V389+1)))))</f>
        <v/>
      </c>
      <c r="W390" s="50" t="str">
        <f>IF($A390="","",(IF((VLOOKUP($A390,DATA!$S$1:$AC$38,9,FALSE))="X","X",(IF(W389="X",1,W389+1)))))</f>
        <v/>
      </c>
      <c r="X390" s="50" t="str">
        <f>IF($A390="","",(IF((VLOOKUP($A390,DATA!$S$1:$AC$38,10,FALSE))="X","X",(IF(X389="X",1,X389+1)))))</f>
        <v/>
      </c>
      <c r="Y390" s="51" t="str">
        <f>IF($A390="","",(IF((VLOOKUP($A390,DATA!$S$1:$AC$38,11,FALSE))="X","X",(IF(Y389="X",1,Y389+1)))))</f>
        <v/>
      </c>
      <c r="Z390" s="52"/>
      <c r="AA390" s="52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44"/>
      <c r="AT390" s="44"/>
      <c r="AU390" s="44"/>
      <c r="AV390" s="44"/>
      <c r="AW390" s="44"/>
      <c r="AX390" s="44"/>
      <c r="AY390" s="44"/>
      <c r="AZ390" s="44"/>
      <c r="BA390" s="44"/>
      <c r="BB390" s="44"/>
      <c r="BC390" s="44"/>
      <c r="BD390" s="44"/>
      <c r="BE390" s="44"/>
      <c r="BF390" s="44"/>
      <c r="BG390" s="44"/>
      <c r="BH390" s="44"/>
      <c r="BI390" s="44"/>
      <c r="BJ390" s="44"/>
      <c r="BK390" s="44"/>
      <c r="BL390" s="44"/>
      <c r="BM390" s="39"/>
      <c r="BN390" s="39"/>
      <c r="BO390" s="39"/>
      <c r="BP390" s="39"/>
      <c r="BQ390" s="39"/>
      <c r="BR390" s="39"/>
      <c r="BS390" s="44"/>
      <c r="BT390" s="44"/>
      <c r="BU390" s="44"/>
      <c r="BV390" s="44"/>
      <c r="BW390" s="44"/>
      <c r="BX390" s="44"/>
      <c r="BY390" s="44"/>
      <c r="BZ390" s="44"/>
      <c r="CA390" s="44"/>
      <c r="CB390" s="44"/>
      <c r="CC390" s="44"/>
      <c r="CD390" s="44"/>
      <c r="CE390" s="39"/>
      <c r="CF390" s="39"/>
      <c r="CG390" s="39"/>
      <c r="CH390" s="39"/>
      <c r="DC390" s="4"/>
      <c r="DD390" s="4"/>
      <c r="DE390" s="49"/>
      <c r="DF390" s="49"/>
      <c r="DG390" s="49"/>
      <c r="DH390" s="49"/>
      <c r="DI390" s="49"/>
      <c r="DJ390" s="49"/>
      <c r="DK390" s="49"/>
      <c r="DL390" s="49"/>
      <c r="DM390" s="49"/>
      <c r="DN390" s="49"/>
      <c r="DO390" s="49"/>
      <c r="DP390" s="49"/>
      <c r="DQ390" s="49"/>
      <c r="DR390" s="49"/>
      <c r="DS390" s="49"/>
      <c r="DT390" s="49"/>
      <c r="DU390" s="49"/>
      <c r="DV390" s="49"/>
      <c r="DW390" s="49"/>
      <c r="DX390" s="49"/>
      <c r="DY390" s="49"/>
      <c r="DZ390" s="49"/>
      <c r="EA390" s="49"/>
      <c r="EB390" s="49"/>
      <c r="EC390" s="49"/>
      <c r="ED390" s="49"/>
      <c r="EE390" s="49"/>
      <c r="EF390" s="49"/>
      <c r="EG390" s="49"/>
      <c r="EH390" s="49"/>
      <c r="EI390" s="49"/>
      <c r="EJ390" s="49"/>
      <c r="EK390" s="49"/>
      <c r="EL390" s="49"/>
      <c r="EM390" s="49"/>
      <c r="EN390" s="49"/>
      <c r="EO390" s="49"/>
      <c r="EP390" s="49"/>
      <c r="EQ390" s="49"/>
      <c r="ER390" s="49"/>
      <c r="ES390" s="49"/>
      <c r="ET390" s="49"/>
      <c r="EU390" s="49"/>
      <c r="EV390" s="49"/>
      <c r="EW390" s="49"/>
      <c r="EX390" s="49"/>
      <c r="EY390" s="49"/>
      <c r="EZ390" s="49"/>
      <c r="FA390" s="49"/>
      <c r="FB390" s="49"/>
      <c r="FC390" s="49"/>
      <c r="FD390" s="49"/>
      <c r="FE390" s="49"/>
      <c r="FF390" s="49"/>
      <c r="FG390" s="49"/>
      <c r="FH390" s="49"/>
      <c r="FI390" s="49"/>
      <c r="FJ390" s="49"/>
      <c r="FK390" s="49"/>
      <c r="FL390" s="49"/>
      <c r="FM390" s="49"/>
      <c r="FN390" s="49"/>
      <c r="FO390" s="49"/>
      <c r="FP390" s="49"/>
      <c r="FQ390" s="49"/>
      <c r="FR390" s="49"/>
      <c r="FS390" s="49"/>
      <c r="FT390" s="49"/>
      <c r="FU390" s="49"/>
      <c r="FV390" s="49"/>
      <c r="FW390" s="49"/>
      <c r="FX390" s="49"/>
      <c r="FY390" s="49"/>
      <c r="FZ390" s="49"/>
      <c r="GA390" s="49"/>
      <c r="GB390" s="49"/>
      <c r="GC390" s="49"/>
      <c r="GD390" s="49"/>
      <c r="GE390" s="49"/>
      <c r="GF390" s="49"/>
      <c r="GG390" s="49"/>
      <c r="GH390" s="49"/>
      <c r="GI390" s="49"/>
      <c r="GJ390" s="49"/>
      <c r="GK390" s="49"/>
      <c r="GL390" s="49"/>
      <c r="GM390" s="49"/>
      <c r="GN390" s="49"/>
      <c r="GO390" s="49"/>
      <c r="GP390" s="49"/>
      <c r="GQ390" s="49"/>
      <c r="GR390" s="49"/>
      <c r="GS390" s="49"/>
      <c r="GT390" s="49"/>
      <c r="GU390" s="49"/>
      <c r="GV390" s="49"/>
      <c r="GW390" s="49"/>
      <c r="GX390" s="49"/>
      <c r="GY390" s="49"/>
      <c r="GZ390" s="49"/>
    </row>
    <row r="391" spans="1:208" s="5" customFormat="1" ht="18.600000000000001" customHeight="1" x14ac:dyDescent="0.25">
      <c r="A391" s="58"/>
      <c r="B391" s="50" t="str">
        <f>IF($A391="","",(IF((VLOOKUP($A391,DATA!$A$1:$M$38,2,FALSE))="X","X",(IF(B390="X",1,B390+1)))))</f>
        <v/>
      </c>
      <c r="C391" s="51" t="str">
        <f>IF($A391="","",(IF((VLOOKUP($A391,DATA!$A$1:$M$38,3,FALSE))="X","X",(IF(C390="X",1,C390+1)))))</f>
        <v/>
      </c>
      <c r="D391" s="50" t="str">
        <f>IF($A391="","",(IF((VLOOKUP($A391,DATA!$A$1:$M$38,4,FALSE))="X","X",(IF(D390="X",1,D390+1)))))</f>
        <v/>
      </c>
      <c r="E391" s="51" t="str">
        <f>IF($A391="","",(IF((VLOOKUP($A391,DATA!$A$1:$M$38,5,FALSE))="X","X",(IF(E390="X",1,E390+1)))))</f>
        <v/>
      </c>
      <c r="F391" s="50" t="str">
        <f>IF($A391="","",(IF((VLOOKUP($A391,DATA!$A$1:$M$38,6,FALSE))="X","X",(IF(F390="X",1,F390+1)))))</f>
        <v/>
      </c>
      <c r="G391" s="51" t="str">
        <f>IF($A391="","",(IF((VLOOKUP($A391,DATA!$A$1:$M$38,7,FALSE))="X","X",(IF(G390="X",1,G390+1)))))</f>
        <v/>
      </c>
      <c r="H391" s="50" t="str">
        <f>IF($A391="","",(IF((VLOOKUP($A391,DATA!$A$1:$M$38,8,FALSE))="X","X",(IF(H390="X",1,H390+1)))))</f>
        <v/>
      </c>
      <c r="I391" s="50" t="str">
        <f>IF($A391="","",(IF((VLOOKUP($A391,DATA!$A$1:$M$38,9,FALSE))="X","X",(IF(I390="X",1,I390+1)))))</f>
        <v/>
      </c>
      <c r="J391" s="51" t="str">
        <f>IF($A391="","",(IF((VLOOKUP($A391,DATA!$A$1:$M$38,10,FALSE))="X","X",(IF(J390="X",1,J390+1)))))</f>
        <v/>
      </c>
      <c r="K391" s="50" t="str">
        <f>IF($A391="","",(IF((VLOOKUP($A391,DATA!$A$1:$M$38,11,FALSE))="X","X",(IF(K390="X",1,K390+1)))))</f>
        <v/>
      </c>
      <c r="L391" s="50" t="str">
        <f>IF($A391="","",(IF((VLOOKUP($A391,DATA!$A$1:$M$38,12,FALSE))="X","X",(IF(L390="X",1,L390+1)))))</f>
        <v/>
      </c>
      <c r="M391" s="50" t="str">
        <f>IF($A391="","",(IF((VLOOKUP($A391,DATA!$A$1:$M$38,13,FALSE))="X","X",(IF(M390="X",1,M390+1)))))</f>
        <v/>
      </c>
      <c r="N391" s="53" t="str">
        <f t="shared" si="12"/>
        <v/>
      </c>
      <c r="O391" s="51" t="str">
        <f t="shared" si="13"/>
        <v/>
      </c>
      <c r="P391" s="50" t="str">
        <f>IF($A391="","",(IF((VLOOKUP($A391,DATA!$S$1:$AC$38,2,FALSE))="X","X",(IF(P390="X",1,P390+1)))))</f>
        <v/>
      </c>
      <c r="Q391" s="50" t="str">
        <f>IF($A391="","",(IF((VLOOKUP($A391,DATA!$S$1:$AC$38,3,FALSE))="X","X",(IF(Q390="X",1,Q390+1)))))</f>
        <v/>
      </c>
      <c r="R391" s="50" t="str">
        <f>IF($A391="","",(IF((VLOOKUP($A391,DATA!$S$1:$AC$38,4,FALSE))="X","X",(IF(R390="X",1,R390+1)))))</f>
        <v/>
      </c>
      <c r="S391" s="50" t="str">
        <f>IF($A391="","",(IF((VLOOKUP($A391,DATA!$S$1:$AC$38,5,FALSE))="X","X",(IF(S390="X",1,S390+1)))))</f>
        <v/>
      </c>
      <c r="T391" s="50" t="str">
        <f>IF($A391="","",(IF((VLOOKUP($A391,DATA!$S$1:$AC$38,6,FALSE))="X","X",(IF(T390="X",1,T390+1)))))</f>
        <v/>
      </c>
      <c r="U391" s="50" t="str">
        <f>IF($A391="","",(IF((VLOOKUP($A391,DATA!$S$1:$AC$38,7,FALSE))="X","X",(IF(U390="X",1,U390+1)))))</f>
        <v/>
      </c>
      <c r="V391" s="51" t="str">
        <f>IF($A391="","",(IF((VLOOKUP($A391,DATA!$S$1:$AC$38,8,FALSE))="X","X",(IF(V390="X",1,V390+1)))))</f>
        <v/>
      </c>
      <c r="W391" s="50" t="str">
        <f>IF($A391="","",(IF((VLOOKUP($A391,DATA!$S$1:$AC$38,9,FALSE))="X","X",(IF(W390="X",1,W390+1)))))</f>
        <v/>
      </c>
      <c r="X391" s="50" t="str">
        <f>IF($A391="","",(IF((VLOOKUP($A391,DATA!$S$1:$AC$38,10,FALSE))="X","X",(IF(X390="X",1,X390+1)))))</f>
        <v/>
      </c>
      <c r="Y391" s="51" t="str">
        <f>IF($A391="","",(IF((VLOOKUP($A391,DATA!$S$1:$AC$38,11,FALSE))="X","X",(IF(Y390="X",1,Y390+1)))))</f>
        <v/>
      </c>
      <c r="Z391" s="52"/>
      <c r="AA391" s="52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44"/>
      <c r="AT391" s="44"/>
      <c r="AU391" s="44"/>
      <c r="AV391" s="44"/>
      <c r="AW391" s="44"/>
      <c r="AX391" s="44"/>
      <c r="AY391" s="44"/>
      <c r="AZ391" s="44"/>
      <c r="BA391" s="44"/>
      <c r="BB391" s="44"/>
      <c r="BC391" s="44"/>
      <c r="BD391" s="44"/>
      <c r="BE391" s="44"/>
      <c r="BF391" s="44"/>
      <c r="BG391" s="44"/>
      <c r="BH391" s="44"/>
      <c r="BI391" s="44"/>
      <c r="BJ391" s="44"/>
      <c r="BK391" s="44"/>
      <c r="BL391" s="44"/>
      <c r="BM391" s="39"/>
      <c r="BN391" s="39"/>
      <c r="BO391" s="39"/>
      <c r="BP391" s="39"/>
      <c r="BQ391" s="39"/>
      <c r="BR391" s="39"/>
      <c r="BS391" s="44"/>
      <c r="BT391" s="44"/>
      <c r="BU391" s="44"/>
      <c r="BV391" s="44"/>
      <c r="BW391" s="44"/>
      <c r="BX391" s="44"/>
      <c r="BY391" s="44"/>
      <c r="BZ391" s="44"/>
      <c r="CA391" s="44"/>
      <c r="CB391" s="44"/>
      <c r="CC391" s="44"/>
      <c r="CD391" s="44"/>
      <c r="CE391" s="39"/>
      <c r="CF391" s="39"/>
      <c r="CG391" s="39"/>
      <c r="CH391" s="39"/>
      <c r="DC391" s="4"/>
      <c r="DD391" s="4"/>
      <c r="DE391" s="49"/>
      <c r="DF391" s="49"/>
      <c r="DG391" s="49"/>
      <c r="DH391" s="49"/>
      <c r="DI391" s="49"/>
      <c r="DJ391" s="49"/>
      <c r="DK391" s="49"/>
      <c r="DL391" s="49"/>
      <c r="DM391" s="49"/>
      <c r="DN391" s="49"/>
      <c r="DO391" s="49"/>
      <c r="DP391" s="49"/>
      <c r="DQ391" s="49"/>
      <c r="DR391" s="49"/>
      <c r="DS391" s="49"/>
      <c r="DT391" s="49"/>
      <c r="DU391" s="49"/>
      <c r="DV391" s="49"/>
      <c r="DW391" s="49"/>
      <c r="DX391" s="49"/>
      <c r="DY391" s="49"/>
      <c r="DZ391" s="49"/>
      <c r="EA391" s="49"/>
      <c r="EB391" s="49"/>
      <c r="EC391" s="49"/>
      <c r="ED391" s="49"/>
      <c r="EE391" s="49"/>
      <c r="EF391" s="49"/>
      <c r="EG391" s="49"/>
      <c r="EH391" s="49"/>
      <c r="EI391" s="49"/>
      <c r="EJ391" s="49"/>
      <c r="EK391" s="49"/>
      <c r="EL391" s="49"/>
      <c r="EM391" s="49"/>
      <c r="EN391" s="49"/>
      <c r="EO391" s="49"/>
      <c r="EP391" s="49"/>
      <c r="EQ391" s="49"/>
      <c r="ER391" s="49"/>
      <c r="ES391" s="49"/>
      <c r="ET391" s="49"/>
      <c r="EU391" s="49"/>
      <c r="EV391" s="49"/>
      <c r="EW391" s="49"/>
      <c r="EX391" s="49"/>
      <c r="EY391" s="49"/>
      <c r="EZ391" s="49"/>
      <c r="FA391" s="49"/>
      <c r="FB391" s="49"/>
      <c r="FC391" s="49"/>
      <c r="FD391" s="49"/>
      <c r="FE391" s="49"/>
      <c r="FF391" s="49"/>
      <c r="FG391" s="49"/>
      <c r="FH391" s="49"/>
      <c r="FI391" s="49"/>
      <c r="FJ391" s="49"/>
      <c r="FK391" s="49"/>
      <c r="FL391" s="49"/>
      <c r="FM391" s="49"/>
      <c r="FN391" s="49"/>
      <c r="FO391" s="49"/>
      <c r="FP391" s="49"/>
      <c r="FQ391" s="49"/>
      <c r="FR391" s="49"/>
      <c r="FS391" s="49"/>
      <c r="FT391" s="49"/>
      <c r="FU391" s="49"/>
      <c r="FV391" s="49"/>
      <c r="FW391" s="49"/>
      <c r="FX391" s="49"/>
      <c r="FY391" s="49"/>
      <c r="FZ391" s="49"/>
      <c r="GA391" s="49"/>
      <c r="GB391" s="49"/>
      <c r="GC391" s="49"/>
      <c r="GD391" s="49"/>
      <c r="GE391" s="49"/>
      <c r="GF391" s="49"/>
      <c r="GG391" s="49"/>
      <c r="GH391" s="49"/>
      <c r="GI391" s="49"/>
      <c r="GJ391" s="49"/>
      <c r="GK391" s="49"/>
      <c r="GL391" s="49"/>
      <c r="GM391" s="49"/>
      <c r="GN391" s="49"/>
      <c r="GO391" s="49"/>
      <c r="GP391" s="49"/>
      <c r="GQ391" s="49"/>
      <c r="GR391" s="49"/>
      <c r="GS391" s="49"/>
      <c r="GT391" s="49"/>
      <c r="GU391" s="49"/>
      <c r="GV391" s="49"/>
      <c r="GW391" s="49"/>
      <c r="GX391" s="49"/>
      <c r="GY391" s="49"/>
      <c r="GZ391" s="49"/>
    </row>
    <row r="392" spans="1:208" s="5" customFormat="1" ht="18.600000000000001" customHeight="1" x14ac:dyDescent="0.25">
      <c r="A392" s="58"/>
      <c r="B392" s="50" t="str">
        <f>IF($A392="","",(IF((VLOOKUP($A392,DATA!$A$1:$M$38,2,FALSE))="X","X",(IF(B391="X",1,B391+1)))))</f>
        <v/>
      </c>
      <c r="C392" s="51" t="str">
        <f>IF($A392="","",(IF((VLOOKUP($A392,DATA!$A$1:$M$38,3,FALSE))="X","X",(IF(C391="X",1,C391+1)))))</f>
        <v/>
      </c>
      <c r="D392" s="50" t="str">
        <f>IF($A392="","",(IF((VLOOKUP($A392,DATA!$A$1:$M$38,4,FALSE))="X","X",(IF(D391="X",1,D391+1)))))</f>
        <v/>
      </c>
      <c r="E392" s="51" t="str">
        <f>IF($A392="","",(IF((VLOOKUP($A392,DATA!$A$1:$M$38,5,FALSE))="X","X",(IF(E391="X",1,E391+1)))))</f>
        <v/>
      </c>
      <c r="F392" s="50" t="str">
        <f>IF($A392="","",(IF((VLOOKUP($A392,DATA!$A$1:$M$38,6,FALSE))="X","X",(IF(F391="X",1,F391+1)))))</f>
        <v/>
      </c>
      <c r="G392" s="51" t="str">
        <f>IF($A392="","",(IF((VLOOKUP($A392,DATA!$A$1:$M$38,7,FALSE))="X","X",(IF(G391="X",1,G391+1)))))</f>
        <v/>
      </c>
      <c r="H392" s="50" t="str">
        <f>IF($A392="","",(IF((VLOOKUP($A392,DATA!$A$1:$M$38,8,FALSE))="X","X",(IF(H391="X",1,H391+1)))))</f>
        <v/>
      </c>
      <c r="I392" s="50" t="str">
        <f>IF($A392="","",(IF((VLOOKUP($A392,DATA!$A$1:$M$38,9,FALSE))="X","X",(IF(I391="X",1,I391+1)))))</f>
        <v/>
      </c>
      <c r="J392" s="51" t="str">
        <f>IF($A392="","",(IF((VLOOKUP($A392,DATA!$A$1:$M$38,10,FALSE))="X","X",(IF(J391="X",1,J391+1)))))</f>
        <v/>
      </c>
      <c r="K392" s="50" t="str">
        <f>IF($A392="","",(IF((VLOOKUP($A392,DATA!$A$1:$M$38,11,FALSE))="X","X",(IF(K391="X",1,K391+1)))))</f>
        <v/>
      </c>
      <c r="L392" s="50" t="str">
        <f>IF($A392="","",(IF((VLOOKUP($A392,DATA!$A$1:$M$38,12,FALSE))="X","X",(IF(L391="X",1,L391+1)))))</f>
        <v/>
      </c>
      <c r="M392" s="50" t="str">
        <f>IF($A392="","",(IF((VLOOKUP($A392,DATA!$A$1:$M$38,13,FALSE))="X","X",(IF(M391="X",1,M391+1)))))</f>
        <v/>
      </c>
      <c r="N392" s="53" t="str">
        <f t="shared" si="12"/>
        <v/>
      </c>
      <c r="O392" s="51" t="str">
        <f t="shared" si="13"/>
        <v/>
      </c>
      <c r="P392" s="50" t="str">
        <f>IF($A392="","",(IF((VLOOKUP($A392,DATA!$S$1:$AC$38,2,FALSE))="X","X",(IF(P391="X",1,P391+1)))))</f>
        <v/>
      </c>
      <c r="Q392" s="50" t="str">
        <f>IF($A392="","",(IF((VLOOKUP($A392,DATA!$S$1:$AC$38,3,FALSE))="X","X",(IF(Q391="X",1,Q391+1)))))</f>
        <v/>
      </c>
      <c r="R392" s="50" t="str">
        <f>IF($A392="","",(IF((VLOOKUP($A392,DATA!$S$1:$AC$38,4,FALSE))="X","X",(IF(R391="X",1,R391+1)))))</f>
        <v/>
      </c>
      <c r="S392" s="50" t="str">
        <f>IF($A392="","",(IF((VLOOKUP($A392,DATA!$S$1:$AC$38,5,FALSE))="X","X",(IF(S391="X",1,S391+1)))))</f>
        <v/>
      </c>
      <c r="T392" s="50" t="str">
        <f>IF($A392="","",(IF((VLOOKUP($A392,DATA!$S$1:$AC$38,6,FALSE))="X","X",(IF(T391="X",1,T391+1)))))</f>
        <v/>
      </c>
      <c r="U392" s="50" t="str">
        <f>IF($A392="","",(IF((VLOOKUP($A392,DATA!$S$1:$AC$38,7,FALSE))="X","X",(IF(U391="X",1,U391+1)))))</f>
        <v/>
      </c>
      <c r="V392" s="51" t="str">
        <f>IF($A392="","",(IF((VLOOKUP($A392,DATA!$S$1:$AC$38,8,FALSE))="X","X",(IF(V391="X",1,V391+1)))))</f>
        <v/>
      </c>
      <c r="W392" s="50" t="str">
        <f>IF($A392="","",(IF((VLOOKUP($A392,DATA!$S$1:$AC$38,9,FALSE))="X","X",(IF(W391="X",1,W391+1)))))</f>
        <v/>
      </c>
      <c r="X392" s="50" t="str">
        <f>IF($A392="","",(IF((VLOOKUP($A392,DATA!$S$1:$AC$38,10,FALSE))="X","X",(IF(X391="X",1,X391+1)))))</f>
        <v/>
      </c>
      <c r="Y392" s="51" t="str">
        <f>IF($A392="","",(IF((VLOOKUP($A392,DATA!$S$1:$AC$38,11,FALSE))="X","X",(IF(Y391="X",1,Y391+1)))))</f>
        <v/>
      </c>
      <c r="Z392" s="52"/>
      <c r="AA392" s="52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  <c r="AT392" s="44"/>
      <c r="AU392" s="44"/>
      <c r="AV392" s="44"/>
      <c r="AW392" s="44"/>
      <c r="AX392" s="44"/>
      <c r="AY392" s="44"/>
      <c r="AZ392" s="44"/>
      <c r="BA392" s="44"/>
      <c r="BB392" s="44"/>
      <c r="BC392" s="44"/>
      <c r="BD392" s="44"/>
      <c r="BE392" s="44"/>
      <c r="BF392" s="44"/>
      <c r="BG392" s="44"/>
      <c r="BH392" s="44"/>
      <c r="BI392" s="44"/>
      <c r="BJ392" s="44"/>
      <c r="BK392" s="44"/>
      <c r="BL392" s="44"/>
      <c r="BM392" s="39"/>
      <c r="BN392" s="39"/>
      <c r="BO392" s="39"/>
      <c r="BP392" s="39"/>
      <c r="BQ392" s="39"/>
      <c r="BR392" s="39"/>
      <c r="BS392" s="44"/>
      <c r="BT392" s="44"/>
      <c r="BU392" s="44"/>
      <c r="BV392" s="44"/>
      <c r="BW392" s="44"/>
      <c r="BX392" s="44"/>
      <c r="BY392" s="44"/>
      <c r="BZ392" s="44"/>
      <c r="CA392" s="44"/>
      <c r="CB392" s="44"/>
      <c r="CC392" s="44"/>
      <c r="CD392" s="44"/>
      <c r="CE392" s="39"/>
      <c r="CF392" s="39"/>
      <c r="CG392" s="39"/>
      <c r="CH392" s="39"/>
      <c r="DC392" s="4"/>
      <c r="DD392" s="4"/>
      <c r="DE392" s="49"/>
      <c r="DF392" s="49"/>
      <c r="DG392" s="49"/>
      <c r="DH392" s="49"/>
      <c r="DI392" s="49"/>
      <c r="DJ392" s="49"/>
      <c r="DK392" s="49"/>
      <c r="DL392" s="49"/>
      <c r="DM392" s="49"/>
      <c r="DN392" s="49"/>
      <c r="DO392" s="49"/>
      <c r="DP392" s="49"/>
      <c r="DQ392" s="49"/>
      <c r="DR392" s="49"/>
      <c r="DS392" s="49"/>
      <c r="DT392" s="49"/>
      <c r="DU392" s="49"/>
      <c r="DV392" s="49"/>
      <c r="DW392" s="49"/>
      <c r="DX392" s="49"/>
      <c r="DY392" s="49"/>
      <c r="DZ392" s="49"/>
      <c r="EA392" s="49"/>
      <c r="EB392" s="49"/>
      <c r="EC392" s="49"/>
      <c r="ED392" s="49"/>
      <c r="EE392" s="49"/>
      <c r="EF392" s="49"/>
      <c r="EG392" s="49"/>
      <c r="EH392" s="49"/>
      <c r="EI392" s="49"/>
      <c r="EJ392" s="49"/>
      <c r="EK392" s="49"/>
      <c r="EL392" s="49"/>
      <c r="EM392" s="49"/>
      <c r="EN392" s="49"/>
      <c r="EO392" s="49"/>
      <c r="EP392" s="49"/>
      <c r="EQ392" s="49"/>
      <c r="ER392" s="49"/>
      <c r="ES392" s="49"/>
      <c r="ET392" s="49"/>
      <c r="EU392" s="49"/>
      <c r="EV392" s="49"/>
      <c r="EW392" s="49"/>
      <c r="EX392" s="49"/>
      <c r="EY392" s="49"/>
      <c r="EZ392" s="49"/>
      <c r="FA392" s="49"/>
      <c r="FB392" s="49"/>
      <c r="FC392" s="49"/>
      <c r="FD392" s="49"/>
      <c r="FE392" s="49"/>
      <c r="FF392" s="49"/>
      <c r="FG392" s="49"/>
      <c r="FH392" s="49"/>
      <c r="FI392" s="49"/>
      <c r="FJ392" s="49"/>
      <c r="FK392" s="49"/>
      <c r="FL392" s="49"/>
      <c r="FM392" s="49"/>
      <c r="FN392" s="49"/>
      <c r="FO392" s="49"/>
      <c r="FP392" s="49"/>
      <c r="FQ392" s="49"/>
      <c r="FR392" s="49"/>
      <c r="FS392" s="49"/>
      <c r="FT392" s="49"/>
      <c r="FU392" s="49"/>
      <c r="FV392" s="49"/>
      <c r="FW392" s="49"/>
      <c r="FX392" s="49"/>
      <c r="FY392" s="49"/>
      <c r="FZ392" s="49"/>
      <c r="GA392" s="49"/>
      <c r="GB392" s="49"/>
      <c r="GC392" s="49"/>
      <c r="GD392" s="49"/>
      <c r="GE392" s="49"/>
      <c r="GF392" s="49"/>
      <c r="GG392" s="49"/>
      <c r="GH392" s="49"/>
      <c r="GI392" s="49"/>
      <c r="GJ392" s="49"/>
      <c r="GK392" s="49"/>
      <c r="GL392" s="49"/>
      <c r="GM392" s="49"/>
      <c r="GN392" s="49"/>
      <c r="GO392" s="49"/>
      <c r="GP392" s="49"/>
      <c r="GQ392" s="49"/>
      <c r="GR392" s="49"/>
      <c r="GS392" s="49"/>
      <c r="GT392" s="49"/>
      <c r="GU392" s="49"/>
      <c r="GV392" s="49"/>
      <c r="GW392" s="49"/>
      <c r="GX392" s="49"/>
      <c r="GY392" s="49"/>
      <c r="GZ392" s="49"/>
    </row>
    <row r="393" spans="1:208" s="5" customFormat="1" ht="18.600000000000001" customHeight="1" x14ac:dyDescent="0.25">
      <c r="A393" s="58"/>
      <c r="B393" s="50" t="str">
        <f>IF($A393="","",(IF((VLOOKUP($A393,DATA!$A$1:$M$38,2,FALSE))="X","X",(IF(B392="X",1,B392+1)))))</f>
        <v/>
      </c>
      <c r="C393" s="51" t="str">
        <f>IF($A393="","",(IF((VLOOKUP($A393,DATA!$A$1:$M$38,3,FALSE))="X","X",(IF(C392="X",1,C392+1)))))</f>
        <v/>
      </c>
      <c r="D393" s="50" t="str">
        <f>IF($A393="","",(IF((VLOOKUP($A393,DATA!$A$1:$M$38,4,FALSE))="X","X",(IF(D392="X",1,D392+1)))))</f>
        <v/>
      </c>
      <c r="E393" s="51" t="str">
        <f>IF($A393="","",(IF((VLOOKUP($A393,DATA!$A$1:$M$38,5,FALSE))="X","X",(IF(E392="X",1,E392+1)))))</f>
        <v/>
      </c>
      <c r="F393" s="50" t="str">
        <f>IF($A393="","",(IF((VLOOKUP($A393,DATA!$A$1:$M$38,6,FALSE))="X","X",(IF(F392="X",1,F392+1)))))</f>
        <v/>
      </c>
      <c r="G393" s="51" t="str">
        <f>IF($A393="","",(IF((VLOOKUP($A393,DATA!$A$1:$M$38,7,FALSE))="X","X",(IF(G392="X",1,G392+1)))))</f>
        <v/>
      </c>
      <c r="H393" s="50" t="str">
        <f>IF($A393="","",(IF((VLOOKUP($A393,DATA!$A$1:$M$38,8,FALSE))="X","X",(IF(H392="X",1,H392+1)))))</f>
        <v/>
      </c>
      <c r="I393" s="50" t="str">
        <f>IF($A393="","",(IF((VLOOKUP($A393,DATA!$A$1:$M$38,9,FALSE))="X","X",(IF(I392="X",1,I392+1)))))</f>
        <v/>
      </c>
      <c r="J393" s="51" t="str">
        <f>IF($A393="","",(IF((VLOOKUP($A393,DATA!$A$1:$M$38,10,FALSE))="X","X",(IF(J392="X",1,J392+1)))))</f>
        <v/>
      </c>
      <c r="K393" s="50" t="str">
        <f>IF($A393="","",(IF((VLOOKUP($A393,DATA!$A$1:$M$38,11,FALSE))="X","X",(IF(K392="X",1,K392+1)))))</f>
        <v/>
      </c>
      <c r="L393" s="50" t="str">
        <f>IF($A393="","",(IF((VLOOKUP($A393,DATA!$A$1:$M$38,12,FALSE))="X","X",(IF(L392="X",1,L392+1)))))</f>
        <v/>
      </c>
      <c r="M393" s="50" t="str">
        <f>IF($A393="","",(IF((VLOOKUP($A393,DATA!$A$1:$M$38,13,FALSE))="X","X",(IF(M392="X",1,M392+1)))))</f>
        <v/>
      </c>
      <c r="N393" s="53" t="str">
        <f t="shared" si="12"/>
        <v/>
      </c>
      <c r="O393" s="51" t="str">
        <f t="shared" si="13"/>
        <v/>
      </c>
      <c r="P393" s="50" t="str">
        <f>IF($A393="","",(IF((VLOOKUP($A393,DATA!$S$1:$AC$38,2,FALSE))="X","X",(IF(P392="X",1,P392+1)))))</f>
        <v/>
      </c>
      <c r="Q393" s="50" t="str">
        <f>IF($A393="","",(IF((VLOOKUP($A393,DATA!$S$1:$AC$38,3,FALSE))="X","X",(IF(Q392="X",1,Q392+1)))))</f>
        <v/>
      </c>
      <c r="R393" s="50" t="str">
        <f>IF($A393="","",(IF((VLOOKUP($A393,DATA!$S$1:$AC$38,4,FALSE))="X","X",(IF(R392="X",1,R392+1)))))</f>
        <v/>
      </c>
      <c r="S393" s="50" t="str">
        <f>IF($A393="","",(IF((VLOOKUP($A393,DATA!$S$1:$AC$38,5,FALSE))="X","X",(IF(S392="X",1,S392+1)))))</f>
        <v/>
      </c>
      <c r="T393" s="50" t="str">
        <f>IF($A393="","",(IF((VLOOKUP($A393,DATA!$S$1:$AC$38,6,FALSE))="X","X",(IF(T392="X",1,T392+1)))))</f>
        <v/>
      </c>
      <c r="U393" s="50" t="str">
        <f>IF($A393="","",(IF((VLOOKUP($A393,DATA!$S$1:$AC$38,7,FALSE))="X","X",(IF(U392="X",1,U392+1)))))</f>
        <v/>
      </c>
      <c r="V393" s="51" t="str">
        <f>IF($A393="","",(IF((VLOOKUP($A393,DATA!$S$1:$AC$38,8,FALSE))="X","X",(IF(V392="X",1,V392+1)))))</f>
        <v/>
      </c>
      <c r="W393" s="50" t="str">
        <f>IF($A393="","",(IF((VLOOKUP($A393,DATA!$S$1:$AC$38,9,FALSE))="X","X",(IF(W392="X",1,W392+1)))))</f>
        <v/>
      </c>
      <c r="X393" s="50" t="str">
        <f>IF($A393="","",(IF((VLOOKUP($A393,DATA!$S$1:$AC$38,10,FALSE))="X","X",(IF(X392="X",1,X392+1)))))</f>
        <v/>
      </c>
      <c r="Y393" s="51" t="str">
        <f>IF($A393="","",(IF((VLOOKUP($A393,DATA!$S$1:$AC$38,11,FALSE))="X","X",(IF(Y392="X",1,Y392+1)))))</f>
        <v/>
      </c>
      <c r="Z393" s="52"/>
      <c r="AA393" s="52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  <c r="AT393" s="44"/>
      <c r="AU393" s="44"/>
      <c r="AV393" s="44"/>
      <c r="AW393" s="44"/>
      <c r="AX393" s="44"/>
      <c r="AY393" s="44"/>
      <c r="AZ393" s="44"/>
      <c r="BA393" s="44"/>
      <c r="BB393" s="44"/>
      <c r="BC393" s="44"/>
      <c r="BD393" s="44"/>
      <c r="BE393" s="44"/>
      <c r="BF393" s="44"/>
      <c r="BG393" s="44"/>
      <c r="BH393" s="44"/>
      <c r="BI393" s="44"/>
      <c r="BJ393" s="44"/>
      <c r="BK393" s="44"/>
      <c r="BL393" s="44"/>
      <c r="BM393" s="39"/>
      <c r="BN393" s="39"/>
      <c r="BO393" s="39"/>
      <c r="BP393" s="39"/>
      <c r="BQ393" s="39"/>
      <c r="BR393" s="39"/>
      <c r="BS393" s="44"/>
      <c r="BT393" s="44"/>
      <c r="BU393" s="44"/>
      <c r="BV393" s="44"/>
      <c r="BW393" s="44"/>
      <c r="BX393" s="44"/>
      <c r="BY393" s="44"/>
      <c r="BZ393" s="44"/>
      <c r="CA393" s="44"/>
      <c r="CB393" s="44"/>
      <c r="CC393" s="44"/>
      <c r="CD393" s="44"/>
      <c r="CE393" s="39"/>
      <c r="CF393" s="39"/>
      <c r="CG393" s="39"/>
      <c r="CH393" s="39"/>
      <c r="DC393" s="4"/>
      <c r="DD393" s="4"/>
      <c r="DE393" s="49"/>
      <c r="DF393" s="49"/>
      <c r="DG393" s="49"/>
      <c r="DH393" s="49"/>
      <c r="DI393" s="49"/>
      <c r="DJ393" s="49"/>
      <c r="DK393" s="49"/>
      <c r="DL393" s="49"/>
      <c r="DM393" s="49"/>
      <c r="DN393" s="49"/>
      <c r="DO393" s="49"/>
      <c r="DP393" s="49"/>
      <c r="DQ393" s="49"/>
      <c r="DR393" s="49"/>
      <c r="DS393" s="49"/>
      <c r="DT393" s="49"/>
      <c r="DU393" s="49"/>
      <c r="DV393" s="49"/>
      <c r="DW393" s="49"/>
      <c r="DX393" s="49"/>
      <c r="DY393" s="49"/>
      <c r="DZ393" s="49"/>
      <c r="EA393" s="49"/>
      <c r="EB393" s="49"/>
      <c r="EC393" s="49"/>
      <c r="ED393" s="49"/>
      <c r="EE393" s="49"/>
      <c r="EF393" s="49"/>
      <c r="EG393" s="49"/>
      <c r="EH393" s="49"/>
      <c r="EI393" s="49"/>
      <c r="EJ393" s="49"/>
      <c r="EK393" s="49"/>
      <c r="EL393" s="49"/>
      <c r="EM393" s="49"/>
      <c r="EN393" s="49"/>
      <c r="EO393" s="49"/>
      <c r="EP393" s="49"/>
      <c r="EQ393" s="49"/>
      <c r="ER393" s="49"/>
      <c r="ES393" s="49"/>
      <c r="ET393" s="49"/>
      <c r="EU393" s="49"/>
      <c r="EV393" s="49"/>
      <c r="EW393" s="49"/>
      <c r="EX393" s="49"/>
      <c r="EY393" s="49"/>
      <c r="EZ393" s="49"/>
      <c r="FA393" s="49"/>
      <c r="FB393" s="49"/>
      <c r="FC393" s="49"/>
      <c r="FD393" s="49"/>
      <c r="FE393" s="49"/>
      <c r="FF393" s="49"/>
      <c r="FG393" s="49"/>
      <c r="FH393" s="49"/>
      <c r="FI393" s="49"/>
      <c r="FJ393" s="49"/>
      <c r="FK393" s="49"/>
      <c r="FL393" s="49"/>
      <c r="FM393" s="49"/>
      <c r="FN393" s="49"/>
      <c r="FO393" s="49"/>
      <c r="FP393" s="49"/>
      <c r="FQ393" s="49"/>
      <c r="FR393" s="49"/>
      <c r="FS393" s="49"/>
      <c r="FT393" s="49"/>
      <c r="FU393" s="49"/>
      <c r="FV393" s="49"/>
      <c r="FW393" s="49"/>
      <c r="FX393" s="49"/>
      <c r="FY393" s="49"/>
      <c r="FZ393" s="49"/>
      <c r="GA393" s="49"/>
      <c r="GB393" s="49"/>
      <c r="GC393" s="49"/>
      <c r="GD393" s="49"/>
      <c r="GE393" s="49"/>
      <c r="GF393" s="49"/>
      <c r="GG393" s="49"/>
      <c r="GH393" s="49"/>
      <c r="GI393" s="49"/>
      <c r="GJ393" s="49"/>
      <c r="GK393" s="49"/>
      <c r="GL393" s="49"/>
      <c r="GM393" s="49"/>
      <c r="GN393" s="49"/>
      <c r="GO393" s="49"/>
      <c r="GP393" s="49"/>
      <c r="GQ393" s="49"/>
      <c r="GR393" s="49"/>
      <c r="GS393" s="49"/>
      <c r="GT393" s="49"/>
      <c r="GU393" s="49"/>
      <c r="GV393" s="49"/>
      <c r="GW393" s="49"/>
      <c r="GX393" s="49"/>
      <c r="GY393" s="49"/>
      <c r="GZ393" s="49"/>
    </row>
    <row r="394" spans="1:208" s="5" customFormat="1" ht="18.600000000000001" customHeight="1" x14ac:dyDescent="0.25">
      <c r="A394" s="58"/>
      <c r="B394" s="50" t="str">
        <f>IF($A394="","",(IF((VLOOKUP($A394,DATA!$A$1:$M$38,2,FALSE))="X","X",(IF(B393="X",1,B393+1)))))</f>
        <v/>
      </c>
      <c r="C394" s="51" t="str">
        <f>IF($A394="","",(IF((VLOOKUP($A394,DATA!$A$1:$M$38,3,FALSE))="X","X",(IF(C393="X",1,C393+1)))))</f>
        <v/>
      </c>
      <c r="D394" s="50" t="str">
        <f>IF($A394="","",(IF((VLOOKUP($A394,DATA!$A$1:$M$38,4,FALSE))="X","X",(IF(D393="X",1,D393+1)))))</f>
        <v/>
      </c>
      <c r="E394" s="51" t="str">
        <f>IF($A394="","",(IF((VLOOKUP($A394,DATA!$A$1:$M$38,5,FALSE))="X","X",(IF(E393="X",1,E393+1)))))</f>
        <v/>
      </c>
      <c r="F394" s="50" t="str">
        <f>IF($A394="","",(IF((VLOOKUP($A394,DATA!$A$1:$M$38,6,FALSE))="X","X",(IF(F393="X",1,F393+1)))))</f>
        <v/>
      </c>
      <c r="G394" s="51" t="str">
        <f>IF($A394="","",(IF((VLOOKUP($A394,DATA!$A$1:$M$38,7,FALSE))="X","X",(IF(G393="X",1,G393+1)))))</f>
        <v/>
      </c>
      <c r="H394" s="50" t="str">
        <f>IF($A394="","",(IF((VLOOKUP($A394,DATA!$A$1:$M$38,8,FALSE))="X","X",(IF(H393="X",1,H393+1)))))</f>
        <v/>
      </c>
      <c r="I394" s="50" t="str">
        <f>IF($A394="","",(IF((VLOOKUP($A394,DATA!$A$1:$M$38,9,FALSE))="X","X",(IF(I393="X",1,I393+1)))))</f>
        <v/>
      </c>
      <c r="J394" s="51" t="str">
        <f>IF($A394="","",(IF((VLOOKUP($A394,DATA!$A$1:$M$38,10,FALSE))="X","X",(IF(J393="X",1,J393+1)))))</f>
        <v/>
      </c>
      <c r="K394" s="50" t="str">
        <f>IF($A394="","",(IF((VLOOKUP($A394,DATA!$A$1:$M$38,11,FALSE))="X","X",(IF(K393="X",1,K393+1)))))</f>
        <v/>
      </c>
      <c r="L394" s="50" t="str">
        <f>IF($A394="","",(IF((VLOOKUP($A394,DATA!$A$1:$M$38,12,FALSE))="X","X",(IF(L393="X",1,L393+1)))))</f>
        <v/>
      </c>
      <c r="M394" s="50" t="str">
        <f>IF($A394="","",(IF((VLOOKUP($A394,DATA!$A$1:$M$38,13,FALSE))="X","X",(IF(M393="X",1,M393+1)))))</f>
        <v/>
      </c>
      <c r="N394" s="53" t="str">
        <f t="shared" si="12"/>
        <v/>
      </c>
      <c r="O394" s="51" t="str">
        <f t="shared" si="13"/>
        <v/>
      </c>
      <c r="P394" s="50" t="str">
        <f>IF($A394="","",(IF((VLOOKUP($A394,DATA!$S$1:$AC$38,2,FALSE))="X","X",(IF(P393="X",1,P393+1)))))</f>
        <v/>
      </c>
      <c r="Q394" s="50" t="str">
        <f>IF($A394="","",(IF((VLOOKUP($A394,DATA!$S$1:$AC$38,3,FALSE))="X","X",(IF(Q393="X",1,Q393+1)))))</f>
        <v/>
      </c>
      <c r="R394" s="50" t="str">
        <f>IF($A394="","",(IF((VLOOKUP($A394,DATA!$S$1:$AC$38,4,FALSE))="X","X",(IF(R393="X",1,R393+1)))))</f>
        <v/>
      </c>
      <c r="S394" s="50" t="str">
        <f>IF($A394="","",(IF((VLOOKUP($A394,DATA!$S$1:$AC$38,5,FALSE))="X","X",(IF(S393="X",1,S393+1)))))</f>
        <v/>
      </c>
      <c r="T394" s="50" t="str">
        <f>IF($A394="","",(IF((VLOOKUP($A394,DATA!$S$1:$AC$38,6,FALSE))="X","X",(IF(T393="X",1,T393+1)))))</f>
        <v/>
      </c>
      <c r="U394" s="50" t="str">
        <f>IF($A394="","",(IF((VLOOKUP($A394,DATA!$S$1:$AC$38,7,FALSE))="X","X",(IF(U393="X",1,U393+1)))))</f>
        <v/>
      </c>
      <c r="V394" s="51" t="str">
        <f>IF($A394="","",(IF((VLOOKUP($A394,DATA!$S$1:$AC$38,8,FALSE))="X","X",(IF(V393="X",1,V393+1)))))</f>
        <v/>
      </c>
      <c r="W394" s="50" t="str">
        <f>IF($A394="","",(IF((VLOOKUP($A394,DATA!$S$1:$AC$38,9,FALSE))="X","X",(IF(W393="X",1,W393+1)))))</f>
        <v/>
      </c>
      <c r="X394" s="50" t="str">
        <f>IF($A394="","",(IF((VLOOKUP($A394,DATA!$S$1:$AC$38,10,FALSE))="X","X",(IF(X393="X",1,X393+1)))))</f>
        <v/>
      </c>
      <c r="Y394" s="51" t="str">
        <f>IF($A394="","",(IF((VLOOKUP($A394,DATA!$S$1:$AC$38,11,FALSE))="X","X",(IF(Y393="X",1,Y393+1)))))</f>
        <v/>
      </c>
      <c r="Z394" s="52"/>
      <c r="AA394" s="52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  <c r="AU394" s="44"/>
      <c r="AV394" s="44"/>
      <c r="AW394" s="44"/>
      <c r="AX394" s="44"/>
      <c r="AY394" s="44"/>
      <c r="AZ394" s="44"/>
      <c r="BA394" s="44"/>
      <c r="BB394" s="44"/>
      <c r="BC394" s="44"/>
      <c r="BD394" s="44"/>
      <c r="BE394" s="44"/>
      <c r="BF394" s="44"/>
      <c r="BG394" s="44"/>
      <c r="BH394" s="44"/>
      <c r="BI394" s="44"/>
      <c r="BJ394" s="44"/>
      <c r="BK394" s="44"/>
      <c r="BL394" s="44"/>
      <c r="BM394" s="39"/>
      <c r="BN394" s="39"/>
      <c r="BO394" s="39"/>
      <c r="BP394" s="39"/>
      <c r="BQ394" s="39"/>
      <c r="BR394" s="39"/>
      <c r="BS394" s="44"/>
      <c r="BT394" s="44"/>
      <c r="BU394" s="44"/>
      <c r="BV394" s="44"/>
      <c r="BW394" s="44"/>
      <c r="BX394" s="44"/>
      <c r="BY394" s="44"/>
      <c r="BZ394" s="44"/>
      <c r="CA394" s="44"/>
      <c r="CB394" s="44"/>
      <c r="CC394" s="44"/>
      <c r="CD394" s="44"/>
      <c r="CE394" s="39"/>
      <c r="CF394" s="39"/>
      <c r="CG394" s="39"/>
      <c r="CH394" s="39"/>
      <c r="DC394" s="4"/>
      <c r="DD394" s="4"/>
      <c r="DE394" s="49"/>
      <c r="DF394" s="49"/>
      <c r="DG394" s="49"/>
      <c r="DH394" s="49"/>
      <c r="DI394" s="49"/>
      <c r="DJ394" s="49"/>
      <c r="DK394" s="49"/>
      <c r="DL394" s="49"/>
      <c r="DM394" s="49"/>
      <c r="DN394" s="49"/>
      <c r="DO394" s="49"/>
      <c r="DP394" s="49"/>
      <c r="DQ394" s="49"/>
      <c r="DR394" s="49"/>
      <c r="DS394" s="49"/>
      <c r="DT394" s="49"/>
      <c r="DU394" s="49"/>
      <c r="DV394" s="49"/>
      <c r="DW394" s="49"/>
      <c r="DX394" s="49"/>
      <c r="DY394" s="49"/>
      <c r="DZ394" s="49"/>
      <c r="EA394" s="49"/>
      <c r="EB394" s="49"/>
      <c r="EC394" s="49"/>
      <c r="ED394" s="49"/>
      <c r="EE394" s="49"/>
      <c r="EF394" s="49"/>
      <c r="EG394" s="49"/>
      <c r="EH394" s="49"/>
      <c r="EI394" s="49"/>
      <c r="EJ394" s="49"/>
      <c r="EK394" s="49"/>
      <c r="EL394" s="49"/>
      <c r="EM394" s="49"/>
      <c r="EN394" s="49"/>
      <c r="EO394" s="49"/>
      <c r="EP394" s="49"/>
      <c r="EQ394" s="49"/>
      <c r="ER394" s="49"/>
      <c r="ES394" s="49"/>
      <c r="ET394" s="49"/>
      <c r="EU394" s="49"/>
      <c r="EV394" s="49"/>
      <c r="EW394" s="49"/>
      <c r="EX394" s="49"/>
      <c r="EY394" s="49"/>
      <c r="EZ394" s="49"/>
      <c r="FA394" s="49"/>
      <c r="FB394" s="49"/>
      <c r="FC394" s="49"/>
      <c r="FD394" s="49"/>
      <c r="FE394" s="49"/>
      <c r="FF394" s="49"/>
      <c r="FG394" s="49"/>
      <c r="FH394" s="49"/>
      <c r="FI394" s="49"/>
      <c r="FJ394" s="49"/>
      <c r="FK394" s="49"/>
      <c r="FL394" s="49"/>
      <c r="FM394" s="49"/>
      <c r="FN394" s="49"/>
      <c r="FO394" s="49"/>
      <c r="FP394" s="49"/>
      <c r="FQ394" s="49"/>
      <c r="FR394" s="49"/>
      <c r="FS394" s="49"/>
      <c r="FT394" s="49"/>
      <c r="FU394" s="49"/>
      <c r="FV394" s="49"/>
      <c r="FW394" s="49"/>
      <c r="FX394" s="49"/>
      <c r="FY394" s="49"/>
      <c r="FZ394" s="49"/>
      <c r="GA394" s="49"/>
      <c r="GB394" s="49"/>
      <c r="GC394" s="49"/>
      <c r="GD394" s="49"/>
      <c r="GE394" s="49"/>
      <c r="GF394" s="49"/>
      <c r="GG394" s="49"/>
      <c r="GH394" s="49"/>
      <c r="GI394" s="49"/>
      <c r="GJ394" s="49"/>
      <c r="GK394" s="49"/>
      <c r="GL394" s="49"/>
      <c r="GM394" s="49"/>
      <c r="GN394" s="49"/>
      <c r="GO394" s="49"/>
      <c r="GP394" s="49"/>
      <c r="GQ394" s="49"/>
      <c r="GR394" s="49"/>
      <c r="GS394" s="49"/>
      <c r="GT394" s="49"/>
      <c r="GU394" s="49"/>
      <c r="GV394" s="49"/>
      <c r="GW394" s="49"/>
      <c r="GX394" s="49"/>
      <c r="GY394" s="49"/>
      <c r="GZ394" s="49"/>
    </row>
    <row r="395" spans="1:208" s="5" customFormat="1" ht="18.600000000000001" customHeight="1" x14ac:dyDescent="0.25">
      <c r="A395" s="58"/>
      <c r="B395" s="50" t="str">
        <f>IF($A395="","",(IF((VLOOKUP($A395,DATA!$A$1:$M$38,2,FALSE))="X","X",(IF(B394="X",1,B394+1)))))</f>
        <v/>
      </c>
      <c r="C395" s="51" t="str">
        <f>IF($A395="","",(IF((VLOOKUP($A395,DATA!$A$1:$M$38,3,FALSE))="X","X",(IF(C394="X",1,C394+1)))))</f>
        <v/>
      </c>
      <c r="D395" s="50" t="str">
        <f>IF($A395="","",(IF((VLOOKUP($A395,DATA!$A$1:$M$38,4,FALSE))="X","X",(IF(D394="X",1,D394+1)))))</f>
        <v/>
      </c>
      <c r="E395" s="51" t="str">
        <f>IF($A395="","",(IF((VLOOKUP($A395,DATA!$A$1:$M$38,5,FALSE))="X","X",(IF(E394="X",1,E394+1)))))</f>
        <v/>
      </c>
      <c r="F395" s="50" t="str">
        <f>IF($A395="","",(IF((VLOOKUP($A395,DATA!$A$1:$M$38,6,FALSE))="X","X",(IF(F394="X",1,F394+1)))))</f>
        <v/>
      </c>
      <c r="G395" s="51" t="str">
        <f>IF($A395="","",(IF((VLOOKUP($A395,DATA!$A$1:$M$38,7,FALSE))="X","X",(IF(G394="X",1,G394+1)))))</f>
        <v/>
      </c>
      <c r="H395" s="50" t="str">
        <f>IF($A395="","",(IF((VLOOKUP($A395,DATA!$A$1:$M$38,8,FALSE))="X","X",(IF(H394="X",1,H394+1)))))</f>
        <v/>
      </c>
      <c r="I395" s="50" t="str">
        <f>IF($A395="","",(IF((VLOOKUP($A395,DATA!$A$1:$M$38,9,FALSE))="X","X",(IF(I394="X",1,I394+1)))))</f>
        <v/>
      </c>
      <c r="J395" s="51" t="str">
        <f>IF($A395="","",(IF((VLOOKUP($A395,DATA!$A$1:$M$38,10,FALSE))="X","X",(IF(J394="X",1,J394+1)))))</f>
        <v/>
      </c>
      <c r="K395" s="50" t="str">
        <f>IF($A395="","",(IF((VLOOKUP($A395,DATA!$A$1:$M$38,11,FALSE))="X","X",(IF(K394="X",1,K394+1)))))</f>
        <v/>
      </c>
      <c r="L395" s="50" t="str">
        <f>IF($A395="","",(IF((VLOOKUP($A395,DATA!$A$1:$M$38,12,FALSE))="X","X",(IF(L394="X",1,L394+1)))))</f>
        <v/>
      </c>
      <c r="M395" s="50" t="str">
        <f>IF($A395="","",(IF((VLOOKUP($A395,DATA!$A$1:$M$38,13,FALSE))="X","X",(IF(M394="X",1,M394+1)))))</f>
        <v/>
      </c>
      <c r="N395" s="53" t="str">
        <f t="shared" si="12"/>
        <v/>
      </c>
      <c r="O395" s="51" t="str">
        <f t="shared" si="13"/>
        <v/>
      </c>
      <c r="P395" s="50" t="str">
        <f>IF($A395="","",(IF((VLOOKUP($A395,DATA!$S$1:$AC$38,2,FALSE))="X","X",(IF(P394="X",1,P394+1)))))</f>
        <v/>
      </c>
      <c r="Q395" s="50" t="str">
        <f>IF($A395="","",(IF((VLOOKUP($A395,DATA!$S$1:$AC$38,3,FALSE))="X","X",(IF(Q394="X",1,Q394+1)))))</f>
        <v/>
      </c>
      <c r="R395" s="50" t="str">
        <f>IF($A395="","",(IF((VLOOKUP($A395,DATA!$S$1:$AC$38,4,FALSE))="X","X",(IF(R394="X",1,R394+1)))))</f>
        <v/>
      </c>
      <c r="S395" s="50" t="str">
        <f>IF($A395="","",(IF((VLOOKUP($A395,DATA!$S$1:$AC$38,5,FALSE))="X","X",(IF(S394="X",1,S394+1)))))</f>
        <v/>
      </c>
      <c r="T395" s="50" t="str">
        <f>IF($A395="","",(IF((VLOOKUP($A395,DATA!$S$1:$AC$38,6,FALSE))="X","X",(IF(T394="X",1,T394+1)))))</f>
        <v/>
      </c>
      <c r="U395" s="50" t="str">
        <f>IF($A395="","",(IF((VLOOKUP($A395,DATA!$S$1:$AC$38,7,FALSE))="X","X",(IF(U394="X",1,U394+1)))))</f>
        <v/>
      </c>
      <c r="V395" s="51" t="str">
        <f>IF($A395="","",(IF((VLOOKUP($A395,DATA!$S$1:$AC$38,8,FALSE))="X","X",(IF(V394="X",1,V394+1)))))</f>
        <v/>
      </c>
      <c r="W395" s="50" t="str">
        <f>IF($A395="","",(IF((VLOOKUP($A395,DATA!$S$1:$AC$38,9,FALSE))="X","X",(IF(W394="X",1,W394+1)))))</f>
        <v/>
      </c>
      <c r="X395" s="50" t="str">
        <f>IF($A395="","",(IF((VLOOKUP($A395,DATA!$S$1:$AC$38,10,FALSE))="X","X",(IF(X394="X",1,X394+1)))))</f>
        <v/>
      </c>
      <c r="Y395" s="51" t="str">
        <f>IF($A395="","",(IF((VLOOKUP($A395,DATA!$S$1:$AC$38,11,FALSE))="X","X",(IF(Y394="X",1,Y394+1)))))</f>
        <v/>
      </c>
      <c r="Z395" s="52"/>
      <c r="AA395" s="52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  <c r="AT395" s="44"/>
      <c r="AU395" s="44"/>
      <c r="AV395" s="44"/>
      <c r="AW395" s="44"/>
      <c r="AX395" s="44"/>
      <c r="AY395" s="44"/>
      <c r="AZ395" s="44"/>
      <c r="BA395" s="44"/>
      <c r="BB395" s="44"/>
      <c r="BC395" s="44"/>
      <c r="BD395" s="44"/>
      <c r="BE395" s="44"/>
      <c r="BF395" s="44"/>
      <c r="BG395" s="44"/>
      <c r="BH395" s="44"/>
      <c r="BI395" s="44"/>
      <c r="BJ395" s="44"/>
      <c r="BK395" s="44"/>
      <c r="BL395" s="44"/>
      <c r="BM395" s="39"/>
      <c r="BN395" s="39"/>
      <c r="BO395" s="39"/>
      <c r="BP395" s="39"/>
      <c r="BQ395" s="39"/>
      <c r="BR395" s="39"/>
      <c r="BS395" s="44"/>
      <c r="BT395" s="44"/>
      <c r="BU395" s="44"/>
      <c r="BV395" s="44"/>
      <c r="BW395" s="44"/>
      <c r="BX395" s="44"/>
      <c r="BY395" s="44"/>
      <c r="BZ395" s="44"/>
      <c r="CA395" s="44"/>
      <c r="CB395" s="44"/>
      <c r="CC395" s="44"/>
      <c r="CD395" s="44"/>
      <c r="CE395" s="39"/>
      <c r="CF395" s="39"/>
      <c r="CG395" s="39"/>
      <c r="CH395" s="39"/>
      <c r="DC395" s="4"/>
      <c r="DD395" s="4"/>
      <c r="DE395" s="49"/>
      <c r="DF395" s="49"/>
      <c r="DG395" s="49"/>
      <c r="DH395" s="49"/>
      <c r="DI395" s="49"/>
      <c r="DJ395" s="49"/>
      <c r="DK395" s="49"/>
      <c r="DL395" s="49"/>
      <c r="DM395" s="49"/>
      <c r="DN395" s="49"/>
      <c r="DO395" s="49"/>
      <c r="DP395" s="49"/>
      <c r="DQ395" s="49"/>
      <c r="DR395" s="49"/>
      <c r="DS395" s="49"/>
      <c r="DT395" s="49"/>
      <c r="DU395" s="49"/>
      <c r="DV395" s="49"/>
      <c r="DW395" s="49"/>
      <c r="DX395" s="49"/>
      <c r="DY395" s="49"/>
      <c r="DZ395" s="49"/>
      <c r="EA395" s="49"/>
      <c r="EB395" s="49"/>
      <c r="EC395" s="49"/>
      <c r="ED395" s="49"/>
      <c r="EE395" s="49"/>
      <c r="EF395" s="49"/>
      <c r="EG395" s="49"/>
      <c r="EH395" s="49"/>
      <c r="EI395" s="49"/>
      <c r="EJ395" s="49"/>
      <c r="EK395" s="49"/>
      <c r="EL395" s="49"/>
      <c r="EM395" s="49"/>
      <c r="EN395" s="49"/>
      <c r="EO395" s="49"/>
      <c r="EP395" s="49"/>
      <c r="EQ395" s="49"/>
      <c r="ER395" s="49"/>
      <c r="ES395" s="49"/>
      <c r="ET395" s="49"/>
      <c r="EU395" s="49"/>
      <c r="EV395" s="49"/>
      <c r="EW395" s="49"/>
      <c r="EX395" s="49"/>
      <c r="EY395" s="49"/>
      <c r="EZ395" s="49"/>
      <c r="FA395" s="49"/>
      <c r="FB395" s="49"/>
      <c r="FC395" s="49"/>
      <c r="FD395" s="49"/>
      <c r="FE395" s="49"/>
      <c r="FF395" s="49"/>
      <c r="FG395" s="49"/>
      <c r="FH395" s="49"/>
      <c r="FI395" s="49"/>
      <c r="FJ395" s="49"/>
      <c r="FK395" s="49"/>
      <c r="FL395" s="49"/>
      <c r="FM395" s="49"/>
      <c r="FN395" s="49"/>
      <c r="FO395" s="49"/>
      <c r="FP395" s="49"/>
      <c r="FQ395" s="49"/>
      <c r="FR395" s="49"/>
      <c r="FS395" s="49"/>
      <c r="FT395" s="49"/>
      <c r="FU395" s="49"/>
      <c r="FV395" s="49"/>
      <c r="FW395" s="49"/>
      <c r="FX395" s="49"/>
      <c r="FY395" s="49"/>
      <c r="FZ395" s="49"/>
      <c r="GA395" s="49"/>
      <c r="GB395" s="49"/>
      <c r="GC395" s="49"/>
      <c r="GD395" s="49"/>
      <c r="GE395" s="49"/>
      <c r="GF395" s="49"/>
      <c r="GG395" s="49"/>
      <c r="GH395" s="49"/>
      <c r="GI395" s="49"/>
      <c r="GJ395" s="49"/>
      <c r="GK395" s="49"/>
      <c r="GL395" s="49"/>
      <c r="GM395" s="49"/>
      <c r="GN395" s="49"/>
      <c r="GO395" s="49"/>
      <c r="GP395" s="49"/>
      <c r="GQ395" s="49"/>
      <c r="GR395" s="49"/>
      <c r="GS395" s="49"/>
      <c r="GT395" s="49"/>
      <c r="GU395" s="49"/>
      <c r="GV395" s="49"/>
      <c r="GW395" s="49"/>
      <c r="GX395" s="49"/>
      <c r="GY395" s="49"/>
      <c r="GZ395" s="49"/>
    </row>
    <row r="396" spans="1:208" s="5" customFormat="1" ht="18.600000000000001" customHeight="1" x14ac:dyDescent="0.25">
      <c r="A396" s="58"/>
      <c r="B396" s="50" t="str">
        <f>IF($A396="","",(IF((VLOOKUP($A396,DATA!$A$1:$M$38,2,FALSE))="X","X",(IF(B395="X",1,B395+1)))))</f>
        <v/>
      </c>
      <c r="C396" s="51" t="str">
        <f>IF($A396="","",(IF((VLOOKUP($A396,DATA!$A$1:$M$38,3,FALSE))="X","X",(IF(C395="X",1,C395+1)))))</f>
        <v/>
      </c>
      <c r="D396" s="50" t="str">
        <f>IF($A396="","",(IF((VLOOKUP($A396,DATA!$A$1:$M$38,4,FALSE))="X","X",(IF(D395="X",1,D395+1)))))</f>
        <v/>
      </c>
      <c r="E396" s="51" t="str">
        <f>IF($A396="","",(IF((VLOOKUP($A396,DATA!$A$1:$M$38,5,FALSE))="X","X",(IF(E395="X",1,E395+1)))))</f>
        <v/>
      </c>
      <c r="F396" s="50" t="str">
        <f>IF($A396="","",(IF((VLOOKUP($A396,DATA!$A$1:$M$38,6,FALSE))="X","X",(IF(F395="X",1,F395+1)))))</f>
        <v/>
      </c>
      <c r="G396" s="51" t="str">
        <f>IF($A396="","",(IF((VLOOKUP($A396,DATA!$A$1:$M$38,7,FALSE))="X","X",(IF(G395="X",1,G395+1)))))</f>
        <v/>
      </c>
      <c r="H396" s="50" t="str">
        <f>IF($A396="","",(IF((VLOOKUP($A396,DATA!$A$1:$M$38,8,FALSE))="X","X",(IF(H395="X",1,H395+1)))))</f>
        <v/>
      </c>
      <c r="I396" s="50" t="str">
        <f>IF($A396="","",(IF((VLOOKUP($A396,DATA!$A$1:$M$38,9,FALSE))="X","X",(IF(I395="X",1,I395+1)))))</f>
        <v/>
      </c>
      <c r="J396" s="51" t="str">
        <f>IF($A396="","",(IF((VLOOKUP($A396,DATA!$A$1:$M$38,10,FALSE))="X","X",(IF(J395="X",1,J395+1)))))</f>
        <v/>
      </c>
      <c r="K396" s="50" t="str">
        <f>IF($A396="","",(IF((VLOOKUP($A396,DATA!$A$1:$M$38,11,FALSE))="X","X",(IF(K395="X",1,K395+1)))))</f>
        <v/>
      </c>
      <c r="L396" s="50" t="str">
        <f>IF($A396="","",(IF((VLOOKUP($A396,DATA!$A$1:$M$38,12,FALSE))="X","X",(IF(L395="X",1,L395+1)))))</f>
        <v/>
      </c>
      <c r="M396" s="50" t="str">
        <f>IF($A396="","",(IF((VLOOKUP($A396,DATA!$A$1:$M$38,13,FALSE))="X","X",(IF(M395="X",1,M395+1)))))</f>
        <v/>
      </c>
      <c r="N396" s="53" t="str">
        <f t="shared" si="12"/>
        <v/>
      </c>
      <c r="O396" s="51" t="str">
        <f t="shared" si="13"/>
        <v/>
      </c>
      <c r="P396" s="50" t="str">
        <f>IF($A396="","",(IF((VLOOKUP($A396,DATA!$S$1:$AC$38,2,FALSE))="X","X",(IF(P395="X",1,P395+1)))))</f>
        <v/>
      </c>
      <c r="Q396" s="50" t="str">
        <f>IF($A396="","",(IF((VLOOKUP($A396,DATA!$S$1:$AC$38,3,FALSE))="X","X",(IF(Q395="X",1,Q395+1)))))</f>
        <v/>
      </c>
      <c r="R396" s="50" t="str">
        <f>IF($A396="","",(IF((VLOOKUP($A396,DATA!$S$1:$AC$38,4,FALSE))="X","X",(IF(R395="X",1,R395+1)))))</f>
        <v/>
      </c>
      <c r="S396" s="50" t="str">
        <f>IF($A396="","",(IF((VLOOKUP($A396,DATA!$S$1:$AC$38,5,FALSE))="X","X",(IF(S395="X",1,S395+1)))))</f>
        <v/>
      </c>
      <c r="T396" s="50" t="str">
        <f>IF($A396="","",(IF((VLOOKUP($A396,DATA!$S$1:$AC$38,6,FALSE))="X","X",(IF(T395="X",1,T395+1)))))</f>
        <v/>
      </c>
      <c r="U396" s="50" t="str">
        <f>IF($A396="","",(IF((VLOOKUP($A396,DATA!$S$1:$AC$38,7,FALSE))="X","X",(IF(U395="X",1,U395+1)))))</f>
        <v/>
      </c>
      <c r="V396" s="51" t="str">
        <f>IF($A396="","",(IF((VLOOKUP($A396,DATA!$S$1:$AC$38,8,FALSE))="X","X",(IF(V395="X",1,V395+1)))))</f>
        <v/>
      </c>
      <c r="W396" s="50" t="str">
        <f>IF($A396="","",(IF((VLOOKUP($A396,DATA!$S$1:$AC$38,9,FALSE))="X","X",(IF(W395="X",1,W395+1)))))</f>
        <v/>
      </c>
      <c r="X396" s="50" t="str">
        <f>IF($A396="","",(IF((VLOOKUP($A396,DATA!$S$1:$AC$38,10,FALSE))="X","X",(IF(X395="X",1,X395+1)))))</f>
        <v/>
      </c>
      <c r="Y396" s="51" t="str">
        <f>IF($A396="","",(IF((VLOOKUP($A396,DATA!$S$1:$AC$38,11,FALSE))="X","X",(IF(Y395="X",1,Y395+1)))))</f>
        <v/>
      </c>
      <c r="Z396" s="52"/>
      <c r="AA396" s="52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  <c r="AS396" s="44"/>
      <c r="AT396" s="44"/>
      <c r="AU396" s="44"/>
      <c r="AV396" s="44"/>
      <c r="AW396" s="44"/>
      <c r="AX396" s="44"/>
      <c r="AY396" s="44"/>
      <c r="AZ396" s="44"/>
      <c r="BA396" s="44"/>
      <c r="BB396" s="44"/>
      <c r="BC396" s="44"/>
      <c r="BD396" s="44"/>
      <c r="BE396" s="44"/>
      <c r="BF396" s="44"/>
      <c r="BG396" s="44"/>
      <c r="BH396" s="44"/>
      <c r="BI396" s="44"/>
      <c r="BJ396" s="44"/>
      <c r="BK396" s="44"/>
      <c r="BL396" s="44"/>
      <c r="BM396" s="39"/>
      <c r="BN396" s="39"/>
      <c r="BO396" s="39"/>
      <c r="BP396" s="39"/>
      <c r="BQ396" s="39"/>
      <c r="BR396" s="39"/>
      <c r="BS396" s="44"/>
      <c r="BT396" s="44"/>
      <c r="BU396" s="44"/>
      <c r="BV396" s="44"/>
      <c r="BW396" s="44"/>
      <c r="BX396" s="44"/>
      <c r="BY396" s="44"/>
      <c r="BZ396" s="44"/>
      <c r="CA396" s="44"/>
      <c r="CB396" s="44"/>
      <c r="CC396" s="44"/>
      <c r="CD396" s="44"/>
      <c r="CE396" s="39"/>
      <c r="CF396" s="39"/>
      <c r="CG396" s="39"/>
      <c r="CH396" s="39"/>
      <c r="DC396" s="4"/>
      <c r="DD396" s="4"/>
      <c r="DE396" s="49"/>
      <c r="DF396" s="49"/>
      <c r="DG396" s="49"/>
      <c r="DH396" s="49"/>
      <c r="DI396" s="49"/>
      <c r="DJ396" s="49"/>
      <c r="DK396" s="49"/>
      <c r="DL396" s="49"/>
      <c r="DM396" s="49"/>
      <c r="DN396" s="49"/>
      <c r="DO396" s="49"/>
      <c r="DP396" s="49"/>
      <c r="DQ396" s="49"/>
      <c r="DR396" s="49"/>
      <c r="DS396" s="49"/>
      <c r="DT396" s="49"/>
      <c r="DU396" s="49"/>
      <c r="DV396" s="49"/>
      <c r="DW396" s="49"/>
      <c r="DX396" s="49"/>
      <c r="DY396" s="49"/>
      <c r="DZ396" s="49"/>
      <c r="EA396" s="49"/>
      <c r="EB396" s="49"/>
      <c r="EC396" s="49"/>
      <c r="ED396" s="49"/>
      <c r="EE396" s="49"/>
      <c r="EF396" s="49"/>
      <c r="EG396" s="49"/>
      <c r="EH396" s="49"/>
      <c r="EI396" s="49"/>
      <c r="EJ396" s="49"/>
      <c r="EK396" s="49"/>
      <c r="EL396" s="49"/>
      <c r="EM396" s="49"/>
      <c r="EN396" s="49"/>
      <c r="EO396" s="49"/>
      <c r="EP396" s="49"/>
      <c r="EQ396" s="49"/>
      <c r="ER396" s="49"/>
      <c r="ES396" s="49"/>
      <c r="ET396" s="49"/>
      <c r="EU396" s="49"/>
      <c r="EV396" s="49"/>
      <c r="EW396" s="49"/>
      <c r="EX396" s="49"/>
      <c r="EY396" s="49"/>
      <c r="EZ396" s="49"/>
      <c r="FA396" s="49"/>
      <c r="FB396" s="49"/>
      <c r="FC396" s="49"/>
      <c r="FD396" s="49"/>
      <c r="FE396" s="49"/>
      <c r="FF396" s="49"/>
      <c r="FG396" s="49"/>
      <c r="FH396" s="49"/>
      <c r="FI396" s="49"/>
      <c r="FJ396" s="49"/>
      <c r="FK396" s="49"/>
      <c r="FL396" s="49"/>
      <c r="FM396" s="49"/>
      <c r="FN396" s="49"/>
      <c r="FO396" s="49"/>
      <c r="FP396" s="49"/>
      <c r="FQ396" s="49"/>
      <c r="FR396" s="49"/>
      <c r="FS396" s="49"/>
      <c r="FT396" s="49"/>
      <c r="FU396" s="49"/>
      <c r="FV396" s="49"/>
      <c r="FW396" s="49"/>
      <c r="FX396" s="49"/>
      <c r="FY396" s="49"/>
      <c r="FZ396" s="49"/>
      <c r="GA396" s="49"/>
      <c r="GB396" s="49"/>
      <c r="GC396" s="49"/>
      <c r="GD396" s="49"/>
      <c r="GE396" s="49"/>
      <c r="GF396" s="49"/>
      <c r="GG396" s="49"/>
      <c r="GH396" s="49"/>
      <c r="GI396" s="49"/>
      <c r="GJ396" s="49"/>
      <c r="GK396" s="49"/>
      <c r="GL396" s="49"/>
      <c r="GM396" s="49"/>
      <c r="GN396" s="49"/>
      <c r="GO396" s="49"/>
      <c r="GP396" s="49"/>
      <c r="GQ396" s="49"/>
      <c r="GR396" s="49"/>
      <c r="GS396" s="49"/>
      <c r="GT396" s="49"/>
      <c r="GU396" s="49"/>
      <c r="GV396" s="49"/>
      <c r="GW396" s="49"/>
      <c r="GX396" s="49"/>
      <c r="GY396" s="49"/>
      <c r="GZ396" s="49"/>
    </row>
    <row r="397" spans="1:208" s="5" customFormat="1" ht="18.600000000000001" customHeight="1" x14ac:dyDescent="0.25">
      <c r="A397" s="58"/>
      <c r="B397" s="50" t="str">
        <f>IF($A397="","",(IF((VLOOKUP($A397,DATA!$A$1:$M$38,2,FALSE))="X","X",(IF(B396="X",1,B396+1)))))</f>
        <v/>
      </c>
      <c r="C397" s="51" t="str">
        <f>IF($A397="","",(IF((VLOOKUP($A397,DATA!$A$1:$M$38,3,FALSE))="X","X",(IF(C396="X",1,C396+1)))))</f>
        <v/>
      </c>
      <c r="D397" s="50" t="str">
        <f>IF($A397="","",(IF((VLOOKUP($A397,DATA!$A$1:$M$38,4,FALSE))="X","X",(IF(D396="X",1,D396+1)))))</f>
        <v/>
      </c>
      <c r="E397" s="51" t="str">
        <f>IF($A397="","",(IF((VLOOKUP($A397,DATA!$A$1:$M$38,5,FALSE))="X","X",(IF(E396="X",1,E396+1)))))</f>
        <v/>
      </c>
      <c r="F397" s="50" t="str">
        <f>IF($A397="","",(IF((VLOOKUP($A397,DATA!$A$1:$M$38,6,FALSE))="X","X",(IF(F396="X",1,F396+1)))))</f>
        <v/>
      </c>
      <c r="G397" s="51" t="str">
        <f>IF($A397="","",(IF((VLOOKUP($A397,DATA!$A$1:$M$38,7,FALSE))="X","X",(IF(G396="X",1,G396+1)))))</f>
        <v/>
      </c>
      <c r="H397" s="50" t="str">
        <f>IF($A397="","",(IF((VLOOKUP($A397,DATA!$A$1:$M$38,8,FALSE))="X","X",(IF(H396="X",1,H396+1)))))</f>
        <v/>
      </c>
      <c r="I397" s="50" t="str">
        <f>IF($A397="","",(IF((VLOOKUP($A397,DATA!$A$1:$M$38,9,FALSE))="X","X",(IF(I396="X",1,I396+1)))))</f>
        <v/>
      </c>
      <c r="J397" s="51" t="str">
        <f>IF($A397="","",(IF((VLOOKUP($A397,DATA!$A$1:$M$38,10,FALSE))="X","X",(IF(J396="X",1,J396+1)))))</f>
        <v/>
      </c>
      <c r="K397" s="50" t="str">
        <f>IF($A397="","",(IF((VLOOKUP($A397,DATA!$A$1:$M$38,11,FALSE))="X","X",(IF(K396="X",1,K396+1)))))</f>
        <v/>
      </c>
      <c r="L397" s="50" t="str">
        <f>IF($A397="","",(IF((VLOOKUP($A397,DATA!$A$1:$M$38,12,FALSE))="X","X",(IF(L396="X",1,L396+1)))))</f>
        <v/>
      </c>
      <c r="M397" s="50" t="str">
        <f>IF($A397="","",(IF((VLOOKUP($A397,DATA!$A$1:$M$38,13,FALSE))="X","X",(IF(M396="X",1,M396+1)))))</f>
        <v/>
      </c>
      <c r="N397" s="53" t="str">
        <f t="shared" si="12"/>
        <v/>
      </c>
      <c r="O397" s="51" t="str">
        <f t="shared" si="13"/>
        <v/>
      </c>
      <c r="P397" s="50" t="str">
        <f>IF($A397="","",(IF((VLOOKUP($A397,DATA!$S$1:$AC$38,2,FALSE))="X","X",(IF(P396="X",1,P396+1)))))</f>
        <v/>
      </c>
      <c r="Q397" s="50" t="str">
        <f>IF($A397="","",(IF((VLOOKUP($A397,DATA!$S$1:$AC$38,3,FALSE))="X","X",(IF(Q396="X",1,Q396+1)))))</f>
        <v/>
      </c>
      <c r="R397" s="50" t="str">
        <f>IF($A397="","",(IF((VLOOKUP($A397,DATA!$S$1:$AC$38,4,FALSE))="X","X",(IF(R396="X",1,R396+1)))))</f>
        <v/>
      </c>
      <c r="S397" s="50" t="str">
        <f>IF($A397="","",(IF((VLOOKUP($A397,DATA!$S$1:$AC$38,5,FALSE))="X","X",(IF(S396="X",1,S396+1)))))</f>
        <v/>
      </c>
      <c r="T397" s="50" t="str">
        <f>IF($A397="","",(IF((VLOOKUP($A397,DATA!$S$1:$AC$38,6,FALSE))="X","X",(IF(T396="X",1,T396+1)))))</f>
        <v/>
      </c>
      <c r="U397" s="50" t="str">
        <f>IF($A397="","",(IF((VLOOKUP($A397,DATA!$S$1:$AC$38,7,FALSE))="X","X",(IF(U396="X",1,U396+1)))))</f>
        <v/>
      </c>
      <c r="V397" s="51" t="str">
        <f>IF($A397="","",(IF((VLOOKUP($A397,DATA!$S$1:$AC$38,8,FALSE))="X","X",(IF(V396="X",1,V396+1)))))</f>
        <v/>
      </c>
      <c r="W397" s="50" t="str">
        <f>IF($A397="","",(IF((VLOOKUP($A397,DATA!$S$1:$AC$38,9,FALSE))="X","X",(IF(W396="X",1,W396+1)))))</f>
        <v/>
      </c>
      <c r="X397" s="50" t="str">
        <f>IF($A397="","",(IF((VLOOKUP($A397,DATA!$S$1:$AC$38,10,FALSE))="X","X",(IF(X396="X",1,X396+1)))))</f>
        <v/>
      </c>
      <c r="Y397" s="51" t="str">
        <f>IF($A397="","",(IF((VLOOKUP($A397,DATA!$S$1:$AC$38,11,FALSE))="X","X",(IF(Y396="X",1,Y396+1)))))</f>
        <v/>
      </c>
      <c r="Z397" s="52"/>
      <c r="AA397" s="52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44"/>
      <c r="AT397" s="44"/>
      <c r="AU397" s="44"/>
      <c r="AV397" s="44"/>
      <c r="AW397" s="44"/>
      <c r="AX397" s="44"/>
      <c r="AY397" s="44"/>
      <c r="AZ397" s="44"/>
      <c r="BA397" s="44"/>
      <c r="BB397" s="44"/>
      <c r="BC397" s="44"/>
      <c r="BD397" s="44"/>
      <c r="BE397" s="44"/>
      <c r="BF397" s="44"/>
      <c r="BG397" s="44"/>
      <c r="BH397" s="44"/>
      <c r="BI397" s="44"/>
      <c r="BJ397" s="44"/>
      <c r="BK397" s="44"/>
      <c r="BL397" s="44"/>
      <c r="BM397" s="39"/>
      <c r="BN397" s="39"/>
      <c r="BO397" s="39"/>
      <c r="BP397" s="39"/>
      <c r="BQ397" s="39"/>
      <c r="BR397" s="39"/>
      <c r="BS397" s="44"/>
      <c r="BT397" s="44"/>
      <c r="BU397" s="44"/>
      <c r="BV397" s="44"/>
      <c r="BW397" s="44"/>
      <c r="BX397" s="44"/>
      <c r="BY397" s="44"/>
      <c r="BZ397" s="44"/>
      <c r="CA397" s="44"/>
      <c r="CB397" s="44"/>
      <c r="CC397" s="44"/>
      <c r="CD397" s="44"/>
      <c r="CE397" s="39"/>
      <c r="CF397" s="39"/>
      <c r="CG397" s="39"/>
      <c r="CH397" s="39"/>
      <c r="DC397" s="4"/>
      <c r="DD397" s="4"/>
      <c r="DE397" s="49"/>
      <c r="DF397" s="49"/>
      <c r="DG397" s="49"/>
      <c r="DH397" s="49"/>
      <c r="DI397" s="49"/>
      <c r="DJ397" s="49"/>
      <c r="DK397" s="49"/>
      <c r="DL397" s="49"/>
      <c r="DM397" s="49"/>
      <c r="DN397" s="49"/>
      <c r="DO397" s="49"/>
      <c r="DP397" s="49"/>
      <c r="DQ397" s="49"/>
      <c r="DR397" s="49"/>
      <c r="DS397" s="49"/>
      <c r="DT397" s="49"/>
      <c r="DU397" s="49"/>
      <c r="DV397" s="49"/>
      <c r="DW397" s="49"/>
      <c r="DX397" s="49"/>
      <c r="DY397" s="49"/>
      <c r="DZ397" s="49"/>
      <c r="EA397" s="49"/>
      <c r="EB397" s="49"/>
      <c r="EC397" s="49"/>
      <c r="ED397" s="49"/>
      <c r="EE397" s="49"/>
      <c r="EF397" s="49"/>
      <c r="EG397" s="49"/>
      <c r="EH397" s="49"/>
      <c r="EI397" s="49"/>
      <c r="EJ397" s="49"/>
      <c r="EK397" s="49"/>
      <c r="EL397" s="49"/>
      <c r="EM397" s="49"/>
      <c r="EN397" s="49"/>
      <c r="EO397" s="49"/>
      <c r="EP397" s="49"/>
      <c r="EQ397" s="49"/>
      <c r="ER397" s="49"/>
      <c r="ES397" s="49"/>
      <c r="ET397" s="49"/>
      <c r="EU397" s="49"/>
      <c r="EV397" s="49"/>
      <c r="EW397" s="49"/>
      <c r="EX397" s="49"/>
      <c r="EY397" s="49"/>
      <c r="EZ397" s="49"/>
      <c r="FA397" s="49"/>
      <c r="FB397" s="49"/>
      <c r="FC397" s="49"/>
      <c r="FD397" s="49"/>
      <c r="FE397" s="49"/>
      <c r="FF397" s="49"/>
      <c r="FG397" s="49"/>
      <c r="FH397" s="49"/>
      <c r="FI397" s="49"/>
      <c r="FJ397" s="49"/>
      <c r="FK397" s="49"/>
      <c r="FL397" s="49"/>
      <c r="FM397" s="49"/>
      <c r="FN397" s="49"/>
      <c r="FO397" s="49"/>
      <c r="FP397" s="49"/>
      <c r="FQ397" s="49"/>
      <c r="FR397" s="49"/>
      <c r="FS397" s="49"/>
      <c r="FT397" s="49"/>
      <c r="FU397" s="49"/>
      <c r="FV397" s="49"/>
      <c r="FW397" s="49"/>
      <c r="FX397" s="49"/>
      <c r="FY397" s="49"/>
      <c r="FZ397" s="49"/>
      <c r="GA397" s="49"/>
      <c r="GB397" s="49"/>
      <c r="GC397" s="49"/>
      <c r="GD397" s="49"/>
      <c r="GE397" s="49"/>
      <c r="GF397" s="49"/>
      <c r="GG397" s="49"/>
      <c r="GH397" s="49"/>
      <c r="GI397" s="49"/>
      <c r="GJ397" s="49"/>
      <c r="GK397" s="49"/>
      <c r="GL397" s="49"/>
      <c r="GM397" s="49"/>
      <c r="GN397" s="49"/>
      <c r="GO397" s="49"/>
      <c r="GP397" s="49"/>
      <c r="GQ397" s="49"/>
      <c r="GR397" s="49"/>
      <c r="GS397" s="49"/>
      <c r="GT397" s="49"/>
      <c r="GU397" s="49"/>
      <c r="GV397" s="49"/>
      <c r="GW397" s="49"/>
      <c r="GX397" s="49"/>
      <c r="GY397" s="49"/>
      <c r="GZ397" s="49"/>
    </row>
    <row r="398" spans="1:208" s="5" customFormat="1" ht="18.600000000000001" customHeight="1" x14ac:dyDescent="0.25">
      <c r="A398" s="58"/>
      <c r="B398" s="50" t="str">
        <f>IF($A398="","",(IF((VLOOKUP($A398,DATA!$A$1:$M$38,2,FALSE))="X","X",(IF(B397="X",1,B397+1)))))</f>
        <v/>
      </c>
      <c r="C398" s="51" t="str">
        <f>IF($A398="","",(IF((VLOOKUP($A398,DATA!$A$1:$M$38,3,FALSE))="X","X",(IF(C397="X",1,C397+1)))))</f>
        <v/>
      </c>
      <c r="D398" s="50" t="str">
        <f>IF($A398="","",(IF((VLOOKUP($A398,DATA!$A$1:$M$38,4,FALSE))="X","X",(IF(D397="X",1,D397+1)))))</f>
        <v/>
      </c>
      <c r="E398" s="51" t="str">
        <f>IF($A398="","",(IF((VLOOKUP($A398,DATA!$A$1:$M$38,5,FALSE))="X","X",(IF(E397="X",1,E397+1)))))</f>
        <v/>
      </c>
      <c r="F398" s="50" t="str">
        <f>IF($A398="","",(IF((VLOOKUP($A398,DATA!$A$1:$M$38,6,FALSE))="X","X",(IF(F397="X",1,F397+1)))))</f>
        <v/>
      </c>
      <c r="G398" s="51" t="str">
        <f>IF($A398="","",(IF((VLOOKUP($A398,DATA!$A$1:$M$38,7,FALSE))="X","X",(IF(G397="X",1,G397+1)))))</f>
        <v/>
      </c>
      <c r="H398" s="50" t="str">
        <f>IF($A398="","",(IF((VLOOKUP($A398,DATA!$A$1:$M$38,8,FALSE))="X","X",(IF(H397="X",1,H397+1)))))</f>
        <v/>
      </c>
      <c r="I398" s="50" t="str">
        <f>IF($A398="","",(IF((VLOOKUP($A398,DATA!$A$1:$M$38,9,FALSE))="X","X",(IF(I397="X",1,I397+1)))))</f>
        <v/>
      </c>
      <c r="J398" s="51" t="str">
        <f>IF($A398="","",(IF((VLOOKUP($A398,DATA!$A$1:$M$38,10,FALSE))="X","X",(IF(J397="X",1,J397+1)))))</f>
        <v/>
      </c>
      <c r="K398" s="50" t="str">
        <f>IF($A398="","",(IF((VLOOKUP($A398,DATA!$A$1:$M$38,11,FALSE))="X","X",(IF(K397="X",1,K397+1)))))</f>
        <v/>
      </c>
      <c r="L398" s="50" t="str">
        <f>IF($A398="","",(IF((VLOOKUP($A398,DATA!$A$1:$M$38,12,FALSE))="X","X",(IF(L397="X",1,L397+1)))))</f>
        <v/>
      </c>
      <c r="M398" s="50" t="str">
        <f>IF($A398="","",(IF((VLOOKUP($A398,DATA!$A$1:$M$38,13,FALSE))="X","X",(IF(M397="X",1,M397+1)))))</f>
        <v/>
      </c>
      <c r="N398" s="53" t="str">
        <f t="shared" si="12"/>
        <v/>
      </c>
      <c r="O398" s="51" t="str">
        <f t="shared" si="13"/>
        <v/>
      </c>
      <c r="P398" s="50" t="str">
        <f>IF($A398="","",(IF((VLOOKUP($A398,DATA!$S$1:$AC$38,2,FALSE))="X","X",(IF(P397="X",1,P397+1)))))</f>
        <v/>
      </c>
      <c r="Q398" s="50" t="str">
        <f>IF($A398="","",(IF((VLOOKUP($A398,DATA!$S$1:$AC$38,3,FALSE))="X","X",(IF(Q397="X",1,Q397+1)))))</f>
        <v/>
      </c>
      <c r="R398" s="50" t="str">
        <f>IF($A398="","",(IF((VLOOKUP($A398,DATA!$S$1:$AC$38,4,FALSE))="X","X",(IF(R397="X",1,R397+1)))))</f>
        <v/>
      </c>
      <c r="S398" s="50" t="str">
        <f>IF($A398="","",(IF((VLOOKUP($A398,DATA!$S$1:$AC$38,5,FALSE))="X","X",(IF(S397="X",1,S397+1)))))</f>
        <v/>
      </c>
      <c r="T398" s="50" t="str">
        <f>IF($A398="","",(IF((VLOOKUP($A398,DATA!$S$1:$AC$38,6,FALSE))="X","X",(IF(T397="X",1,T397+1)))))</f>
        <v/>
      </c>
      <c r="U398" s="50" t="str">
        <f>IF($A398="","",(IF((VLOOKUP($A398,DATA!$S$1:$AC$38,7,FALSE))="X","X",(IF(U397="X",1,U397+1)))))</f>
        <v/>
      </c>
      <c r="V398" s="51" t="str">
        <f>IF($A398="","",(IF((VLOOKUP($A398,DATA!$S$1:$AC$38,8,FALSE))="X","X",(IF(V397="X",1,V397+1)))))</f>
        <v/>
      </c>
      <c r="W398" s="50" t="str">
        <f>IF($A398="","",(IF((VLOOKUP($A398,DATA!$S$1:$AC$38,9,FALSE))="X","X",(IF(W397="X",1,W397+1)))))</f>
        <v/>
      </c>
      <c r="X398" s="50" t="str">
        <f>IF($A398="","",(IF((VLOOKUP($A398,DATA!$S$1:$AC$38,10,FALSE))="X","X",(IF(X397="X",1,X397+1)))))</f>
        <v/>
      </c>
      <c r="Y398" s="51" t="str">
        <f>IF($A398="","",(IF((VLOOKUP($A398,DATA!$S$1:$AC$38,11,FALSE))="X","X",(IF(Y397="X",1,Y397+1)))))</f>
        <v/>
      </c>
      <c r="Z398" s="52"/>
      <c r="AA398" s="52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  <c r="BB398" s="44"/>
      <c r="BC398" s="44"/>
      <c r="BD398" s="44"/>
      <c r="BE398" s="44"/>
      <c r="BF398" s="44"/>
      <c r="BG398" s="44"/>
      <c r="BH398" s="44"/>
      <c r="BI398" s="44"/>
      <c r="BJ398" s="44"/>
      <c r="BK398" s="44"/>
      <c r="BL398" s="44"/>
      <c r="BM398" s="39"/>
      <c r="BN398" s="39"/>
      <c r="BO398" s="39"/>
      <c r="BP398" s="39"/>
      <c r="BQ398" s="39"/>
      <c r="BR398" s="39"/>
      <c r="BS398" s="44"/>
      <c r="BT398" s="44"/>
      <c r="BU398" s="44"/>
      <c r="BV398" s="44"/>
      <c r="BW398" s="44"/>
      <c r="BX398" s="44"/>
      <c r="BY398" s="44"/>
      <c r="BZ398" s="44"/>
      <c r="CA398" s="44"/>
      <c r="CB398" s="44"/>
      <c r="CC398" s="44"/>
      <c r="CD398" s="44"/>
      <c r="CE398" s="39"/>
      <c r="CF398" s="39"/>
      <c r="CG398" s="39"/>
      <c r="CH398" s="39"/>
      <c r="DC398" s="4"/>
      <c r="DD398" s="4"/>
      <c r="DE398" s="49"/>
      <c r="DF398" s="49"/>
      <c r="DG398" s="49"/>
      <c r="DH398" s="49"/>
      <c r="DI398" s="49"/>
      <c r="DJ398" s="49"/>
      <c r="DK398" s="49"/>
      <c r="DL398" s="49"/>
      <c r="DM398" s="49"/>
      <c r="DN398" s="49"/>
      <c r="DO398" s="49"/>
      <c r="DP398" s="49"/>
      <c r="DQ398" s="49"/>
      <c r="DR398" s="49"/>
      <c r="DS398" s="49"/>
      <c r="DT398" s="49"/>
      <c r="DU398" s="49"/>
      <c r="DV398" s="49"/>
      <c r="DW398" s="49"/>
      <c r="DX398" s="49"/>
      <c r="DY398" s="49"/>
      <c r="DZ398" s="49"/>
      <c r="EA398" s="49"/>
      <c r="EB398" s="49"/>
      <c r="EC398" s="49"/>
      <c r="ED398" s="49"/>
      <c r="EE398" s="49"/>
      <c r="EF398" s="49"/>
      <c r="EG398" s="49"/>
      <c r="EH398" s="49"/>
      <c r="EI398" s="49"/>
      <c r="EJ398" s="49"/>
      <c r="EK398" s="49"/>
      <c r="EL398" s="49"/>
      <c r="EM398" s="49"/>
      <c r="EN398" s="49"/>
      <c r="EO398" s="49"/>
      <c r="EP398" s="49"/>
      <c r="EQ398" s="49"/>
      <c r="ER398" s="49"/>
      <c r="ES398" s="49"/>
      <c r="ET398" s="49"/>
      <c r="EU398" s="49"/>
      <c r="EV398" s="49"/>
      <c r="EW398" s="49"/>
      <c r="EX398" s="49"/>
      <c r="EY398" s="49"/>
      <c r="EZ398" s="49"/>
      <c r="FA398" s="49"/>
      <c r="FB398" s="49"/>
      <c r="FC398" s="49"/>
      <c r="FD398" s="49"/>
      <c r="FE398" s="49"/>
      <c r="FF398" s="49"/>
      <c r="FG398" s="49"/>
      <c r="FH398" s="49"/>
      <c r="FI398" s="49"/>
      <c r="FJ398" s="49"/>
      <c r="FK398" s="49"/>
      <c r="FL398" s="49"/>
      <c r="FM398" s="49"/>
      <c r="FN398" s="49"/>
      <c r="FO398" s="49"/>
      <c r="FP398" s="49"/>
      <c r="FQ398" s="49"/>
      <c r="FR398" s="49"/>
      <c r="FS398" s="49"/>
      <c r="FT398" s="49"/>
      <c r="FU398" s="49"/>
      <c r="FV398" s="49"/>
      <c r="FW398" s="49"/>
      <c r="FX398" s="49"/>
      <c r="FY398" s="49"/>
      <c r="FZ398" s="49"/>
      <c r="GA398" s="49"/>
      <c r="GB398" s="49"/>
      <c r="GC398" s="49"/>
      <c r="GD398" s="49"/>
      <c r="GE398" s="49"/>
      <c r="GF398" s="49"/>
      <c r="GG398" s="49"/>
      <c r="GH398" s="49"/>
      <c r="GI398" s="49"/>
      <c r="GJ398" s="49"/>
      <c r="GK398" s="49"/>
      <c r="GL398" s="49"/>
      <c r="GM398" s="49"/>
      <c r="GN398" s="49"/>
      <c r="GO398" s="49"/>
      <c r="GP398" s="49"/>
      <c r="GQ398" s="49"/>
      <c r="GR398" s="49"/>
      <c r="GS398" s="49"/>
      <c r="GT398" s="49"/>
      <c r="GU398" s="49"/>
      <c r="GV398" s="49"/>
      <c r="GW398" s="49"/>
      <c r="GX398" s="49"/>
      <c r="GY398" s="49"/>
      <c r="GZ398" s="49"/>
    </row>
    <row r="399" spans="1:208" s="5" customFormat="1" ht="18.600000000000001" customHeight="1" x14ac:dyDescent="0.25">
      <c r="A399" s="58"/>
      <c r="B399" s="50" t="str">
        <f>IF($A399="","",(IF((VLOOKUP($A399,DATA!$A$1:$M$38,2,FALSE))="X","X",(IF(B398="X",1,B398+1)))))</f>
        <v/>
      </c>
      <c r="C399" s="51" t="str">
        <f>IF($A399="","",(IF((VLOOKUP($A399,DATA!$A$1:$M$38,3,FALSE))="X","X",(IF(C398="X",1,C398+1)))))</f>
        <v/>
      </c>
      <c r="D399" s="50" t="str">
        <f>IF($A399="","",(IF((VLOOKUP($A399,DATA!$A$1:$M$38,4,FALSE))="X","X",(IF(D398="X",1,D398+1)))))</f>
        <v/>
      </c>
      <c r="E399" s="51" t="str">
        <f>IF($A399="","",(IF((VLOOKUP($A399,DATA!$A$1:$M$38,5,FALSE))="X","X",(IF(E398="X",1,E398+1)))))</f>
        <v/>
      </c>
      <c r="F399" s="50" t="str">
        <f>IF($A399="","",(IF((VLOOKUP($A399,DATA!$A$1:$M$38,6,FALSE))="X","X",(IF(F398="X",1,F398+1)))))</f>
        <v/>
      </c>
      <c r="G399" s="51" t="str">
        <f>IF($A399="","",(IF((VLOOKUP($A399,DATA!$A$1:$M$38,7,FALSE))="X","X",(IF(G398="X",1,G398+1)))))</f>
        <v/>
      </c>
      <c r="H399" s="50" t="str">
        <f>IF($A399="","",(IF((VLOOKUP($A399,DATA!$A$1:$M$38,8,FALSE))="X","X",(IF(H398="X",1,H398+1)))))</f>
        <v/>
      </c>
      <c r="I399" s="50" t="str">
        <f>IF($A399="","",(IF((VLOOKUP($A399,DATA!$A$1:$M$38,9,FALSE))="X","X",(IF(I398="X",1,I398+1)))))</f>
        <v/>
      </c>
      <c r="J399" s="51" t="str">
        <f>IF($A399="","",(IF((VLOOKUP($A399,DATA!$A$1:$M$38,10,FALSE))="X","X",(IF(J398="X",1,J398+1)))))</f>
        <v/>
      </c>
      <c r="K399" s="50" t="str">
        <f>IF($A399="","",(IF((VLOOKUP($A399,DATA!$A$1:$M$38,11,FALSE))="X","X",(IF(K398="X",1,K398+1)))))</f>
        <v/>
      </c>
      <c r="L399" s="50" t="str">
        <f>IF($A399="","",(IF((VLOOKUP($A399,DATA!$A$1:$M$38,12,FALSE))="X","X",(IF(L398="X",1,L398+1)))))</f>
        <v/>
      </c>
      <c r="M399" s="50" t="str">
        <f>IF($A399="","",(IF((VLOOKUP($A399,DATA!$A$1:$M$38,13,FALSE))="X","X",(IF(M398="X",1,M398+1)))))</f>
        <v/>
      </c>
      <c r="N399" s="53" t="str">
        <f t="shared" si="12"/>
        <v/>
      </c>
      <c r="O399" s="51" t="str">
        <f t="shared" si="13"/>
        <v/>
      </c>
      <c r="P399" s="50" t="str">
        <f>IF($A399="","",(IF((VLOOKUP($A399,DATA!$S$1:$AC$38,2,FALSE))="X","X",(IF(P398="X",1,P398+1)))))</f>
        <v/>
      </c>
      <c r="Q399" s="50" t="str">
        <f>IF($A399="","",(IF((VLOOKUP($A399,DATA!$S$1:$AC$38,3,FALSE))="X","X",(IF(Q398="X",1,Q398+1)))))</f>
        <v/>
      </c>
      <c r="R399" s="50" t="str">
        <f>IF($A399="","",(IF((VLOOKUP($A399,DATA!$S$1:$AC$38,4,FALSE))="X","X",(IF(R398="X",1,R398+1)))))</f>
        <v/>
      </c>
      <c r="S399" s="50" t="str">
        <f>IF($A399="","",(IF((VLOOKUP($A399,DATA!$S$1:$AC$38,5,FALSE))="X","X",(IF(S398="X",1,S398+1)))))</f>
        <v/>
      </c>
      <c r="T399" s="50" t="str">
        <f>IF($A399="","",(IF((VLOOKUP($A399,DATA!$S$1:$AC$38,6,FALSE))="X","X",(IF(T398="X",1,T398+1)))))</f>
        <v/>
      </c>
      <c r="U399" s="50" t="str">
        <f>IF($A399="","",(IF((VLOOKUP($A399,DATA!$S$1:$AC$38,7,FALSE))="X","X",(IF(U398="X",1,U398+1)))))</f>
        <v/>
      </c>
      <c r="V399" s="51" t="str">
        <f>IF($A399="","",(IF((VLOOKUP($A399,DATA!$S$1:$AC$38,8,FALSE))="X","X",(IF(V398="X",1,V398+1)))))</f>
        <v/>
      </c>
      <c r="W399" s="50" t="str">
        <f>IF($A399="","",(IF((VLOOKUP($A399,DATA!$S$1:$AC$38,9,FALSE))="X","X",(IF(W398="X",1,W398+1)))))</f>
        <v/>
      </c>
      <c r="X399" s="50" t="str">
        <f>IF($A399="","",(IF((VLOOKUP($A399,DATA!$S$1:$AC$38,10,FALSE))="X","X",(IF(X398="X",1,X398+1)))))</f>
        <v/>
      </c>
      <c r="Y399" s="51" t="str">
        <f>IF($A399="","",(IF((VLOOKUP($A399,DATA!$S$1:$AC$38,11,FALSE))="X","X",(IF(Y398="X",1,Y398+1)))))</f>
        <v/>
      </c>
      <c r="Z399" s="52"/>
      <c r="AA399" s="52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  <c r="AU399" s="44"/>
      <c r="AV399" s="44"/>
      <c r="AW399" s="44"/>
      <c r="AX399" s="44"/>
      <c r="AY399" s="44"/>
      <c r="AZ399" s="44"/>
      <c r="BA399" s="44"/>
      <c r="BB399" s="44"/>
      <c r="BC399" s="44"/>
      <c r="BD399" s="44"/>
      <c r="BE399" s="44"/>
      <c r="BF399" s="44"/>
      <c r="BG399" s="44"/>
      <c r="BH399" s="44"/>
      <c r="BI399" s="44"/>
      <c r="BJ399" s="44"/>
      <c r="BK399" s="44"/>
      <c r="BL399" s="44"/>
      <c r="BM399" s="39"/>
      <c r="BN399" s="39"/>
      <c r="BO399" s="39"/>
      <c r="BP399" s="39"/>
      <c r="BQ399" s="39"/>
      <c r="BR399" s="39"/>
      <c r="BS399" s="44"/>
      <c r="BT399" s="44"/>
      <c r="BU399" s="44"/>
      <c r="BV399" s="44"/>
      <c r="BW399" s="44"/>
      <c r="BX399" s="44"/>
      <c r="BY399" s="44"/>
      <c r="BZ399" s="44"/>
      <c r="CA399" s="44"/>
      <c r="CB399" s="44"/>
      <c r="CC399" s="44"/>
      <c r="CD399" s="44"/>
      <c r="CE399" s="39"/>
      <c r="CF399" s="39"/>
      <c r="CG399" s="39"/>
      <c r="CH399" s="39"/>
      <c r="DC399" s="4"/>
      <c r="DD399" s="4"/>
      <c r="DE399" s="49"/>
      <c r="DF399" s="49"/>
      <c r="DG399" s="49"/>
      <c r="DH399" s="49"/>
      <c r="DI399" s="49"/>
      <c r="DJ399" s="49"/>
      <c r="DK399" s="49"/>
      <c r="DL399" s="49"/>
      <c r="DM399" s="49"/>
      <c r="DN399" s="49"/>
      <c r="DO399" s="49"/>
      <c r="DP399" s="49"/>
      <c r="DQ399" s="49"/>
      <c r="DR399" s="49"/>
      <c r="DS399" s="49"/>
      <c r="DT399" s="49"/>
      <c r="DU399" s="49"/>
      <c r="DV399" s="49"/>
      <c r="DW399" s="49"/>
      <c r="DX399" s="49"/>
      <c r="DY399" s="49"/>
      <c r="DZ399" s="49"/>
      <c r="EA399" s="49"/>
      <c r="EB399" s="49"/>
      <c r="EC399" s="49"/>
      <c r="ED399" s="49"/>
      <c r="EE399" s="49"/>
      <c r="EF399" s="49"/>
      <c r="EG399" s="49"/>
      <c r="EH399" s="49"/>
      <c r="EI399" s="49"/>
      <c r="EJ399" s="49"/>
      <c r="EK399" s="49"/>
      <c r="EL399" s="49"/>
      <c r="EM399" s="49"/>
      <c r="EN399" s="49"/>
      <c r="EO399" s="49"/>
      <c r="EP399" s="49"/>
      <c r="EQ399" s="49"/>
      <c r="ER399" s="49"/>
      <c r="ES399" s="49"/>
      <c r="ET399" s="49"/>
      <c r="EU399" s="49"/>
      <c r="EV399" s="49"/>
      <c r="EW399" s="49"/>
      <c r="EX399" s="49"/>
      <c r="EY399" s="49"/>
      <c r="EZ399" s="49"/>
      <c r="FA399" s="49"/>
      <c r="FB399" s="49"/>
      <c r="FC399" s="49"/>
      <c r="FD399" s="49"/>
      <c r="FE399" s="49"/>
      <c r="FF399" s="49"/>
      <c r="FG399" s="49"/>
      <c r="FH399" s="49"/>
      <c r="FI399" s="49"/>
      <c r="FJ399" s="49"/>
      <c r="FK399" s="49"/>
      <c r="FL399" s="49"/>
      <c r="FM399" s="49"/>
      <c r="FN399" s="49"/>
      <c r="FO399" s="49"/>
      <c r="FP399" s="49"/>
      <c r="FQ399" s="49"/>
      <c r="FR399" s="49"/>
      <c r="FS399" s="49"/>
      <c r="FT399" s="49"/>
      <c r="FU399" s="49"/>
      <c r="FV399" s="49"/>
      <c r="FW399" s="49"/>
      <c r="FX399" s="49"/>
      <c r="FY399" s="49"/>
      <c r="FZ399" s="49"/>
      <c r="GA399" s="49"/>
      <c r="GB399" s="49"/>
      <c r="GC399" s="49"/>
      <c r="GD399" s="49"/>
      <c r="GE399" s="49"/>
      <c r="GF399" s="49"/>
      <c r="GG399" s="49"/>
      <c r="GH399" s="49"/>
      <c r="GI399" s="49"/>
      <c r="GJ399" s="49"/>
      <c r="GK399" s="49"/>
      <c r="GL399" s="49"/>
      <c r="GM399" s="49"/>
      <c r="GN399" s="49"/>
      <c r="GO399" s="49"/>
      <c r="GP399" s="49"/>
      <c r="GQ399" s="49"/>
      <c r="GR399" s="49"/>
      <c r="GS399" s="49"/>
      <c r="GT399" s="49"/>
      <c r="GU399" s="49"/>
      <c r="GV399" s="49"/>
      <c r="GW399" s="49"/>
      <c r="GX399" s="49"/>
      <c r="GY399" s="49"/>
      <c r="GZ399" s="49"/>
    </row>
    <row r="400" spans="1:208" s="5" customFormat="1" ht="18.600000000000001" customHeight="1" x14ac:dyDescent="0.25">
      <c r="A400" s="58"/>
      <c r="B400" s="50" t="str">
        <f>IF($A400="","",(IF((VLOOKUP($A400,DATA!$A$1:$M$38,2,FALSE))="X","X",(IF(B399="X",1,B399+1)))))</f>
        <v/>
      </c>
      <c r="C400" s="51" t="str">
        <f>IF($A400="","",(IF((VLOOKUP($A400,DATA!$A$1:$M$38,3,FALSE))="X","X",(IF(C399="X",1,C399+1)))))</f>
        <v/>
      </c>
      <c r="D400" s="50" t="str">
        <f>IF($A400="","",(IF((VLOOKUP($A400,DATA!$A$1:$M$38,4,FALSE))="X","X",(IF(D399="X",1,D399+1)))))</f>
        <v/>
      </c>
      <c r="E400" s="51" t="str">
        <f>IF($A400="","",(IF((VLOOKUP($A400,DATA!$A$1:$M$38,5,FALSE))="X","X",(IF(E399="X",1,E399+1)))))</f>
        <v/>
      </c>
      <c r="F400" s="50" t="str">
        <f>IF($A400="","",(IF((VLOOKUP($A400,DATA!$A$1:$M$38,6,FALSE))="X","X",(IF(F399="X",1,F399+1)))))</f>
        <v/>
      </c>
      <c r="G400" s="51" t="str">
        <f>IF($A400="","",(IF((VLOOKUP($A400,DATA!$A$1:$M$38,7,FALSE))="X","X",(IF(G399="X",1,G399+1)))))</f>
        <v/>
      </c>
      <c r="H400" s="50" t="str">
        <f>IF($A400="","",(IF((VLOOKUP($A400,DATA!$A$1:$M$38,8,FALSE))="X","X",(IF(H399="X",1,H399+1)))))</f>
        <v/>
      </c>
      <c r="I400" s="50" t="str">
        <f>IF($A400="","",(IF((VLOOKUP($A400,DATA!$A$1:$M$38,9,FALSE))="X","X",(IF(I399="X",1,I399+1)))))</f>
        <v/>
      </c>
      <c r="J400" s="51" t="str">
        <f>IF($A400="","",(IF((VLOOKUP($A400,DATA!$A$1:$M$38,10,FALSE))="X","X",(IF(J399="X",1,J399+1)))))</f>
        <v/>
      </c>
      <c r="K400" s="50" t="str">
        <f>IF($A400="","",(IF((VLOOKUP($A400,DATA!$A$1:$M$38,11,FALSE))="X","X",(IF(K399="X",1,K399+1)))))</f>
        <v/>
      </c>
      <c r="L400" s="50" t="str">
        <f>IF($A400="","",(IF((VLOOKUP($A400,DATA!$A$1:$M$38,12,FALSE))="X","X",(IF(L399="X",1,L399+1)))))</f>
        <v/>
      </c>
      <c r="M400" s="50" t="str">
        <f>IF($A400="","",(IF((VLOOKUP($A400,DATA!$A$1:$M$38,13,FALSE))="X","X",(IF(M399="X",1,M399+1)))))</f>
        <v/>
      </c>
      <c r="N400" s="53" t="str">
        <f t="shared" si="12"/>
        <v/>
      </c>
      <c r="O400" s="51" t="str">
        <f t="shared" si="13"/>
        <v/>
      </c>
      <c r="P400" s="50" t="str">
        <f>IF($A400="","",(IF((VLOOKUP($A400,DATA!$S$1:$AC$38,2,FALSE))="X","X",(IF(P399="X",1,P399+1)))))</f>
        <v/>
      </c>
      <c r="Q400" s="50" t="str">
        <f>IF($A400="","",(IF((VLOOKUP($A400,DATA!$S$1:$AC$38,3,FALSE))="X","X",(IF(Q399="X",1,Q399+1)))))</f>
        <v/>
      </c>
      <c r="R400" s="50" t="str">
        <f>IF($A400="","",(IF((VLOOKUP($A400,DATA!$S$1:$AC$38,4,FALSE))="X","X",(IF(R399="X",1,R399+1)))))</f>
        <v/>
      </c>
      <c r="S400" s="50" t="str">
        <f>IF($A400="","",(IF((VLOOKUP($A400,DATA!$S$1:$AC$38,5,FALSE))="X","X",(IF(S399="X",1,S399+1)))))</f>
        <v/>
      </c>
      <c r="T400" s="50" t="str">
        <f>IF($A400="","",(IF((VLOOKUP($A400,DATA!$S$1:$AC$38,6,FALSE))="X","X",(IF(T399="X",1,T399+1)))))</f>
        <v/>
      </c>
      <c r="U400" s="50" t="str">
        <f>IF($A400="","",(IF((VLOOKUP($A400,DATA!$S$1:$AC$38,7,FALSE))="X","X",(IF(U399="X",1,U399+1)))))</f>
        <v/>
      </c>
      <c r="V400" s="51" t="str">
        <f>IF($A400="","",(IF((VLOOKUP($A400,DATA!$S$1:$AC$38,8,FALSE))="X","X",(IF(V399="X",1,V399+1)))))</f>
        <v/>
      </c>
      <c r="W400" s="50" t="str">
        <f>IF($A400="","",(IF((VLOOKUP($A400,DATA!$S$1:$AC$38,9,FALSE))="X","X",(IF(W399="X",1,W399+1)))))</f>
        <v/>
      </c>
      <c r="X400" s="50" t="str">
        <f>IF($A400="","",(IF((VLOOKUP($A400,DATA!$S$1:$AC$38,10,FALSE))="X","X",(IF(X399="X",1,X399+1)))))</f>
        <v/>
      </c>
      <c r="Y400" s="51" t="str">
        <f>IF($A400="","",(IF((VLOOKUP($A400,DATA!$S$1:$AC$38,11,FALSE))="X","X",(IF(Y399="X",1,Y399+1)))))</f>
        <v/>
      </c>
      <c r="Z400" s="52"/>
      <c r="AA400" s="52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44"/>
      <c r="AT400" s="44"/>
      <c r="AU400" s="44"/>
      <c r="AV400" s="44"/>
      <c r="AW400" s="44"/>
      <c r="AX400" s="44"/>
      <c r="AY400" s="44"/>
      <c r="AZ400" s="44"/>
      <c r="BA400" s="44"/>
      <c r="BB400" s="44"/>
      <c r="BC400" s="44"/>
      <c r="BD400" s="44"/>
      <c r="BE400" s="44"/>
      <c r="BF400" s="44"/>
      <c r="BG400" s="44"/>
      <c r="BH400" s="44"/>
      <c r="BI400" s="44"/>
      <c r="BJ400" s="44"/>
      <c r="BK400" s="44"/>
      <c r="BL400" s="44"/>
      <c r="BM400" s="39"/>
      <c r="BN400" s="39"/>
      <c r="BO400" s="39"/>
      <c r="BP400" s="39"/>
      <c r="BQ400" s="39"/>
      <c r="BR400" s="39"/>
      <c r="BS400" s="44"/>
      <c r="BT400" s="44"/>
      <c r="BU400" s="44"/>
      <c r="BV400" s="44"/>
      <c r="BW400" s="44"/>
      <c r="BX400" s="44"/>
      <c r="BY400" s="44"/>
      <c r="BZ400" s="44"/>
      <c r="CA400" s="44"/>
      <c r="CB400" s="44"/>
      <c r="CC400" s="44"/>
      <c r="CD400" s="44"/>
      <c r="CE400" s="39"/>
      <c r="CF400" s="39"/>
      <c r="CG400" s="39"/>
      <c r="CH400" s="39"/>
      <c r="DC400" s="4"/>
      <c r="DD400" s="4"/>
      <c r="DE400" s="49"/>
      <c r="DF400" s="49"/>
      <c r="DG400" s="49"/>
      <c r="DH400" s="49"/>
      <c r="DI400" s="49"/>
      <c r="DJ400" s="49"/>
      <c r="DK400" s="49"/>
      <c r="DL400" s="49"/>
      <c r="DM400" s="49"/>
      <c r="DN400" s="49"/>
      <c r="DO400" s="49"/>
      <c r="DP400" s="49"/>
      <c r="DQ400" s="49"/>
      <c r="DR400" s="49"/>
      <c r="DS400" s="49"/>
      <c r="DT400" s="49"/>
      <c r="DU400" s="49"/>
      <c r="DV400" s="49"/>
      <c r="DW400" s="49"/>
      <c r="DX400" s="49"/>
      <c r="DY400" s="49"/>
      <c r="DZ400" s="49"/>
      <c r="EA400" s="49"/>
      <c r="EB400" s="49"/>
      <c r="EC400" s="49"/>
      <c r="ED400" s="49"/>
      <c r="EE400" s="49"/>
      <c r="EF400" s="49"/>
      <c r="EG400" s="49"/>
      <c r="EH400" s="49"/>
      <c r="EI400" s="49"/>
      <c r="EJ400" s="49"/>
      <c r="EK400" s="49"/>
      <c r="EL400" s="49"/>
      <c r="EM400" s="49"/>
      <c r="EN400" s="49"/>
      <c r="EO400" s="49"/>
      <c r="EP400" s="49"/>
      <c r="EQ400" s="49"/>
      <c r="ER400" s="49"/>
      <c r="ES400" s="49"/>
      <c r="ET400" s="49"/>
      <c r="EU400" s="49"/>
      <c r="EV400" s="49"/>
      <c r="EW400" s="49"/>
      <c r="EX400" s="49"/>
      <c r="EY400" s="49"/>
      <c r="EZ400" s="49"/>
      <c r="FA400" s="49"/>
      <c r="FB400" s="49"/>
      <c r="FC400" s="49"/>
      <c r="FD400" s="49"/>
      <c r="FE400" s="49"/>
      <c r="FF400" s="49"/>
      <c r="FG400" s="49"/>
      <c r="FH400" s="49"/>
      <c r="FI400" s="49"/>
      <c r="FJ400" s="49"/>
      <c r="FK400" s="49"/>
      <c r="FL400" s="49"/>
      <c r="FM400" s="49"/>
      <c r="FN400" s="49"/>
      <c r="FO400" s="49"/>
      <c r="FP400" s="49"/>
      <c r="FQ400" s="49"/>
      <c r="FR400" s="49"/>
      <c r="FS400" s="49"/>
      <c r="FT400" s="49"/>
      <c r="FU400" s="49"/>
      <c r="FV400" s="49"/>
      <c r="FW400" s="49"/>
      <c r="FX400" s="49"/>
      <c r="FY400" s="49"/>
      <c r="FZ400" s="49"/>
      <c r="GA400" s="49"/>
      <c r="GB400" s="49"/>
      <c r="GC400" s="49"/>
      <c r="GD400" s="49"/>
      <c r="GE400" s="49"/>
      <c r="GF400" s="49"/>
      <c r="GG400" s="49"/>
      <c r="GH400" s="49"/>
      <c r="GI400" s="49"/>
      <c r="GJ400" s="49"/>
      <c r="GK400" s="49"/>
      <c r="GL400" s="49"/>
      <c r="GM400" s="49"/>
      <c r="GN400" s="49"/>
      <c r="GO400" s="49"/>
      <c r="GP400" s="49"/>
      <c r="GQ400" s="49"/>
      <c r="GR400" s="49"/>
      <c r="GS400" s="49"/>
      <c r="GT400" s="49"/>
      <c r="GU400" s="49"/>
      <c r="GV400" s="49"/>
      <c r="GW400" s="49"/>
      <c r="GX400" s="49"/>
      <c r="GY400" s="49"/>
      <c r="GZ400" s="49"/>
    </row>
    <row r="401" spans="1:208" s="5" customFormat="1" ht="18.600000000000001" customHeight="1" x14ac:dyDescent="0.25">
      <c r="A401" s="58"/>
      <c r="B401" s="50" t="str">
        <f>IF($A401="","",(IF((VLOOKUP($A401,DATA!$A$1:$M$38,2,FALSE))="X","X",(IF(B400="X",1,B400+1)))))</f>
        <v/>
      </c>
      <c r="C401" s="51" t="str">
        <f>IF($A401="","",(IF((VLOOKUP($A401,DATA!$A$1:$M$38,3,FALSE))="X","X",(IF(C400="X",1,C400+1)))))</f>
        <v/>
      </c>
      <c r="D401" s="50" t="str">
        <f>IF($A401="","",(IF((VLOOKUP($A401,DATA!$A$1:$M$38,4,FALSE))="X","X",(IF(D400="X",1,D400+1)))))</f>
        <v/>
      </c>
      <c r="E401" s="51" t="str">
        <f>IF($A401="","",(IF((VLOOKUP($A401,DATA!$A$1:$M$38,5,FALSE))="X","X",(IF(E400="X",1,E400+1)))))</f>
        <v/>
      </c>
      <c r="F401" s="50" t="str">
        <f>IF($A401="","",(IF((VLOOKUP($A401,DATA!$A$1:$M$38,6,FALSE))="X","X",(IF(F400="X",1,F400+1)))))</f>
        <v/>
      </c>
      <c r="G401" s="51" t="str">
        <f>IF($A401="","",(IF((VLOOKUP($A401,DATA!$A$1:$M$38,7,FALSE))="X","X",(IF(G400="X",1,G400+1)))))</f>
        <v/>
      </c>
      <c r="H401" s="50" t="str">
        <f>IF($A401="","",(IF((VLOOKUP($A401,DATA!$A$1:$M$38,8,FALSE))="X","X",(IF(H400="X",1,H400+1)))))</f>
        <v/>
      </c>
      <c r="I401" s="50" t="str">
        <f>IF($A401="","",(IF((VLOOKUP($A401,DATA!$A$1:$M$38,9,FALSE))="X","X",(IF(I400="X",1,I400+1)))))</f>
        <v/>
      </c>
      <c r="J401" s="51" t="str">
        <f>IF($A401="","",(IF((VLOOKUP($A401,DATA!$A$1:$M$38,10,FALSE))="X","X",(IF(J400="X",1,J400+1)))))</f>
        <v/>
      </c>
      <c r="K401" s="50" t="str">
        <f>IF($A401="","",(IF((VLOOKUP($A401,DATA!$A$1:$M$38,11,FALSE))="X","X",(IF(K400="X",1,K400+1)))))</f>
        <v/>
      </c>
      <c r="L401" s="50" t="str">
        <f>IF($A401="","",(IF((VLOOKUP($A401,DATA!$A$1:$M$38,12,FALSE))="X","X",(IF(L400="X",1,L400+1)))))</f>
        <v/>
      </c>
      <c r="M401" s="50" t="str">
        <f>IF($A401="","",(IF((VLOOKUP($A401,DATA!$A$1:$M$38,13,FALSE))="X","X",(IF(M400="X",1,M400+1)))))</f>
        <v/>
      </c>
      <c r="N401" s="53" t="str">
        <f t="shared" si="12"/>
        <v/>
      </c>
      <c r="O401" s="51" t="str">
        <f t="shared" si="13"/>
        <v/>
      </c>
      <c r="P401" s="50" t="str">
        <f>IF($A401="","",(IF((VLOOKUP($A401,DATA!$S$1:$AC$38,2,FALSE))="X","X",(IF(P400="X",1,P400+1)))))</f>
        <v/>
      </c>
      <c r="Q401" s="50" t="str">
        <f>IF($A401="","",(IF((VLOOKUP($A401,DATA!$S$1:$AC$38,3,FALSE))="X","X",(IF(Q400="X",1,Q400+1)))))</f>
        <v/>
      </c>
      <c r="R401" s="50" t="str">
        <f>IF($A401="","",(IF((VLOOKUP($A401,DATA!$S$1:$AC$38,4,FALSE))="X","X",(IF(R400="X",1,R400+1)))))</f>
        <v/>
      </c>
      <c r="S401" s="50" t="str">
        <f>IF($A401="","",(IF((VLOOKUP($A401,DATA!$S$1:$AC$38,5,FALSE))="X","X",(IF(S400="X",1,S400+1)))))</f>
        <v/>
      </c>
      <c r="T401" s="50" t="str">
        <f>IF($A401="","",(IF((VLOOKUP($A401,DATA!$S$1:$AC$38,6,FALSE))="X","X",(IF(T400="X",1,T400+1)))))</f>
        <v/>
      </c>
      <c r="U401" s="50" t="str">
        <f>IF($A401="","",(IF((VLOOKUP($A401,DATA!$S$1:$AC$38,7,FALSE))="X","X",(IF(U400="X",1,U400+1)))))</f>
        <v/>
      </c>
      <c r="V401" s="51" t="str">
        <f>IF($A401="","",(IF((VLOOKUP($A401,DATA!$S$1:$AC$38,8,FALSE))="X","X",(IF(V400="X",1,V400+1)))))</f>
        <v/>
      </c>
      <c r="W401" s="50" t="str">
        <f>IF($A401="","",(IF((VLOOKUP($A401,DATA!$S$1:$AC$38,9,FALSE))="X","X",(IF(W400="X",1,W400+1)))))</f>
        <v/>
      </c>
      <c r="X401" s="50" t="str">
        <f>IF($A401="","",(IF((VLOOKUP($A401,DATA!$S$1:$AC$38,10,FALSE))="X","X",(IF(X400="X",1,X400+1)))))</f>
        <v/>
      </c>
      <c r="Y401" s="51" t="str">
        <f>IF($A401="","",(IF((VLOOKUP($A401,DATA!$S$1:$AC$38,11,FALSE))="X","X",(IF(Y400="X",1,Y400+1)))))</f>
        <v/>
      </c>
      <c r="Z401" s="52"/>
      <c r="AA401" s="52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  <c r="AU401" s="44"/>
      <c r="AV401" s="44"/>
      <c r="AW401" s="44"/>
      <c r="AX401" s="44"/>
      <c r="AY401" s="44"/>
      <c r="AZ401" s="44"/>
      <c r="BA401" s="44"/>
      <c r="BB401" s="44"/>
      <c r="BC401" s="44"/>
      <c r="BD401" s="44"/>
      <c r="BE401" s="44"/>
      <c r="BF401" s="44"/>
      <c r="BG401" s="44"/>
      <c r="BH401" s="44"/>
      <c r="BI401" s="44"/>
      <c r="BJ401" s="44"/>
      <c r="BK401" s="44"/>
      <c r="BL401" s="44"/>
      <c r="BM401" s="39"/>
      <c r="BN401" s="39"/>
      <c r="BO401" s="39"/>
      <c r="BP401" s="39"/>
      <c r="BQ401" s="39"/>
      <c r="BR401" s="39"/>
      <c r="BS401" s="44"/>
      <c r="BT401" s="44"/>
      <c r="BU401" s="44"/>
      <c r="BV401" s="44"/>
      <c r="BW401" s="44"/>
      <c r="BX401" s="44"/>
      <c r="BY401" s="44"/>
      <c r="BZ401" s="44"/>
      <c r="CA401" s="44"/>
      <c r="CB401" s="44"/>
      <c r="CC401" s="44"/>
      <c r="CD401" s="44"/>
      <c r="CE401" s="39"/>
      <c r="CF401" s="39"/>
      <c r="CG401" s="39"/>
      <c r="CH401" s="39"/>
      <c r="DC401" s="4"/>
      <c r="DD401" s="4"/>
      <c r="DE401" s="49"/>
      <c r="DF401" s="49"/>
      <c r="DG401" s="49"/>
      <c r="DH401" s="49"/>
      <c r="DI401" s="49"/>
      <c r="DJ401" s="49"/>
      <c r="DK401" s="49"/>
      <c r="DL401" s="49"/>
      <c r="DM401" s="49"/>
      <c r="DN401" s="49"/>
      <c r="DO401" s="49"/>
      <c r="DP401" s="49"/>
      <c r="DQ401" s="49"/>
      <c r="DR401" s="49"/>
      <c r="DS401" s="49"/>
      <c r="DT401" s="49"/>
      <c r="DU401" s="49"/>
      <c r="DV401" s="49"/>
      <c r="DW401" s="49"/>
      <c r="DX401" s="49"/>
      <c r="DY401" s="49"/>
      <c r="DZ401" s="49"/>
      <c r="EA401" s="49"/>
      <c r="EB401" s="49"/>
      <c r="EC401" s="49"/>
      <c r="ED401" s="49"/>
      <c r="EE401" s="49"/>
      <c r="EF401" s="49"/>
      <c r="EG401" s="49"/>
      <c r="EH401" s="49"/>
      <c r="EI401" s="49"/>
      <c r="EJ401" s="49"/>
      <c r="EK401" s="49"/>
      <c r="EL401" s="49"/>
      <c r="EM401" s="49"/>
      <c r="EN401" s="49"/>
      <c r="EO401" s="49"/>
      <c r="EP401" s="49"/>
      <c r="EQ401" s="49"/>
      <c r="ER401" s="49"/>
      <c r="ES401" s="49"/>
      <c r="ET401" s="49"/>
      <c r="EU401" s="49"/>
      <c r="EV401" s="49"/>
      <c r="EW401" s="49"/>
      <c r="EX401" s="49"/>
      <c r="EY401" s="49"/>
      <c r="EZ401" s="49"/>
      <c r="FA401" s="49"/>
      <c r="FB401" s="49"/>
      <c r="FC401" s="49"/>
      <c r="FD401" s="49"/>
      <c r="FE401" s="49"/>
      <c r="FF401" s="49"/>
      <c r="FG401" s="49"/>
      <c r="FH401" s="49"/>
      <c r="FI401" s="49"/>
      <c r="FJ401" s="49"/>
      <c r="FK401" s="49"/>
      <c r="FL401" s="49"/>
      <c r="FM401" s="49"/>
      <c r="FN401" s="49"/>
      <c r="FO401" s="49"/>
      <c r="FP401" s="49"/>
      <c r="FQ401" s="49"/>
      <c r="FR401" s="49"/>
      <c r="FS401" s="49"/>
      <c r="FT401" s="49"/>
      <c r="FU401" s="49"/>
      <c r="FV401" s="49"/>
      <c r="FW401" s="49"/>
      <c r="FX401" s="49"/>
      <c r="FY401" s="49"/>
      <c r="FZ401" s="49"/>
      <c r="GA401" s="49"/>
      <c r="GB401" s="49"/>
      <c r="GC401" s="49"/>
      <c r="GD401" s="49"/>
      <c r="GE401" s="49"/>
      <c r="GF401" s="49"/>
      <c r="GG401" s="49"/>
      <c r="GH401" s="49"/>
      <c r="GI401" s="49"/>
      <c r="GJ401" s="49"/>
      <c r="GK401" s="49"/>
      <c r="GL401" s="49"/>
      <c r="GM401" s="49"/>
      <c r="GN401" s="49"/>
      <c r="GO401" s="49"/>
      <c r="GP401" s="49"/>
      <c r="GQ401" s="49"/>
      <c r="GR401" s="49"/>
      <c r="GS401" s="49"/>
      <c r="GT401" s="49"/>
      <c r="GU401" s="49"/>
      <c r="GV401" s="49"/>
      <c r="GW401" s="49"/>
      <c r="GX401" s="49"/>
      <c r="GY401" s="49"/>
      <c r="GZ401" s="49"/>
    </row>
    <row r="402" spans="1:208" s="5" customFormat="1" ht="18.600000000000001" customHeight="1" x14ac:dyDescent="0.25">
      <c r="A402" s="58"/>
      <c r="B402" s="50" t="str">
        <f>IF($A402="","",(IF((VLOOKUP($A402,DATA!$A$1:$M$38,2,FALSE))="X","X",(IF(B401="X",1,B401+1)))))</f>
        <v/>
      </c>
      <c r="C402" s="51" t="str">
        <f>IF($A402="","",(IF((VLOOKUP($A402,DATA!$A$1:$M$38,3,FALSE))="X","X",(IF(C401="X",1,C401+1)))))</f>
        <v/>
      </c>
      <c r="D402" s="50" t="str">
        <f>IF($A402="","",(IF((VLOOKUP($A402,DATA!$A$1:$M$38,4,FALSE))="X","X",(IF(D401="X",1,D401+1)))))</f>
        <v/>
      </c>
      <c r="E402" s="51" t="str">
        <f>IF($A402="","",(IF((VLOOKUP($A402,DATA!$A$1:$M$38,5,FALSE))="X","X",(IF(E401="X",1,E401+1)))))</f>
        <v/>
      </c>
      <c r="F402" s="50" t="str">
        <f>IF($A402="","",(IF((VLOOKUP($A402,DATA!$A$1:$M$38,6,FALSE))="X","X",(IF(F401="X",1,F401+1)))))</f>
        <v/>
      </c>
      <c r="G402" s="51" t="str">
        <f>IF($A402="","",(IF((VLOOKUP($A402,DATA!$A$1:$M$38,7,FALSE))="X","X",(IF(G401="X",1,G401+1)))))</f>
        <v/>
      </c>
      <c r="H402" s="50" t="str">
        <f>IF($A402="","",(IF((VLOOKUP($A402,DATA!$A$1:$M$38,8,FALSE))="X","X",(IF(H401="X",1,H401+1)))))</f>
        <v/>
      </c>
      <c r="I402" s="50" t="str">
        <f>IF($A402="","",(IF((VLOOKUP($A402,DATA!$A$1:$M$38,9,FALSE))="X","X",(IF(I401="X",1,I401+1)))))</f>
        <v/>
      </c>
      <c r="J402" s="51" t="str">
        <f>IF($A402="","",(IF((VLOOKUP($A402,DATA!$A$1:$M$38,10,FALSE))="X","X",(IF(J401="X",1,J401+1)))))</f>
        <v/>
      </c>
      <c r="K402" s="50" t="str">
        <f>IF($A402="","",(IF((VLOOKUP($A402,DATA!$A$1:$M$38,11,FALSE))="X","X",(IF(K401="X",1,K401+1)))))</f>
        <v/>
      </c>
      <c r="L402" s="50" t="str">
        <f>IF($A402="","",(IF((VLOOKUP($A402,DATA!$A$1:$M$38,12,FALSE))="X","X",(IF(L401="X",1,L401+1)))))</f>
        <v/>
      </c>
      <c r="M402" s="50" t="str">
        <f>IF($A402="","",(IF((VLOOKUP($A402,DATA!$A$1:$M$38,13,FALSE))="X","X",(IF(M401="X",1,M401+1)))))</f>
        <v/>
      </c>
      <c r="N402" s="53" t="str">
        <f t="shared" si="12"/>
        <v/>
      </c>
      <c r="O402" s="51" t="str">
        <f t="shared" si="13"/>
        <v/>
      </c>
      <c r="P402" s="50" t="str">
        <f>IF($A402="","",(IF((VLOOKUP($A402,DATA!$S$1:$AC$38,2,FALSE))="X","X",(IF(P401="X",1,P401+1)))))</f>
        <v/>
      </c>
      <c r="Q402" s="50" t="str">
        <f>IF($A402="","",(IF((VLOOKUP($A402,DATA!$S$1:$AC$38,3,FALSE))="X","X",(IF(Q401="X",1,Q401+1)))))</f>
        <v/>
      </c>
      <c r="R402" s="50" t="str">
        <f>IF($A402="","",(IF((VLOOKUP($A402,DATA!$S$1:$AC$38,4,FALSE))="X","X",(IF(R401="X",1,R401+1)))))</f>
        <v/>
      </c>
      <c r="S402" s="50" t="str">
        <f>IF($A402="","",(IF((VLOOKUP($A402,DATA!$S$1:$AC$38,5,FALSE))="X","X",(IF(S401="X",1,S401+1)))))</f>
        <v/>
      </c>
      <c r="T402" s="50" t="str">
        <f>IF($A402="","",(IF((VLOOKUP($A402,DATA!$S$1:$AC$38,6,FALSE))="X","X",(IF(T401="X",1,T401+1)))))</f>
        <v/>
      </c>
      <c r="U402" s="50" t="str">
        <f>IF($A402="","",(IF((VLOOKUP($A402,DATA!$S$1:$AC$38,7,FALSE))="X","X",(IF(U401="X",1,U401+1)))))</f>
        <v/>
      </c>
      <c r="V402" s="51" t="str">
        <f>IF($A402="","",(IF((VLOOKUP($A402,DATA!$S$1:$AC$38,8,FALSE))="X","X",(IF(V401="X",1,V401+1)))))</f>
        <v/>
      </c>
      <c r="W402" s="50" t="str">
        <f>IF($A402="","",(IF((VLOOKUP($A402,DATA!$S$1:$AC$38,9,FALSE))="X","X",(IF(W401="X",1,W401+1)))))</f>
        <v/>
      </c>
      <c r="X402" s="50" t="str">
        <f>IF($A402="","",(IF((VLOOKUP($A402,DATA!$S$1:$AC$38,10,FALSE))="X","X",(IF(X401="X",1,X401+1)))))</f>
        <v/>
      </c>
      <c r="Y402" s="51" t="str">
        <f>IF($A402="","",(IF((VLOOKUP($A402,DATA!$S$1:$AC$38,11,FALSE))="X","X",(IF(Y401="X",1,Y401+1)))))</f>
        <v/>
      </c>
      <c r="Z402" s="52"/>
      <c r="AA402" s="52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  <c r="AT402" s="44"/>
      <c r="AU402" s="44"/>
      <c r="AV402" s="44"/>
      <c r="AW402" s="44"/>
      <c r="AX402" s="44"/>
      <c r="AY402" s="44"/>
      <c r="AZ402" s="44"/>
      <c r="BA402" s="44"/>
      <c r="BB402" s="44"/>
      <c r="BC402" s="44"/>
      <c r="BD402" s="44"/>
      <c r="BE402" s="44"/>
      <c r="BF402" s="44"/>
      <c r="BG402" s="44"/>
      <c r="BH402" s="44"/>
      <c r="BI402" s="44"/>
      <c r="BJ402" s="44"/>
      <c r="BK402" s="44"/>
      <c r="BL402" s="44"/>
      <c r="BM402" s="39"/>
      <c r="BN402" s="39"/>
      <c r="BO402" s="39"/>
      <c r="BP402" s="39"/>
      <c r="BQ402" s="39"/>
      <c r="BR402" s="39"/>
      <c r="BS402" s="44"/>
      <c r="BT402" s="44"/>
      <c r="BU402" s="44"/>
      <c r="BV402" s="44"/>
      <c r="BW402" s="44"/>
      <c r="BX402" s="44"/>
      <c r="BY402" s="44"/>
      <c r="BZ402" s="44"/>
      <c r="CA402" s="44"/>
      <c r="CB402" s="44"/>
      <c r="CC402" s="44"/>
      <c r="CD402" s="44"/>
      <c r="CE402" s="39"/>
      <c r="CF402" s="39"/>
      <c r="CG402" s="39"/>
      <c r="CH402" s="39"/>
      <c r="DC402" s="4"/>
      <c r="DD402" s="4"/>
      <c r="DE402" s="49"/>
      <c r="DF402" s="49"/>
      <c r="DG402" s="49"/>
      <c r="DH402" s="49"/>
      <c r="DI402" s="49"/>
      <c r="DJ402" s="49"/>
      <c r="DK402" s="49"/>
      <c r="DL402" s="49"/>
      <c r="DM402" s="49"/>
      <c r="DN402" s="49"/>
      <c r="DO402" s="49"/>
      <c r="DP402" s="49"/>
      <c r="DQ402" s="49"/>
      <c r="DR402" s="49"/>
      <c r="DS402" s="49"/>
      <c r="DT402" s="49"/>
      <c r="DU402" s="49"/>
      <c r="DV402" s="49"/>
      <c r="DW402" s="49"/>
      <c r="DX402" s="49"/>
      <c r="DY402" s="49"/>
      <c r="DZ402" s="49"/>
      <c r="EA402" s="49"/>
      <c r="EB402" s="49"/>
      <c r="EC402" s="49"/>
      <c r="ED402" s="49"/>
      <c r="EE402" s="49"/>
      <c r="EF402" s="49"/>
      <c r="EG402" s="49"/>
      <c r="EH402" s="49"/>
      <c r="EI402" s="49"/>
      <c r="EJ402" s="49"/>
      <c r="EK402" s="49"/>
      <c r="EL402" s="49"/>
      <c r="EM402" s="49"/>
      <c r="EN402" s="49"/>
      <c r="EO402" s="49"/>
      <c r="EP402" s="49"/>
      <c r="EQ402" s="49"/>
      <c r="ER402" s="49"/>
      <c r="ES402" s="49"/>
      <c r="ET402" s="49"/>
      <c r="EU402" s="49"/>
      <c r="EV402" s="49"/>
      <c r="EW402" s="49"/>
      <c r="EX402" s="49"/>
      <c r="EY402" s="49"/>
      <c r="EZ402" s="49"/>
      <c r="FA402" s="49"/>
      <c r="FB402" s="49"/>
      <c r="FC402" s="49"/>
      <c r="FD402" s="49"/>
      <c r="FE402" s="49"/>
      <c r="FF402" s="49"/>
      <c r="FG402" s="49"/>
      <c r="FH402" s="49"/>
      <c r="FI402" s="49"/>
      <c r="FJ402" s="49"/>
      <c r="FK402" s="49"/>
      <c r="FL402" s="49"/>
      <c r="FM402" s="49"/>
      <c r="FN402" s="49"/>
      <c r="FO402" s="49"/>
      <c r="FP402" s="49"/>
      <c r="FQ402" s="49"/>
      <c r="FR402" s="49"/>
      <c r="FS402" s="49"/>
      <c r="FT402" s="49"/>
      <c r="FU402" s="49"/>
      <c r="FV402" s="49"/>
      <c r="FW402" s="49"/>
      <c r="FX402" s="49"/>
      <c r="FY402" s="49"/>
      <c r="FZ402" s="49"/>
      <c r="GA402" s="49"/>
      <c r="GB402" s="49"/>
      <c r="GC402" s="49"/>
      <c r="GD402" s="49"/>
      <c r="GE402" s="49"/>
      <c r="GF402" s="49"/>
      <c r="GG402" s="49"/>
      <c r="GH402" s="49"/>
      <c r="GI402" s="49"/>
      <c r="GJ402" s="49"/>
      <c r="GK402" s="49"/>
      <c r="GL402" s="49"/>
      <c r="GM402" s="49"/>
      <c r="GN402" s="49"/>
      <c r="GO402" s="49"/>
      <c r="GP402" s="49"/>
      <c r="GQ402" s="49"/>
      <c r="GR402" s="49"/>
      <c r="GS402" s="49"/>
      <c r="GT402" s="49"/>
      <c r="GU402" s="49"/>
      <c r="GV402" s="49"/>
      <c r="GW402" s="49"/>
      <c r="GX402" s="49"/>
      <c r="GY402" s="49"/>
      <c r="GZ402" s="49"/>
    </row>
    <row r="403" spans="1:208" s="5" customFormat="1" ht="18.600000000000001" customHeight="1" x14ac:dyDescent="0.25">
      <c r="A403" s="58"/>
      <c r="B403" s="50" t="str">
        <f>IF($A403="","",(IF((VLOOKUP($A403,DATA!$A$1:$M$38,2,FALSE))="X","X",(IF(B402="X",1,B402+1)))))</f>
        <v/>
      </c>
      <c r="C403" s="51" t="str">
        <f>IF($A403="","",(IF((VLOOKUP($A403,DATA!$A$1:$M$38,3,FALSE))="X","X",(IF(C402="X",1,C402+1)))))</f>
        <v/>
      </c>
      <c r="D403" s="50" t="str">
        <f>IF($A403="","",(IF((VLOOKUP($A403,DATA!$A$1:$M$38,4,FALSE))="X","X",(IF(D402="X",1,D402+1)))))</f>
        <v/>
      </c>
      <c r="E403" s="51" t="str">
        <f>IF($A403="","",(IF((VLOOKUP($A403,DATA!$A$1:$M$38,5,FALSE))="X","X",(IF(E402="X",1,E402+1)))))</f>
        <v/>
      </c>
      <c r="F403" s="50" t="str">
        <f>IF($A403="","",(IF((VLOOKUP($A403,DATA!$A$1:$M$38,6,FALSE))="X","X",(IF(F402="X",1,F402+1)))))</f>
        <v/>
      </c>
      <c r="G403" s="51" t="str">
        <f>IF($A403="","",(IF((VLOOKUP($A403,DATA!$A$1:$M$38,7,FALSE))="X","X",(IF(G402="X",1,G402+1)))))</f>
        <v/>
      </c>
      <c r="H403" s="50" t="str">
        <f>IF($A403="","",(IF((VLOOKUP($A403,DATA!$A$1:$M$38,8,FALSE))="X","X",(IF(H402="X",1,H402+1)))))</f>
        <v/>
      </c>
      <c r="I403" s="50" t="str">
        <f>IF($A403="","",(IF((VLOOKUP($A403,DATA!$A$1:$M$38,9,FALSE))="X","X",(IF(I402="X",1,I402+1)))))</f>
        <v/>
      </c>
      <c r="J403" s="51" t="str">
        <f>IF($A403="","",(IF((VLOOKUP($A403,DATA!$A$1:$M$38,10,FALSE))="X","X",(IF(J402="X",1,J402+1)))))</f>
        <v/>
      </c>
      <c r="K403" s="50" t="str">
        <f>IF($A403="","",(IF((VLOOKUP($A403,DATA!$A$1:$M$38,11,FALSE))="X","X",(IF(K402="X",1,K402+1)))))</f>
        <v/>
      </c>
      <c r="L403" s="50" t="str">
        <f>IF($A403="","",(IF((VLOOKUP($A403,DATA!$A$1:$M$38,12,FALSE))="X","X",(IF(L402="X",1,L402+1)))))</f>
        <v/>
      </c>
      <c r="M403" s="50" t="str">
        <f>IF($A403="","",(IF((VLOOKUP($A403,DATA!$A$1:$M$38,13,FALSE))="X","X",(IF(M402="X",1,M402+1)))))</f>
        <v/>
      </c>
      <c r="N403" s="53" t="str">
        <f t="shared" si="12"/>
        <v/>
      </c>
      <c r="O403" s="51" t="str">
        <f t="shared" si="13"/>
        <v/>
      </c>
      <c r="P403" s="50" t="str">
        <f>IF($A403="","",(IF((VLOOKUP($A403,DATA!$S$1:$AC$38,2,FALSE))="X","X",(IF(P402="X",1,P402+1)))))</f>
        <v/>
      </c>
      <c r="Q403" s="50" t="str">
        <f>IF($A403="","",(IF((VLOOKUP($A403,DATA!$S$1:$AC$38,3,FALSE))="X","X",(IF(Q402="X",1,Q402+1)))))</f>
        <v/>
      </c>
      <c r="R403" s="50" t="str">
        <f>IF($A403="","",(IF((VLOOKUP($A403,DATA!$S$1:$AC$38,4,FALSE))="X","X",(IF(R402="X",1,R402+1)))))</f>
        <v/>
      </c>
      <c r="S403" s="50" t="str">
        <f>IF($A403="","",(IF((VLOOKUP($A403,DATA!$S$1:$AC$38,5,FALSE))="X","X",(IF(S402="X",1,S402+1)))))</f>
        <v/>
      </c>
      <c r="T403" s="50" t="str">
        <f>IF($A403="","",(IF((VLOOKUP($A403,DATA!$S$1:$AC$38,6,FALSE))="X","X",(IF(T402="X",1,T402+1)))))</f>
        <v/>
      </c>
      <c r="U403" s="50" t="str">
        <f>IF($A403="","",(IF((VLOOKUP($A403,DATA!$S$1:$AC$38,7,FALSE))="X","X",(IF(U402="X",1,U402+1)))))</f>
        <v/>
      </c>
      <c r="V403" s="51" t="str">
        <f>IF($A403="","",(IF((VLOOKUP($A403,DATA!$S$1:$AC$38,8,FALSE))="X","X",(IF(V402="X",1,V402+1)))))</f>
        <v/>
      </c>
      <c r="W403" s="50" t="str">
        <f>IF($A403="","",(IF((VLOOKUP($A403,DATA!$S$1:$AC$38,9,FALSE))="X","X",(IF(W402="X",1,W402+1)))))</f>
        <v/>
      </c>
      <c r="X403" s="50" t="str">
        <f>IF($A403="","",(IF((VLOOKUP($A403,DATA!$S$1:$AC$38,10,FALSE))="X","X",(IF(X402="X",1,X402+1)))))</f>
        <v/>
      </c>
      <c r="Y403" s="51" t="str">
        <f>IF($A403="","",(IF((VLOOKUP($A403,DATA!$S$1:$AC$38,11,FALSE))="X","X",(IF(Y402="X",1,Y402+1)))))</f>
        <v/>
      </c>
      <c r="Z403" s="52"/>
      <c r="AA403" s="52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  <c r="AU403" s="44"/>
      <c r="AV403" s="44"/>
      <c r="AW403" s="44"/>
      <c r="AX403" s="44"/>
      <c r="AY403" s="44"/>
      <c r="AZ403" s="44"/>
      <c r="BA403" s="44"/>
      <c r="BB403" s="44"/>
      <c r="BC403" s="44"/>
      <c r="BD403" s="44"/>
      <c r="BE403" s="44"/>
      <c r="BF403" s="44"/>
      <c r="BG403" s="44"/>
      <c r="BH403" s="44"/>
      <c r="BI403" s="44"/>
      <c r="BJ403" s="44"/>
      <c r="BK403" s="44"/>
      <c r="BL403" s="44"/>
      <c r="BM403" s="39"/>
      <c r="BN403" s="39"/>
      <c r="BO403" s="39"/>
      <c r="BP403" s="39"/>
      <c r="BQ403" s="39"/>
      <c r="BR403" s="39"/>
      <c r="BS403" s="44"/>
      <c r="BT403" s="44"/>
      <c r="BU403" s="44"/>
      <c r="BV403" s="44"/>
      <c r="BW403" s="44"/>
      <c r="BX403" s="44"/>
      <c r="BY403" s="44"/>
      <c r="BZ403" s="44"/>
      <c r="CA403" s="44"/>
      <c r="CB403" s="44"/>
      <c r="CC403" s="44"/>
      <c r="CD403" s="44"/>
      <c r="CE403" s="39"/>
      <c r="CF403" s="39"/>
      <c r="CG403" s="39"/>
      <c r="CH403" s="39"/>
      <c r="DC403" s="4"/>
      <c r="DD403" s="4"/>
      <c r="DE403" s="49"/>
      <c r="DF403" s="49"/>
      <c r="DG403" s="49"/>
      <c r="DH403" s="49"/>
      <c r="DI403" s="49"/>
      <c r="DJ403" s="49"/>
      <c r="DK403" s="49"/>
      <c r="DL403" s="49"/>
      <c r="DM403" s="49"/>
      <c r="DN403" s="49"/>
      <c r="DO403" s="49"/>
      <c r="DP403" s="49"/>
      <c r="DQ403" s="49"/>
      <c r="DR403" s="49"/>
      <c r="DS403" s="49"/>
      <c r="DT403" s="49"/>
      <c r="DU403" s="49"/>
      <c r="DV403" s="49"/>
      <c r="DW403" s="49"/>
      <c r="DX403" s="49"/>
      <c r="DY403" s="49"/>
      <c r="DZ403" s="49"/>
      <c r="EA403" s="49"/>
      <c r="EB403" s="49"/>
      <c r="EC403" s="49"/>
      <c r="ED403" s="49"/>
      <c r="EE403" s="49"/>
      <c r="EF403" s="49"/>
      <c r="EG403" s="49"/>
      <c r="EH403" s="49"/>
      <c r="EI403" s="49"/>
      <c r="EJ403" s="49"/>
      <c r="EK403" s="49"/>
      <c r="EL403" s="49"/>
      <c r="EM403" s="49"/>
      <c r="EN403" s="49"/>
      <c r="EO403" s="49"/>
      <c r="EP403" s="49"/>
      <c r="EQ403" s="49"/>
      <c r="ER403" s="49"/>
      <c r="ES403" s="49"/>
      <c r="ET403" s="49"/>
      <c r="EU403" s="49"/>
      <c r="EV403" s="49"/>
      <c r="EW403" s="49"/>
      <c r="EX403" s="49"/>
      <c r="EY403" s="49"/>
      <c r="EZ403" s="49"/>
      <c r="FA403" s="49"/>
      <c r="FB403" s="49"/>
      <c r="FC403" s="49"/>
      <c r="FD403" s="49"/>
      <c r="FE403" s="49"/>
      <c r="FF403" s="49"/>
      <c r="FG403" s="49"/>
      <c r="FH403" s="49"/>
      <c r="FI403" s="49"/>
      <c r="FJ403" s="49"/>
      <c r="FK403" s="49"/>
      <c r="FL403" s="49"/>
      <c r="FM403" s="49"/>
      <c r="FN403" s="49"/>
      <c r="FO403" s="49"/>
      <c r="FP403" s="49"/>
      <c r="FQ403" s="49"/>
      <c r="FR403" s="49"/>
      <c r="FS403" s="49"/>
      <c r="FT403" s="49"/>
      <c r="FU403" s="49"/>
      <c r="FV403" s="49"/>
      <c r="FW403" s="49"/>
      <c r="FX403" s="49"/>
      <c r="FY403" s="49"/>
      <c r="FZ403" s="49"/>
      <c r="GA403" s="49"/>
      <c r="GB403" s="49"/>
      <c r="GC403" s="49"/>
      <c r="GD403" s="49"/>
      <c r="GE403" s="49"/>
      <c r="GF403" s="49"/>
      <c r="GG403" s="49"/>
      <c r="GH403" s="49"/>
      <c r="GI403" s="49"/>
      <c r="GJ403" s="49"/>
      <c r="GK403" s="49"/>
      <c r="GL403" s="49"/>
      <c r="GM403" s="49"/>
      <c r="GN403" s="49"/>
      <c r="GO403" s="49"/>
      <c r="GP403" s="49"/>
      <c r="GQ403" s="49"/>
      <c r="GR403" s="49"/>
      <c r="GS403" s="49"/>
      <c r="GT403" s="49"/>
      <c r="GU403" s="49"/>
      <c r="GV403" s="49"/>
      <c r="GW403" s="49"/>
      <c r="GX403" s="49"/>
      <c r="GY403" s="49"/>
      <c r="GZ403" s="49"/>
    </row>
    <row r="404" spans="1:208" s="5" customFormat="1" ht="18.600000000000001" customHeight="1" x14ac:dyDescent="0.25">
      <c r="A404" s="58"/>
      <c r="B404" s="50" t="str">
        <f>IF($A404="","",(IF((VLOOKUP($A404,DATA!$A$1:$M$38,2,FALSE))="X","X",(IF(B403="X",1,B403+1)))))</f>
        <v/>
      </c>
      <c r="C404" s="51" t="str">
        <f>IF($A404="","",(IF((VLOOKUP($A404,DATA!$A$1:$M$38,3,FALSE))="X","X",(IF(C403="X",1,C403+1)))))</f>
        <v/>
      </c>
      <c r="D404" s="50" t="str">
        <f>IF($A404="","",(IF((VLOOKUP($A404,DATA!$A$1:$M$38,4,FALSE))="X","X",(IF(D403="X",1,D403+1)))))</f>
        <v/>
      </c>
      <c r="E404" s="51" t="str">
        <f>IF($A404="","",(IF((VLOOKUP($A404,DATA!$A$1:$M$38,5,FALSE))="X","X",(IF(E403="X",1,E403+1)))))</f>
        <v/>
      </c>
      <c r="F404" s="50" t="str">
        <f>IF($A404="","",(IF((VLOOKUP($A404,DATA!$A$1:$M$38,6,FALSE))="X","X",(IF(F403="X",1,F403+1)))))</f>
        <v/>
      </c>
      <c r="G404" s="51" t="str">
        <f>IF($A404="","",(IF((VLOOKUP($A404,DATA!$A$1:$M$38,7,FALSE))="X","X",(IF(G403="X",1,G403+1)))))</f>
        <v/>
      </c>
      <c r="H404" s="50" t="str">
        <f>IF($A404="","",(IF((VLOOKUP($A404,DATA!$A$1:$M$38,8,FALSE))="X","X",(IF(H403="X",1,H403+1)))))</f>
        <v/>
      </c>
      <c r="I404" s="50" t="str">
        <f>IF($A404="","",(IF((VLOOKUP($A404,DATA!$A$1:$M$38,9,FALSE))="X","X",(IF(I403="X",1,I403+1)))))</f>
        <v/>
      </c>
      <c r="J404" s="51" t="str">
        <f>IF($A404="","",(IF((VLOOKUP($A404,DATA!$A$1:$M$38,10,FALSE))="X","X",(IF(J403="X",1,J403+1)))))</f>
        <v/>
      </c>
      <c r="K404" s="50" t="str">
        <f>IF($A404="","",(IF((VLOOKUP($A404,DATA!$A$1:$M$38,11,FALSE))="X","X",(IF(K403="X",1,K403+1)))))</f>
        <v/>
      </c>
      <c r="L404" s="50" t="str">
        <f>IF($A404="","",(IF((VLOOKUP($A404,DATA!$A$1:$M$38,12,FALSE))="X","X",(IF(L403="X",1,L403+1)))))</f>
        <v/>
      </c>
      <c r="M404" s="50" t="str">
        <f>IF($A404="","",(IF((VLOOKUP($A404,DATA!$A$1:$M$38,13,FALSE))="X","X",(IF(M403="X",1,M403+1)))))</f>
        <v/>
      </c>
      <c r="N404" s="53" t="str">
        <f t="shared" si="12"/>
        <v/>
      </c>
      <c r="O404" s="51" t="str">
        <f t="shared" si="13"/>
        <v/>
      </c>
      <c r="P404" s="50" t="str">
        <f>IF($A404="","",(IF((VLOOKUP($A404,DATA!$S$1:$AC$38,2,FALSE))="X","X",(IF(P403="X",1,P403+1)))))</f>
        <v/>
      </c>
      <c r="Q404" s="50" t="str">
        <f>IF($A404="","",(IF((VLOOKUP($A404,DATA!$S$1:$AC$38,3,FALSE))="X","X",(IF(Q403="X",1,Q403+1)))))</f>
        <v/>
      </c>
      <c r="R404" s="50" t="str">
        <f>IF($A404="","",(IF((VLOOKUP($A404,DATA!$S$1:$AC$38,4,FALSE))="X","X",(IF(R403="X",1,R403+1)))))</f>
        <v/>
      </c>
      <c r="S404" s="50" t="str">
        <f>IF($A404="","",(IF((VLOOKUP($A404,DATA!$S$1:$AC$38,5,FALSE))="X","X",(IF(S403="X",1,S403+1)))))</f>
        <v/>
      </c>
      <c r="T404" s="50" t="str">
        <f>IF($A404="","",(IF((VLOOKUP($A404,DATA!$S$1:$AC$38,6,FALSE))="X","X",(IF(T403="X",1,T403+1)))))</f>
        <v/>
      </c>
      <c r="U404" s="50" t="str">
        <f>IF($A404="","",(IF((VLOOKUP($A404,DATA!$S$1:$AC$38,7,FALSE))="X","X",(IF(U403="X",1,U403+1)))))</f>
        <v/>
      </c>
      <c r="V404" s="51" t="str">
        <f>IF($A404="","",(IF((VLOOKUP($A404,DATA!$S$1:$AC$38,8,FALSE))="X","X",(IF(V403="X",1,V403+1)))))</f>
        <v/>
      </c>
      <c r="W404" s="50" t="str">
        <f>IF($A404="","",(IF((VLOOKUP($A404,DATA!$S$1:$AC$38,9,FALSE))="X","X",(IF(W403="X",1,W403+1)))))</f>
        <v/>
      </c>
      <c r="X404" s="50" t="str">
        <f>IF($A404="","",(IF((VLOOKUP($A404,DATA!$S$1:$AC$38,10,FALSE))="X","X",(IF(X403="X",1,X403+1)))))</f>
        <v/>
      </c>
      <c r="Y404" s="51" t="str">
        <f>IF($A404="","",(IF((VLOOKUP($A404,DATA!$S$1:$AC$38,11,FALSE))="X","X",(IF(Y403="X",1,Y403+1)))))</f>
        <v/>
      </c>
      <c r="Z404" s="52"/>
      <c r="AA404" s="52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/>
      <c r="BB404" s="44"/>
      <c r="BC404" s="44"/>
      <c r="BD404" s="44"/>
      <c r="BE404" s="44"/>
      <c r="BF404" s="44"/>
      <c r="BG404" s="44"/>
      <c r="BH404" s="44"/>
      <c r="BI404" s="44"/>
      <c r="BJ404" s="44"/>
      <c r="BK404" s="44"/>
      <c r="BL404" s="44"/>
      <c r="BM404" s="39"/>
      <c r="BN404" s="39"/>
      <c r="BO404" s="39"/>
      <c r="BP404" s="39"/>
      <c r="BQ404" s="39"/>
      <c r="BR404" s="39"/>
      <c r="BS404" s="44"/>
      <c r="BT404" s="44"/>
      <c r="BU404" s="44"/>
      <c r="BV404" s="44"/>
      <c r="BW404" s="44"/>
      <c r="BX404" s="44"/>
      <c r="BY404" s="44"/>
      <c r="BZ404" s="44"/>
      <c r="CA404" s="44"/>
      <c r="CB404" s="44"/>
      <c r="CC404" s="44"/>
      <c r="CD404" s="44"/>
      <c r="CE404" s="39"/>
      <c r="CF404" s="39"/>
      <c r="CG404" s="39"/>
      <c r="CH404" s="39"/>
      <c r="DC404" s="4"/>
      <c r="DD404" s="4"/>
      <c r="DE404" s="49"/>
      <c r="DF404" s="49"/>
      <c r="DG404" s="49"/>
      <c r="DH404" s="49"/>
      <c r="DI404" s="49"/>
      <c r="DJ404" s="49"/>
      <c r="DK404" s="49"/>
      <c r="DL404" s="49"/>
      <c r="DM404" s="49"/>
      <c r="DN404" s="49"/>
      <c r="DO404" s="49"/>
      <c r="DP404" s="49"/>
      <c r="DQ404" s="49"/>
      <c r="DR404" s="49"/>
      <c r="DS404" s="49"/>
      <c r="DT404" s="49"/>
      <c r="DU404" s="49"/>
      <c r="DV404" s="49"/>
      <c r="DW404" s="49"/>
      <c r="DX404" s="49"/>
      <c r="DY404" s="49"/>
      <c r="DZ404" s="49"/>
      <c r="EA404" s="49"/>
      <c r="EB404" s="49"/>
      <c r="EC404" s="49"/>
      <c r="ED404" s="49"/>
      <c r="EE404" s="49"/>
      <c r="EF404" s="49"/>
      <c r="EG404" s="49"/>
      <c r="EH404" s="49"/>
      <c r="EI404" s="49"/>
      <c r="EJ404" s="49"/>
      <c r="EK404" s="49"/>
      <c r="EL404" s="49"/>
      <c r="EM404" s="49"/>
      <c r="EN404" s="49"/>
      <c r="EO404" s="49"/>
      <c r="EP404" s="49"/>
      <c r="EQ404" s="49"/>
      <c r="ER404" s="49"/>
      <c r="ES404" s="49"/>
      <c r="ET404" s="49"/>
      <c r="EU404" s="49"/>
      <c r="EV404" s="49"/>
      <c r="EW404" s="49"/>
      <c r="EX404" s="49"/>
      <c r="EY404" s="49"/>
      <c r="EZ404" s="49"/>
      <c r="FA404" s="49"/>
      <c r="FB404" s="49"/>
      <c r="FC404" s="49"/>
      <c r="FD404" s="49"/>
      <c r="FE404" s="49"/>
      <c r="FF404" s="49"/>
      <c r="FG404" s="49"/>
      <c r="FH404" s="49"/>
      <c r="FI404" s="49"/>
      <c r="FJ404" s="49"/>
      <c r="FK404" s="49"/>
      <c r="FL404" s="49"/>
      <c r="FM404" s="49"/>
      <c r="FN404" s="49"/>
      <c r="FO404" s="49"/>
      <c r="FP404" s="49"/>
      <c r="FQ404" s="49"/>
      <c r="FR404" s="49"/>
      <c r="FS404" s="49"/>
      <c r="FT404" s="49"/>
      <c r="FU404" s="49"/>
      <c r="FV404" s="49"/>
      <c r="FW404" s="49"/>
      <c r="FX404" s="49"/>
      <c r="FY404" s="49"/>
      <c r="FZ404" s="49"/>
      <c r="GA404" s="49"/>
      <c r="GB404" s="49"/>
      <c r="GC404" s="49"/>
      <c r="GD404" s="49"/>
      <c r="GE404" s="49"/>
      <c r="GF404" s="49"/>
      <c r="GG404" s="49"/>
      <c r="GH404" s="49"/>
      <c r="GI404" s="49"/>
      <c r="GJ404" s="49"/>
      <c r="GK404" s="49"/>
      <c r="GL404" s="49"/>
      <c r="GM404" s="49"/>
      <c r="GN404" s="49"/>
      <c r="GO404" s="49"/>
      <c r="GP404" s="49"/>
      <c r="GQ404" s="49"/>
      <c r="GR404" s="49"/>
      <c r="GS404" s="49"/>
      <c r="GT404" s="49"/>
      <c r="GU404" s="49"/>
      <c r="GV404" s="49"/>
      <c r="GW404" s="49"/>
      <c r="GX404" s="49"/>
      <c r="GY404" s="49"/>
      <c r="GZ404" s="49"/>
    </row>
    <row r="405" spans="1:208" s="5" customFormat="1" ht="18.600000000000001" customHeight="1" x14ac:dyDescent="0.25">
      <c r="A405" s="58"/>
      <c r="B405" s="50" t="str">
        <f>IF($A405="","",(IF((VLOOKUP($A405,DATA!$A$1:$M$38,2,FALSE))="X","X",(IF(B404="X",1,B404+1)))))</f>
        <v/>
      </c>
      <c r="C405" s="51" t="str">
        <f>IF($A405="","",(IF((VLOOKUP($A405,DATA!$A$1:$M$38,3,FALSE))="X","X",(IF(C404="X",1,C404+1)))))</f>
        <v/>
      </c>
      <c r="D405" s="50" t="str">
        <f>IF($A405="","",(IF((VLOOKUP($A405,DATA!$A$1:$M$38,4,FALSE))="X","X",(IF(D404="X",1,D404+1)))))</f>
        <v/>
      </c>
      <c r="E405" s="51" t="str">
        <f>IF($A405="","",(IF((VLOOKUP($A405,DATA!$A$1:$M$38,5,FALSE))="X","X",(IF(E404="X",1,E404+1)))))</f>
        <v/>
      </c>
      <c r="F405" s="50" t="str">
        <f>IF($A405="","",(IF((VLOOKUP($A405,DATA!$A$1:$M$38,6,FALSE))="X","X",(IF(F404="X",1,F404+1)))))</f>
        <v/>
      </c>
      <c r="G405" s="51" t="str">
        <f>IF($A405="","",(IF((VLOOKUP($A405,DATA!$A$1:$M$38,7,FALSE))="X","X",(IF(G404="X",1,G404+1)))))</f>
        <v/>
      </c>
      <c r="H405" s="50" t="str">
        <f>IF($A405="","",(IF((VLOOKUP($A405,DATA!$A$1:$M$38,8,FALSE))="X","X",(IF(H404="X",1,H404+1)))))</f>
        <v/>
      </c>
      <c r="I405" s="50" t="str">
        <f>IF($A405="","",(IF((VLOOKUP($A405,DATA!$A$1:$M$38,9,FALSE))="X","X",(IF(I404="X",1,I404+1)))))</f>
        <v/>
      </c>
      <c r="J405" s="51" t="str">
        <f>IF($A405="","",(IF((VLOOKUP($A405,DATA!$A$1:$M$38,10,FALSE))="X","X",(IF(J404="X",1,J404+1)))))</f>
        <v/>
      </c>
      <c r="K405" s="50" t="str">
        <f>IF($A405="","",(IF((VLOOKUP($A405,DATA!$A$1:$M$38,11,FALSE))="X","X",(IF(K404="X",1,K404+1)))))</f>
        <v/>
      </c>
      <c r="L405" s="50" t="str">
        <f>IF($A405="","",(IF((VLOOKUP($A405,DATA!$A$1:$M$38,12,FALSE))="X","X",(IF(L404="X",1,L404+1)))))</f>
        <v/>
      </c>
      <c r="M405" s="50" t="str">
        <f>IF($A405="","",(IF((VLOOKUP($A405,DATA!$A$1:$M$38,13,FALSE))="X","X",(IF(M404="X",1,M404+1)))))</f>
        <v/>
      </c>
      <c r="N405" s="53" t="str">
        <f t="shared" si="12"/>
        <v/>
      </c>
      <c r="O405" s="51" t="str">
        <f t="shared" si="13"/>
        <v/>
      </c>
      <c r="P405" s="50" t="str">
        <f>IF($A405="","",(IF((VLOOKUP($A405,DATA!$S$1:$AC$38,2,FALSE))="X","X",(IF(P404="X",1,P404+1)))))</f>
        <v/>
      </c>
      <c r="Q405" s="50" t="str">
        <f>IF($A405="","",(IF((VLOOKUP($A405,DATA!$S$1:$AC$38,3,FALSE))="X","X",(IF(Q404="X",1,Q404+1)))))</f>
        <v/>
      </c>
      <c r="R405" s="50" t="str">
        <f>IF($A405="","",(IF((VLOOKUP($A405,DATA!$S$1:$AC$38,4,FALSE))="X","X",(IF(R404="X",1,R404+1)))))</f>
        <v/>
      </c>
      <c r="S405" s="50" t="str">
        <f>IF($A405="","",(IF((VLOOKUP($A405,DATA!$S$1:$AC$38,5,FALSE))="X","X",(IF(S404="X",1,S404+1)))))</f>
        <v/>
      </c>
      <c r="T405" s="50" t="str">
        <f>IF($A405="","",(IF((VLOOKUP($A405,DATA!$S$1:$AC$38,6,FALSE))="X","X",(IF(T404="X",1,T404+1)))))</f>
        <v/>
      </c>
      <c r="U405" s="50" t="str">
        <f>IF($A405="","",(IF((VLOOKUP($A405,DATA!$S$1:$AC$38,7,FALSE))="X","X",(IF(U404="X",1,U404+1)))))</f>
        <v/>
      </c>
      <c r="V405" s="51" t="str">
        <f>IF($A405="","",(IF((VLOOKUP($A405,DATA!$S$1:$AC$38,8,FALSE))="X","X",(IF(V404="X",1,V404+1)))))</f>
        <v/>
      </c>
      <c r="W405" s="50" t="str">
        <f>IF($A405="","",(IF((VLOOKUP($A405,DATA!$S$1:$AC$38,9,FALSE))="X","X",(IF(W404="X",1,W404+1)))))</f>
        <v/>
      </c>
      <c r="X405" s="50" t="str">
        <f>IF($A405="","",(IF((VLOOKUP($A405,DATA!$S$1:$AC$38,10,FALSE))="X","X",(IF(X404="X",1,X404+1)))))</f>
        <v/>
      </c>
      <c r="Y405" s="51" t="str">
        <f>IF($A405="","",(IF((VLOOKUP($A405,DATA!$S$1:$AC$38,11,FALSE))="X","X",(IF(Y404="X",1,Y404+1)))))</f>
        <v/>
      </c>
      <c r="Z405" s="52"/>
      <c r="AA405" s="52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4"/>
      <c r="BA405" s="44"/>
      <c r="BB405" s="44"/>
      <c r="BC405" s="44"/>
      <c r="BD405" s="44"/>
      <c r="BE405" s="44"/>
      <c r="BF405" s="44"/>
      <c r="BG405" s="44"/>
      <c r="BH405" s="44"/>
      <c r="BI405" s="44"/>
      <c r="BJ405" s="44"/>
      <c r="BK405" s="44"/>
      <c r="BL405" s="44"/>
      <c r="BM405" s="39"/>
      <c r="BN405" s="39"/>
      <c r="BO405" s="39"/>
      <c r="BP405" s="39"/>
      <c r="BQ405" s="39"/>
      <c r="BR405" s="39"/>
      <c r="BS405" s="44"/>
      <c r="BT405" s="44"/>
      <c r="BU405" s="44"/>
      <c r="BV405" s="44"/>
      <c r="BW405" s="44"/>
      <c r="BX405" s="44"/>
      <c r="BY405" s="44"/>
      <c r="BZ405" s="44"/>
      <c r="CA405" s="44"/>
      <c r="CB405" s="44"/>
      <c r="CC405" s="44"/>
      <c r="CD405" s="44"/>
      <c r="CE405" s="39"/>
      <c r="CF405" s="39"/>
      <c r="CG405" s="39"/>
      <c r="CH405" s="39"/>
      <c r="DC405" s="4"/>
      <c r="DD405" s="4"/>
      <c r="DE405" s="49"/>
      <c r="DF405" s="49"/>
      <c r="DG405" s="49"/>
      <c r="DH405" s="49"/>
      <c r="DI405" s="49"/>
      <c r="DJ405" s="49"/>
      <c r="DK405" s="49"/>
      <c r="DL405" s="49"/>
      <c r="DM405" s="49"/>
      <c r="DN405" s="49"/>
      <c r="DO405" s="49"/>
      <c r="DP405" s="49"/>
      <c r="DQ405" s="49"/>
      <c r="DR405" s="49"/>
      <c r="DS405" s="49"/>
      <c r="DT405" s="49"/>
      <c r="DU405" s="49"/>
      <c r="DV405" s="49"/>
      <c r="DW405" s="49"/>
      <c r="DX405" s="49"/>
      <c r="DY405" s="49"/>
      <c r="DZ405" s="49"/>
      <c r="EA405" s="49"/>
      <c r="EB405" s="49"/>
      <c r="EC405" s="49"/>
      <c r="ED405" s="49"/>
      <c r="EE405" s="49"/>
      <c r="EF405" s="49"/>
      <c r="EG405" s="49"/>
      <c r="EH405" s="49"/>
      <c r="EI405" s="49"/>
      <c r="EJ405" s="49"/>
      <c r="EK405" s="49"/>
      <c r="EL405" s="49"/>
      <c r="EM405" s="49"/>
      <c r="EN405" s="49"/>
      <c r="EO405" s="49"/>
      <c r="EP405" s="49"/>
      <c r="EQ405" s="49"/>
      <c r="ER405" s="49"/>
      <c r="ES405" s="49"/>
      <c r="ET405" s="49"/>
      <c r="EU405" s="49"/>
      <c r="EV405" s="49"/>
      <c r="EW405" s="49"/>
      <c r="EX405" s="49"/>
      <c r="EY405" s="49"/>
      <c r="EZ405" s="49"/>
      <c r="FA405" s="49"/>
      <c r="FB405" s="49"/>
      <c r="FC405" s="49"/>
      <c r="FD405" s="49"/>
      <c r="FE405" s="49"/>
      <c r="FF405" s="49"/>
      <c r="FG405" s="49"/>
      <c r="FH405" s="49"/>
      <c r="FI405" s="49"/>
      <c r="FJ405" s="49"/>
      <c r="FK405" s="49"/>
      <c r="FL405" s="49"/>
      <c r="FM405" s="49"/>
      <c r="FN405" s="49"/>
      <c r="FO405" s="49"/>
      <c r="FP405" s="49"/>
      <c r="FQ405" s="49"/>
      <c r="FR405" s="49"/>
      <c r="FS405" s="49"/>
      <c r="FT405" s="49"/>
      <c r="FU405" s="49"/>
      <c r="FV405" s="49"/>
      <c r="FW405" s="49"/>
      <c r="FX405" s="49"/>
      <c r="FY405" s="49"/>
      <c r="FZ405" s="49"/>
      <c r="GA405" s="49"/>
      <c r="GB405" s="49"/>
      <c r="GC405" s="49"/>
      <c r="GD405" s="49"/>
      <c r="GE405" s="49"/>
      <c r="GF405" s="49"/>
      <c r="GG405" s="49"/>
      <c r="GH405" s="49"/>
      <c r="GI405" s="49"/>
      <c r="GJ405" s="49"/>
      <c r="GK405" s="49"/>
      <c r="GL405" s="49"/>
      <c r="GM405" s="49"/>
      <c r="GN405" s="49"/>
      <c r="GO405" s="49"/>
      <c r="GP405" s="49"/>
      <c r="GQ405" s="49"/>
      <c r="GR405" s="49"/>
      <c r="GS405" s="49"/>
      <c r="GT405" s="49"/>
      <c r="GU405" s="49"/>
      <c r="GV405" s="49"/>
      <c r="GW405" s="49"/>
      <c r="GX405" s="49"/>
      <c r="GY405" s="49"/>
      <c r="GZ405" s="49"/>
    </row>
    <row r="406" spans="1:208" s="5" customFormat="1" ht="18.600000000000001" customHeight="1" x14ac:dyDescent="0.25">
      <c r="A406" s="58"/>
      <c r="B406" s="50" t="str">
        <f>IF($A406="","",(IF((VLOOKUP($A406,DATA!$A$1:$M$38,2,FALSE))="X","X",(IF(B405="X",1,B405+1)))))</f>
        <v/>
      </c>
      <c r="C406" s="51" t="str">
        <f>IF($A406="","",(IF((VLOOKUP($A406,DATA!$A$1:$M$38,3,FALSE))="X","X",(IF(C405="X",1,C405+1)))))</f>
        <v/>
      </c>
      <c r="D406" s="50" t="str">
        <f>IF($A406="","",(IF((VLOOKUP($A406,DATA!$A$1:$M$38,4,FALSE))="X","X",(IF(D405="X",1,D405+1)))))</f>
        <v/>
      </c>
      <c r="E406" s="51" t="str">
        <f>IF($A406="","",(IF((VLOOKUP($A406,DATA!$A$1:$M$38,5,FALSE))="X","X",(IF(E405="X",1,E405+1)))))</f>
        <v/>
      </c>
      <c r="F406" s="50" t="str">
        <f>IF($A406="","",(IF((VLOOKUP($A406,DATA!$A$1:$M$38,6,FALSE))="X","X",(IF(F405="X",1,F405+1)))))</f>
        <v/>
      </c>
      <c r="G406" s="51" t="str">
        <f>IF($A406="","",(IF((VLOOKUP($A406,DATA!$A$1:$M$38,7,FALSE))="X","X",(IF(G405="X",1,G405+1)))))</f>
        <v/>
      </c>
      <c r="H406" s="50" t="str">
        <f>IF($A406="","",(IF((VLOOKUP($A406,DATA!$A$1:$M$38,8,FALSE))="X","X",(IF(H405="X",1,H405+1)))))</f>
        <v/>
      </c>
      <c r="I406" s="50" t="str">
        <f>IF($A406="","",(IF((VLOOKUP($A406,DATA!$A$1:$M$38,9,FALSE))="X","X",(IF(I405="X",1,I405+1)))))</f>
        <v/>
      </c>
      <c r="J406" s="51" t="str">
        <f>IF($A406="","",(IF((VLOOKUP($A406,DATA!$A$1:$M$38,10,FALSE))="X","X",(IF(J405="X",1,J405+1)))))</f>
        <v/>
      </c>
      <c r="K406" s="50" t="str">
        <f>IF($A406="","",(IF((VLOOKUP($A406,DATA!$A$1:$M$38,11,FALSE))="X","X",(IF(K405="X",1,K405+1)))))</f>
        <v/>
      </c>
      <c r="L406" s="50" t="str">
        <f>IF($A406="","",(IF((VLOOKUP($A406,DATA!$A$1:$M$38,12,FALSE))="X","X",(IF(L405="X",1,L405+1)))))</f>
        <v/>
      </c>
      <c r="M406" s="50" t="str">
        <f>IF($A406="","",(IF((VLOOKUP($A406,DATA!$A$1:$M$38,13,FALSE))="X","X",(IF(M405="X",1,M405+1)))))</f>
        <v/>
      </c>
      <c r="N406" s="53" t="str">
        <f t="shared" si="12"/>
        <v/>
      </c>
      <c r="O406" s="51" t="str">
        <f t="shared" si="13"/>
        <v/>
      </c>
      <c r="P406" s="50" t="str">
        <f>IF($A406="","",(IF((VLOOKUP($A406,DATA!$S$1:$AC$38,2,FALSE))="X","X",(IF(P405="X",1,P405+1)))))</f>
        <v/>
      </c>
      <c r="Q406" s="50" t="str">
        <f>IF($A406="","",(IF((VLOOKUP($A406,DATA!$S$1:$AC$38,3,FALSE))="X","X",(IF(Q405="X",1,Q405+1)))))</f>
        <v/>
      </c>
      <c r="R406" s="50" t="str">
        <f>IF($A406="","",(IF((VLOOKUP($A406,DATA!$S$1:$AC$38,4,FALSE))="X","X",(IF(R405="X",1,R405+1)))))</f>
        <v/>
      </c>
      <c r="S406" s="50" t="str">
        <f>IF($A406="","",(IF((VLOOKUP($A406,DATA!$S$1:$AC$38,5,FALSE))="X","X",(IF(S405="X",1,S405+1)))))</f>
        <v/>
      </c>
      <c r="T406" s="50" t="str">
        <f>IF($A406="","",(IF((VLOOKUP($A406,DATA!$S$1:$AC$38,6,FALSE))="X","X",(IF(T405="X",1,T405+1)))))</f>
        <v/>
      </c>
      <c r="U406" s="50" t="str">
        <f>IF($A406="","",(IF((VLOOKUP($A406,DATA!$S$1:$AC$38,7,FALSE))="X","X",(IF(U405="X",1,U405+1)))))</f>
        <v/>
      </c>
      <c r="V406" s="51" t="str">
        <f>IF($A406="","",(IF((VLOOKUP($A406,DATA!$S$1:$AC$38,8,FALSE))="X","X",(IF(V405="X",1,V405+1)))))</f>
        <v/>
      </c>
      <c r="W406" s="50" t="str">
        <f>IF($A406="","",(IF((VLOOKUP($A406,DATA!$S$1:$AC$38,9,FALSE))="X","X",(IF(W405="X",1,W405+1)))))</f>
        <v/>
      </c>
      <c r="X406" s="50" t="str">
        <f>IF($A406="","",(IF((VLOOKUP($A406,DATA!$S$1:$AC$38,10,FALSE))="X","X",(IF(X405="X",1,X405+1)))))</f>
        <v/>
      </c>
      <c r="Y406" s="51" t="str">
        <f>IF($A406="","",(IF((VLOOKUP($A406,DATA!$S$1:$AC$38,11,FALSE))="X","X",(IF(Y405="X",1,Y405+1)))))</f>
        <v/>
      </c>
      <c r="Z406" s="52"/>
      <c r="AA406" s="52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44"/>
      <c r="AT406" s="44"/>
      <c r="AU406" s="44"/>
      <c r="AV406" s="44"/>
      <c r="AW406" s="44"/>
      <c r="AX406" s="44"/>
      <c r="AY406" s="44"/>
      <c r="AZ406" s="44"/>
      <c r="BA406" s="44"/>
      <c r="BB406" s="44"/>
      <c r="BC406" s="44"/>
      <c r="BD406" s="44"/>
      <c r="BE406" s="44"/>
      <c r="BF406" s="44"/>
      <c r="BG406" s="44"/>
      <c r="BH406" s="44"/>
      <c r="BI406" s="44"/>
      <c r="BJ406" s="44"/>
      <c r="BK406" s="44"/>
      <c r="BL406" s="44"/>
      <c r="BM406" s="39"/>
      <c r="BN406" s="39"/>
      <c r="BO406" s="39"/>
      <c r="BP406" s="39"/>
      <c r="BQ406" s="39"/>
      <c r="BR406" s="39"/>
      <c r="BS406" s="44"/>
      <c r="BT406" s="44"/>
      <c r="BU406" s="44"/>
      <c r="BV406" s="44"/>
      <c r="BW406" s="44"/>
      <c r="BX406" s="44"/>
      <c r="BY406" s="44"/>
      <c r="BZ406" s="44"/>
      <c r="CA406" s="44"/>
      <c r="CB406" s="44"/>
      <c r="CC406" s="44"/>
      <c r="CD406" s="44"/>
      <c r="CE406" s="39"/>
      <c r="CF406" s="39"/>
      <c r="CG406" s="39"/>
      <c r="CH406" s="39"/>
      <c r="DC406" s="4"/>
      <c r="DD406" s="4"/>
      <c r="DE406" s="49"/>
      <c r="DF406" s="49"/>
      <c r="DG406" s="49"/>
      <c r="DH406" s="49"/>
      <c r="DI406" s="49"/>
      <c r="DJ406" s="49"/>
      <c r="DK406" s="49"/>
      <c r="DL406" s="49"/>
      <c r="DM406" s="49"/>
      <c r="DN406" s="49"/>
      <c r="DO406" s="49"/>
      <c r="DP406" s="49"/>
      <c r="DQ406" s="49"/>
      <c r="DR406" s="49"/>
      <c r="DS406" s="49"/>
      <c r="DT406" s="49"/>
      <c r="DU406" s="49"/>
      <c r="DV406" s="49"/>
      <c r="DW406" s="49"/>
      <c r="DX406" s="49"/>
      <c r="DY406" s="49"/>
      <c r="DZ406" s="49"/>
      <c r="EA406" s="49"/>
      <c r="EB406" s="49"/>
      <c r="EC406" s="49"/>
      <c r="ED406" s="49"/>
      <c r="EE406" s="49"/>
      <c r="EF406" s="49"/>
      <c r="EG406" s="49"/>
      <c r="EH406" s="49"/>
      <c r="EI406" s="49"/>
      <c r="EJ406" s="49"/>
      <c r="EK406" s="49"/>
      <c r="EL406" s="49"/>
      <c r="EM406" s="49"/>
      <c r="EN406" s="49"/>
      <c r="EO406" s="49"/>
      <c r="EP406" s="49"/>
      <c r="EQ406" s="49"/>
      <c r="ER406" s="49"/>
      <c r="ES406" s="49"/>
      <c r="ET406" s="49"/>
      <c r="EU406" s="49"/>
      <c r="EV406" s="49"/>
      <c r="EW406" s="49"/>
      <c r="EX406" s="49"/>
      <c r="EY406" s="49"/>
      <c r="EZ406" s="49"/>
      <c r="FA406" s="49"/>
      <c r="FB406" s="49"/>
      <c r="FC406" s="49"/>
      <c r="FD406" s="49"/>
      <c r="FE406" s="49"/>
      <c r="FF406" s="49"/>
      <c r="FG406" s="49"/>
      <c r="FH406" s="49"/>
      <c r="FI406" s="49"/>
      <c r="FJ406" s="49"/>
      <c r="FK406" s="49"/>
      <c r="FL406" s="49"/>
      <c r="FM406" s="49"/>
      <c r="FN406" s="49"/>
      <c r="FO406" s="49"/>
      <c r="FP406" s="49"/>
      <c r="FQ406" s="49"/>
      <c r="FR406" s="49"/>
      <c r="FS406" s="49"/>
      <c r="FT406" s="49"/>
      <c r="FU406" s="49"/>
      <c r="FV406" s="49"/>
      <c r="FW406" s="49"/>
      <c r="FX406" s="49"/>
      <c r="FY406" s="49"/>
      <c r="FZ406" s="49"/>
      <c r="GA406" s="49"/>
      <c r="GB406" s="49"/>
      <c r="GC406" s="49"/>
      <c r="GD406" s="49"/>
      <c r="GE406" s="49"/>
      <c r="GF406" s="49"/>
      <c r="GG406" s="49"/>
      <c r="GH406" s="49"/>
      <c r="GI406" s="49"/>
      <c r="GJ406" s="49"/>
      <c r="GK406" s="49"/>
      <c r="GL406" s="49"/>
      <c r="GM406" s="49"/>
      <c r="GN406" s="49"/>
      <c r="GO406" s="49"/>
      <c r="GP406" s="49"/>
      <c r="GQ406" s="49"/>
      <c r="GR406" s="49"/>
      <c r="GS406" s="49"/>
      <c r="GT406" s="49"/>
      <c r="GU406" s="49"/>
      <c r="GV406" s="49"/>
      <c r="GW406" s="49"/>
      <c r="GX406" s="49"/>
      <c r="GY406" s="49"/>
      <c r="GZ406" s="49"/>
    </row>
    <row r="407" spans="1:208" s="5" customFormat="1" ht="18.600000000000001" customHeight="1" x14ac:dyDescent="0.25">
      <c r="A407" s="58"/>
      <c r="B407" s="50" t="str">
        <f>IF($A407="","",(IF((VLOOKUP($A407,DATA!$A$1:$M$38,2,FALSE))="X","X",(IF(B406="X",1,B406+1)))))</f>
        <v/>
      </c>
      <c r="C407" s="51" t="str">
        <f>IF($A407="","",(IF((VLOOKUP($A407,DATA!$A$1:$M$38,3,FALSE))="X","X",(IF(C406="X",1,C406+1)))))</f>
        <v/>
      </c>
      <c r="D407" s="50" t="str">
        <f>IF($A407="","",(IF((VLOOKUP($A407,DATA!$A$1:$M$38,4,FALSE))="X","X",(IF(D406="X",1,D406+1)))))</f>
        <v/>
      </c>
      <c r="E407" s="51" t="str">
        <f>IF($A407="","",(IF((VLOOKUP($A407,DATA!$A$1:$M$38,5,FALSE))="X","X",(IF(E406="X",1,E406+1)))))</f>
        <v/>
      </c>
      <c r="F407" s="50" t="str">
        <f>IF($A407="","",(IF((VLOOKUP($A407,DATA!$A$1:$M$38,6,FALSE))="X","X",(IF(F406="X",1,F406+1)))))</f>
        <v/>
      </c>
      <c r="G407" s="51" t="str">
        <f>IF($A407="","",(IF((VLOOKUP($A407,DATA!$A$1:$M$38,7,FALSE))="X","X",(IF(G406="X",1,G406+1)))))</f>
        <v/>
      </c>
      <c r="H407" s="50" t="str">
        <f>IF($A407="","",(IF((VLOOKUP($A407,DATA!$A$1:$M$38,8,FALSE))="X","X",(IF(H406="X",1,H406+1)))))</f>
        <v/>
      </c>
      <c r="I407" s="50" t="str">
        <f>IF($A407="","",(IF((VLOOKUP($A407,DATA!$A$1:$M$38,9,FALSE))="X","X",(IF(I406="X",1,I406+1)))))</f>
        <v/>
      </c>
      <c r="J407" s="51" t="str">
        <f>IF($A407="","",(IF((VLOOKUP($A407,DATA!$A$1:$M$38,10,FALSE))="X","X",(IF(J406="X",1,J406+1)))))</f>
        <v/>
      </c>
      <c r="K407" s="50" t="str">
        <f>IF($A407="","",(IF((VLOOKUP($A407,DATA!$A$1:$M$38,11,FALSE))="X","X",(IF(K406="X",1,K406+1)))))</f>
        <v/>
      </c>
      <c r="L407" s="50" t="str">
        <f>IF($A407="","",(IF((VLOOKUP($A407,DATA!$A$1:$M$38,12,FALSE))="X","X",(IF(L406="X",1,L406+1)))))</f>
        <v/>
      </c>
      <c r="M407" s="50" t="str">
        <f>IF($A407="","",(IF((VLOOKUP($A407,DATA!$A$1:$M$38,13,FALSE))="X","X",(IF(M406="X",1,M406+1)))))</f>
        <v/>
      </c>
      <c r="N407" s="53" t="str">
        <f t="shared" si="12"/>
        <v/>
      </c>
      <c r="O407" s="51" t="str">
        <f t="shared" si="13"/>
        <v/>
      </c>
      <c r="P407" s="50" t="str">
        <f>IF($A407="","",(IF((VLOOKUP($A407,DATA!$S$1:$AC$38,2,FALSE))="X","X",(IF(P406="X",1,P406+1)))))</f>
        <v/>
      </c>
      <c r="Q407" s="50" t="str">
        <f>IF($A407="","",(IF((VLOOKUP($A407,DATA!$S$1:$AC$38,3,FALSE))="X","X",(IF(Q406="X",1,Q406+1)))))</f>
        <v/>
      </c>
      <c r="R407" s="50" t="str">
        <f>IF($A407="","",(IF((VLOOKUP($A407,DATA!$S$1:$AC$38,4,FALSE))="X","X",(IF(R406="X",1,R406+1)))))</f>
        <v/>
      </c>
      <c r="S407" s="50" t="str">
        <f>IF($A407="","",(IF((VLOOKUP($A407,DATA!$S$1:$AC$38,5,FALSE))="X","X",(IF(S406="X",1,S406+1)))))</f>
        <v/>
      </c>
      <c r="T407" s="50" t="str">
        <f>IF($A407="","",(IF((VLOOKUP($A407,DATA!$S$1:$AC$38,6,FALSE))="X","X",(IF(T406="X",1,T406+1)))))</f>
        <v/>
      </c>
      <c r="U407" s="50" t="str">
        <f>IF($A407="","",(IF((VLOOKUP($A407,DATA!$S$1:$AC$38,7,FALSE))="X","X",(IF(U406="X",1,U406+1)))))</f>
        <v/>
      </c>
      <c r="V407" s="51" t="str">
        <f>IF($A407="","",(IF((VLOOKUP($A407,DATA!$S$1:$AC$38,8,FALSE))="X","X",(IF(V406="X",1,V406+1)))))</f>
        <v/>
      </c>
      <c r="W407" s="50" t="str">
        <f>IF($A407="","",(IF((VLOOKUP($A407,DATA!$S$1:$AC$38,9,FALSE))="X","X",(IF(W406="X",1,W406+1)))))</f>
        <v/>
      </c>
      <c r="X407" s="50" t="str">
        <f>IF($A407="","",(IF((VLOOKUP($A407,DATA!$S$1:$AC$38,10,FALSE))="X","X",(IF(X406="X",1,X406+1)))))</f>
        <v/>
      </c>
      <c r="Y407" s="51" t="str">
        <f>IF($A407="","",(IF((VLOOKUP($A407,DATA!$S$1:$AC$38,11,FALSE))="X","X",(IF(Y406="X",1,Y406+1)))))</f>
        <v/>
      </c>
      <c r="Z407" s="52"/>
      <c r="AA407" s="52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  <c r="AU407" s="44"/>
      <c r="AV407" s="44"/>
      <c r="AW407" s="44"/>
      <c r="AX407" s="44"/>
      <c r="AY407" s="44"/>
      <c r="AZ407" s="44"/>
      <c r="BA407" s="44"/>
      <c r="BB407" s="44"/>
      <c r="BC407" s="44"/>
      <c r="BD407" s="44"/>
      <c r="BE407" s="44"/>
      <c r="BF407" s="44"/>
      <c r="BG407" s="44"/>
      <c r="BH407" s="44"/>
      <c r="BI407" s="44"/>
      <c r="BJ407" s="44"/>
      <c r="BK407" s="44"/>
      <c r="BL407" s="44"/>
      <c r="BM407" s="39"/>
      <c r="BN407" s="39"/>
      <c r="BO407" s="39"/>
      <c r="BP407" s="39"/>
      <c r="BQ407" s="39"/>
      <c r="BR407" s="39"/>
      <c r="BS407" s="44"/>
      <c r="BT407" s="44"/>
      <c r="BU407" s="44"/>
      <c r="BV407" s="44"/>
      <c r="BW407" s="44"/>
      <c r="BX407" s="44"/>
      <c r="BY407" s="44"/>
      <c r="BZ407" s="44"/>
      <c r="CA407" s="44"/>
      <c r="CB407" s="44"/>
      <c r="CC407" s="44"/>
      <c r="CD407" s="44"/>
      <c r="CE407" s="39"/>
      <c r="CF407" s="39"/>
      <c r="CG407" s="39"/>
      <c r="CH407" s="39"/>
      <c r="DC407" s="4"/>
      <c r="DD407" s="4"/>
      <c r="DE407" s="49"/>
      <c r="DF407" s="49"/>
      <c r="DG407" s="49"/>
      <c r="DH407" s="49"/>
      <c r="DI407" s="49"/>
      <c r="DJ407" s="49"/>
      <c r="DK407" s="49"/>
      <c r="DL407" s="49"/>
      <c r="DM407" s="49"/>
      <c r="DN407" s="49"/>
      <c r="DO407" s="49"/>
      <c r="DP407" s="49"/>
      <c r="DQ407" s="49"/>
      <c r="DR407" s="49"/>
      <c r="DS407" s="49"/>
      <c r="DT407" s="49"/>
      <c r="DU407" s="49"/>
      <c r="DV407" s="49"/>
      <c r="DW407" s="49"/>
      <c r="DX407" s="49"/>
      <c r="DY407" s="49"/>
      <c r="DZ407" s="49"/>
      <c r="EA407" s="49"/>
      <c r="EB407" s="49"/>
      <c r="EC407" s="49"/>
      <c r="ED407" s="49"/>
      <c r="EE407" s="49"/>
      <c r="EF407" s="49"/>
      <c r="EG407" s="49"/>
      <c r="EH407" s="49"/>
      <c r="EI407" s="49"/>
      <c r="EJ407" s="49"/>
      <c r="EK407" s="49"/>
      <c r="EL407" s="49"/>
      <c r="EM407" s="49"/>
      <c r="EN407" s="49"/>
      <c r="EO407" s="49"/>
      <c r="EP407" s="49"/>
      <c r="EQ407" s="49"/>
      <c r="ER407" s="49"/>
      <c r="ES407" s="49"/>
      <c r="ET407" s="49"/>
      <c r="EU407" s="49"/>
      <c r="EV407" s="49"/>
      <c r="EW407" s="49"/>
      <c r="EX407" s="49"/>
      <c r="EY407" s="49"/>
      <c r="EZ407" s="49"/>
      <c r="FA407" s="49"/>
      <c r="FB407" s="49"/>
      <c r="FC407" s="49"/>
      <c r="FD407" s="49"/>
      <c r="FE407" s="49"/>
      <c r="FF407" s="49"/>
      <c r="FG407" s="49"/>
      <c r="FH407" s="49"/>
      <c r="FI407" s="49"/>
      <c r="FJ407" s="49"/>
      <c r="FK407" s="49"/>
      <c r="FL407" s="49"/>
      <c r="FM407" s="49"/>
      <c r="FN407" s="49"/>
      <c r="FO407" s="49"/>
      <c r="FP407" s="49"/>
      <c r="FQ407" s="49"/>
      <c r="FR407" s="49"/>
      <c r="FS407" s="49"/>
      <c r="FT407" s="49"/>
      <c r="FU407" s="49"/>
      <c r="FV407" s="49"/>
      <c r="FW407" s="49"/>
      <c r="FX407" s="49"/>
      <c r="FY407" s="49"/>
      <c r="FZ407" s="49"/>
      <c r="GA407" s="49"/>
      <c r="GB407" s="49"/>
      <c r="GC407" s="49"/>
      <c r="GD407" s="49"/>
      <c r="GE407" s="49"/>
      <c r="GF407" s="49"/>
      <c r="GG407" s="49"/>
      <c r="GH407" s="49"/>
      <c r="GI407" s="49"/>
      <c r="GJ407" s="49"/>
      <c r="GK407" s="49"/>
      <c r="GL407" s="49"/>
      <c r="GM407" s="49"/>
      <c r="GN407" s="49"/>
      <c r="GO407" s="49"/>
      <c r="GP407" s="49"/>
      <c r="GQ407" s="49"/>
      <c r="GR407" s="49"/>
      <c r="GS407" s="49"/>
      <c r="GT407" s="49"/>
      <c r="GU407" s="49"/>
      <c r="GV407" s="49"/>
      <c r="GW407" s="49"/>
      <c r="GX407" s="49"/>
      <c r="GY407" s="49"/>
      <c r="GZ407" s="49"/>
    </row>
    <row r="408" spans="1:208" s="5" customFormat="1" ht="18.600000000000001" customHeight="1" x14ac:dyDescent="0.25">
      <c r="A408" s="58"/>
      <c r="B408" s="50" t="str">
        <f>IF($A408="","",(IF((VLOOKUP($A408,DATA!$A$1:$M$38,2,FALSE))="X","X",(IF(B407="X",1,B407+1)))))</f>
        <v/>
      </c>
      <c r="C408" s="51" t="str">
        <f>IF($A408="","",(IF((VLOOKUP($A408,DATA!$A$1:$M$38,3,FALSE))="X","X",(IF(C407="X",1,C407+1)))))</f>
        <v/>
      </c>
      <c r="D408" s="50" t="str">
        <f>IF($A408="","",(IF((VLOOKUP($A408,DATA!$A$1:$M$38,4,FALSE))="X","X",(IF(D407="X",1,D407+1)))))</f>
        <v/>
      </c>
      <c r="E408" s="51" t="str">
        <f>IF($A408="","",(IF((VLOOKUP($A408,DATA!$A$1:$M$38,5,FALSE))="X","X",(IF(E407="X",1,E407+1)))))</f>
        <v/>
      </c>
      <c r="F408" s="50" t="str">
        <f>IF($A408="","",(IF((VLOOKUP($A408,DATA!$A$1:$M$38,6,FALSE))="X","X",(IF(F407="X",1,F407+1)))))</f>
        <v/>
      </c>
      <c r="G408" s="51" t="str">
        <f>IF($A408="","",(IF((VLOOKUP($A408,DATA!$A$1:$M$38,7,FALSE))="X","X",(IF(G407="X",1,G407+1)))))</f>
        <v/>
      </c>
      <c r="H408" s="50" t="str">
        <f>IF($A408="","",(IF((VLOOKUP($A408,DATA!$A$1:$M$38,8,FALSE))="X","X",(IF(H407="X",1,H407+1)))))</f>
        <v/>
      </c>
      <c r="I408" s="50" t="str">
        <f>IF($A408="","",(IF((VLOOKUP($A408,DATA!$A$1:$M$38,9,FALSE))="X","X",(IF(I407="X",1,I407+1)))))</f>
        <v/>
      </c>
      <c r="J408" s="51" t="str">
        <f>IF($A408="","",(IF((VLOOKUP($A408,DATA!$A$1:$M$38,10,FALSE))="X","X",(IF(J407="X",1,J407+1)))))</f>
        <v/>
      </c>
      <c r="K408" s="50" t="str">
        <f>IF($A408="","",(IF((VLOOKUP($A408,DATA!$A$1:$M$38,11,FALSE))="X","X",(IF(K407="X",1,K407+1)))))</f>
        <v/>
      </c>
      <c r="L408" s="50" t="str">
        <f>IF($A408="","",(IF((VLOOKUP($A408,DATA!$A$1:$M$38,12,FALSE))="X","X",(IF(L407="X",1,L407+1)))))</f>
        <v/>
      </c>
      <c r="M408" s="50" t="str">
        <f>IF($A408="","",(IF((VLOOKUP($A408,DATA!$A$1:$M$38,13,FALSE))="X","X",(IF(M407="X",1,M407+1)))))</f>
        <v/>
      </c>
      <c r="N408" s="53" t="str">
        <f t="shared" si="12"/>
        <v/>
      </c>
      <c r="O408" s="51" t="str">
        <f t="shared" si="13"/>
        <v/>
      </c>
      <c r="P408" s="50" t="str">
        <f>IF($A408="","",(IF((VLOOKUP($A408,DATA!$S$1:$AC$38,2,FALSE))="X","X",(IF(P407="X",1,P407+1)))))</f>
        <v/>
      </c>
      <c r="Q408" s="50" t="str">
        <f>IF($A408="","",(IF((VLOOKUP($A408,DATA!$S$1:$AC$38,3,FALSE))="X","X",(IF(Q407="X",1,Q407+1)))))</f>
        <v/>
      </c>
      <c r="R408" s="50" t="str">
        <f>IF($A408="","",(IF((VLOOKUP($A408,DATA!$S$1:$AC$38,4,FALSE))="X","X",(IF(R407="X",1,R407+1)))))</f>
        <v/>
      </c>
      <c r="S408" s="50" t="str">
        <f>IF($A408="","",(IF((VLOOKUP($A408,DATA!$S$1:$AC$38,5,FALSE))="X","X",(IF(S407="X",1,S407+1)))))</f>
        <v/>
      </c>
      <c r="T408" s="50" t="str">
        <f>IF($A408="","",(IF((VLOOKUP($A408,DATA!$S$1:$AC$38,6,FALSE))="X","X",(IF(T407="X",1,T407+1)))))</f>
        <v/>
      </c>
      <c r="U408" s="50" t="str">
        <f>IF($A408="","",(IF((VLOOKUP($A408,DATA!$S$1:$AC$38,7,FALSE))="X","X",(IF(U407="X",1,U407+1)))))</f>
        <v/>
      </c>
      <c r="V408" s="51" t="str">
        <f>IF($A408="","",(IF((VLOOKUP($A408,DATA!$S$1:$AC$38,8,FALSE))="X","X",(IF(V407="X",1,V407+1)))))</f>
        <v/>
      </c>
      <c r="W408" s="50" t="str">
        <f>IF($A408="","",(IF((VLOOKUP($A408,DATA!$S$1:$AC$38,9,FALSE))="X","X",(IF(W407="X",1,W407+1)))))</f>
        <v/>
      </c>
      <c r="X408" s="50" t="str">
        <f>IF($A408="","",(IF((VLOOKUP($A408,DATA!$S$1:$AC$38,10,FALSE))="X","X",(IF(X407="X",1,X407+1)))))</f>
        <v/>
      </c>
      <c r="Y408" s="51" t="str">
        <f>IF($A408="","",(IF((VLOOKUP($A408,DATA!$S$1:$AC$38,11,FALSE))="X","X",(IF(Y407="X",1,Y407+1)))))</f>
        <v/>
      </c>
      <c r="Z408" s="52"/>
      <c r="AA408" s="52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44"/>
      <c r="AT408" s="44"/>
      <c r="AU408" s="44"/>
      <c r="AV408" s="44"/>
      <c r="AW408" s="44"/>
      <c r="AX408" s="44"/>
      <c r="AY408" s="44"/>
      <c r="AZ408" s="44"/>
      <c r="BA408" s="44"/>
      <c r="BB408" s="44"/>
      <c r="BC408" s="44"/>
      <c r="BD408" s="44"/>
      <c r="BE408" s="44"/>
      <c r="BF408" s="44"/>
      <c r="BG408" s="44"/>
      <c r="BH408" s="44"/>
      <c r="BI408" s="44"/>
      <c r="BJ408" s="44"/>
      <c r="BK408" s="44"/>
      <c r="BL408" s="44"/>
      <c r="BM408" s="39"/>
      <c r="BN408" s="39"/>
      <c r="BO408" s="39"/>
      <c r="BP408" s="39"/>
      <c r="BQ408" s="39"/>
      <c r="BR408" s="39"/>
      <c r="BS408" s="44"/>
      <c r="BT408" s="44"/>
      <c r="BU408" s="44"/>
      <c r="BV408" s="44"/>
      <c r="BW408" s="44"/>
      <c r="BX408" s="44"/>
      <c r="BY408" s="44"/>
      <c r="BZ408" s="44"/>
      <c r="CA408" s="44"/>
      <c r="CB408" s="44"/>
      <c r="CC408" s="44"/>
      <c r="CD408" s="44"/>
      <c r="CE408" s="39"/>
      <c r="CF408" s="39"/>
      <c r="CG408" s="39"/>
      <c r="CH408" s="39"/>
      <c r="DC408" s="4"/>
      <c r="DD408" s="4"/>
      <c r="DE408" s="49"/>
      <c r="DF408" s="49"/>
      <c r="DG408" s="49"/>
      <c r="DH408" s="49"/>
      <c r="DI408" s="49"/>
      <c r="DJ408" s="49"/>
      <c r="DK408" s="49"/>
      <c r="DL408" s="49"/>
      <c r="DM408" s="49"/>
      <c r="DN408" s="49"/>
      <c r="DO408" s="49"/>
      <c r="DP408" s="49"/>
      <c r="DQ408" s="49"/>
      <c r="DR408" s="49"/>
      <c r="DS408" s="49"/>
      <c r="DT408" s="49"/>
      <c r="DU408" s="49"/>
      <c r="DV408" s="49"/>
      <c r="DW408" s="49"/>
      <c r="DX408" s="49"/>
      <c r="DY408" s="49"/>
      <c r="DZ408" s="49"/>
      <c r="EA408" s="49"/>
      <c r="EB408" s="49"/>
      <c r="EC408" s="49"/>
      <c r="ED408" s="49"/>
      <c r="EE408" s="49"/>
      <c r="EF408" s="49"/>
      <c r="EG408" s="49"/>
      <c r="EH408" s="49"/>
      <c r="EI408" s="49"/>
      <c r="EJ408" s="49"/>
      <c r="EK408" s="49"/>
      <c r="EL408" s="49"/>
      <c r="EM408" s="49"/>
      <c r="EN408" s="49"/>
      <c r="EO408" s="49"/>
      <c r="EP408" s="49"/>
      <c r="EQ408" s="49"/>
      <c r="ER408" s="49"/>
      <c r="ES408" s="49"/>
      <c r="ET408" s="49"/>
      <c r="EU408" s="49"/>
      <c r="EV408" s="49"/>
      <c r="EW408" s="49"/>
      <c r="EX408" s="49"/>
      <c r="EY408" s="49"/>
      <c r="EZ408" s="49"/>
      <c r="FA408" s="49"/>
      <c r="FB408" s="49"/>
      <c r="FC408" s="49"/>
      <c r="FD408" s="49"/>
      <c r="FE408" s="49"/>
      <c r="FF408" s="49"/>
      <c r="FG408" s="49"/>
      <c r="FH408" s="49"/>
      <c r="FI408" s="49"/>
      <c r="FJ408" s="49"/>
      <c r="FK408" s="49"/>
      <c r="FL408" s="49"/>
      <c r="FM408" s="49"/>
      <c r="FN408" s="49"/>
      <c r="FO408" s="49"/>
      <c r="FP408" s="49"/>
      <c r="FQ408" s="49"/>
      <c r="FR408" s="49"/>
      <c r="FS408" s="49"/>
      <c r="FT408" s="49"/>
      <c r="FU408" s="49"/>
      <c r="FV408" s="49"/>
      <c r="FW408" s="49"/>
      <c r="FX408" s="49"/>
      <c r="FY408" s="49"/>
      <c r="FZ408" s="49"/>
      <c r="GA408" s="49"/>
      <c r="GB408" s="49"/>
      <c r="GC408" s="49"/>
      <c r="GD408" s="49"/>
      <c r="GE408" s="49"/>
      <c r="GF408" s="49"/>
      <c r="GG408" s="49"/>
      <c r="GH408" s="49"/>
      <c r="GI408" s="49"/>
      <c r="GJ408" s="49"/>
      <c r="GK408" s="49"/>
      <c r="GL408" s="49"/>
      <c r="GM408" s="49"/>
      <c r="GN408" s="49"/>
      <c r="GO408" s="49"/>
      <c r="GP408" s="49"/>
      <c r="GQ408" s="49"/>
      <c r="GR408" s="49"/>
      <c r="GS408" s="49"/>
      <c r="GT408" s="49"/>
      <c r="GU408" s="49"/>
      <c r="GV408" s="49"/>
      <c r="GW408" s="49"/>
      <c r="GX408" s="49"/>
      <c r="GY408" s="49"/>
      <c r="GZ408" s="49"/>
    </row>
    <row r="409" spans="1:208" s="5" customFormat="1" ht="18.600000000000001" customHeight="1" x14ac:dyDescent="0.25">
      <c r="A409" s="58"/>
      <c r="B409" s="50" t="str">
        <f>IF($A409="","",(IF((VLOOKUP($A409,DATA!$A$1:$M$38,2,FALSE))="X","X",(IF(B408="X",1,B408+1)))))</f>
        <v/>
      </c>
      <c r="C409" s="51" t="str">
        <f>IF($A409="","",(IF((VLOOKUP($A409,DATA!$A$1:$M$38,3,FALSE))="X","X",(IF(C408="X",1,C408+1)))))</f>
        <v/>
      </c>
      <c r="D409" s="50" t="str">
        <f>IF($A409="","",(IF((VLOOKUP($A409,DATA!$A$1:$M$38,4,FALSE))="X","X",(IF(D408="X",1,D408+1)))))</f>
        <v/>
      </c>
      <c r="E409" s="51" t="str">
        <f>IF($A409="","",(IF((VLOOKUP($A409,DATA!$A$1:$M$38,5,FALSE))="X","X",(IF(E408="X",1,E408+1)))))</f>
        <v/>
      </c>
      <c r="F409" s="50" t="str">
        <f>IF($A409="","",(IF((VLOOKUP($A409,DATA!$A$1:$M$38,6,FALSE))="X","X",(IF(F408="X",1,F408+1)))))</f>
        <v/>
      </c>
      <c r="G409" s="51" t="str">
        <f>IF($A409="","",(IF((VLOOKUP($A409,DATA!$A$1:$M$38,7,FALSE))="X","X",(IF(G408="X",1,G408+1)))))</f>
        <v/>
      </c>
      <c r="H409" s="50" t="str">
        <f>IF($A409="","",(IF((VLOOKUP($A409,DATA!$A$1:$M$38,8,FALSE))="X","X",(IF(H408="X",1,H408+1)))))</f>
        <v/>
      </c>
      <c r="I409" s="50" t="str">
        <f>IF($A409="","",(IF((VLOOKUP($A409,DATA!$A$1:$M$38,9,FALSE))="X","X",(IF(I408="X",1,I408+1)))))</f>
        <v/>
      </c>
      <c r="J409" s="51" t="str">
        <f>IF($A409="","",(IF((VLOOKUP($A409,DATA!$A$1:$M$38,10,FALSE))="X","X",(IF(J408="X",1,J408+1)))))</f>
        <v/>
      </c>
      <c r="K409" s="50" t="str">
        <f>IF($A409="","",(IF((VLOOKUP($A409,DATA!$A$1:$M$38,11,FALSE))="X","X",(IF(K408="X",1,K408+1)))))</f>
        <v/>
      </c>
      <c r="L409" s="50" t="str">
        <f>IF($A409="","",(IF((VLOOKUP($A409,DATA!$A$1:$M$38,12,FALSE))="X","X",(IF(L408="X",1,L408+1)))))</f>
        <v/>
      </c>
      <c r="M409" s="50" t="str">
        <f>IF($A409="","",(IF((VLOOKUP($A409,DATA!$A$1:$M$38,13,FALSE))="X","X",(IF(M408="X",1,M408+1)))))</f>
        <v/>
      </c>
      <c r="N409" s="53" t="str">
        <f t="shared" si="12"/>
        <v/>
      </c>
      <c r="O409" s="51" t="str">
        <f t="shared" si="13"/>
        <v/>
      </c>
      <c r="P409" s="50" t="str">
        <f>IF($A409="","",(IF((VLOOKUP($A409,DATA!$S$1:$AC$38,2,FALSE))="X","X",(IF(P408="X",1,P408+1)))))</f>
        <v/>
      </c>
      <c r="Q409" s="50" t="str">
        <f>IF($A409="","",(IF((VLOOKUP($A409,DATA!$S$1:$AC$38,3,FALSE))="X","X",(IF(Q408="X",1,Q408+1)))))</f>
        <v/>
      </c>
      <c r="R409" s="50" t="str">
        <f>IF($A409="","",(IF((VLOOKUP($A409,DATA!$S$1:$AC$38,4,FALSE))="X","X",(IF(R408="X",1,R408+1)))))</f>
        <v/>
      </c>
      <c r="S409" s="50" t="str">
        <f>IF($A409="","",(IF((VLOOKUP($A409,DATA!$S$1:$AC$38,5,FALSE))="X","X",(IF(S408="X",1,S408+1)))))</f>
        <v/>
      </c>
      <c r="T409" s="50" t="str">
        <f>IF($A409="","",(IF((VLOOKUP($A409,DATA!$S$1:$AC$38,6,FALSE))="X","X",(IF(T408="X",1,T408+1)))))</f>
        <v/>
      </c>
      <c r="U409" s="50" t="str">
        <f>IF($A409="","",(IF((VLOOKUP($A409,DATA!$S$1:$AC$38,7,FALSE))="X","X",(IF(U408="X",1,U408+1)))))</f>
        <v/>
      </c>
      <c r="V409" s="51" t="str">
        <f>IF($A409="","",(IF((VLOOKUP($A409,DATA!$S$1:$AC$38,8,FALSE))="X","X",(IF(V408="X",1,V408+1)))))</f>
        <v/>
      </c>
      <c r="W409" s="50" t="str">
        <f>IF($A409="","",(IF((VLOOKUP($A409,DATA!$S$1:$AC$38,9,FALSE))="X","X",(IF(W408="X",1,W408+1)))))</f>
        <v/>
      </c>
      <c r="X409" s="50" t="str">
        <f>IF($A409="","",(IF((VLOOKUP($A409,DATA!$S$1:$AC$38,10,FALSE))="X","X",(IF(X408="X",1,X408+1)))))</f>
        <v/>
      </c>
      <c r="Y409" s="51" t="str">
        <f>IF($A409="","",(IF((VLOOKUP($A409,DATA!$S$1:$AC$38,11,FALSE))="X","X",(IF(Y408="X",1,Y408+1)))))</f>
        <v/>
      </c>
      <c r="Z409" s="52"/>
      <c r="AA409" s="52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  <c r="AT409" s="44"/>
      <c r="AU409" s="44"/>
      <c r="AV409" s="44"/>
      <c r="AW409" s="44"/>
      <c r="AX409" s="44"/>
      <c r="AY409" s="44"/>
      <c r="AZ409" s="44"/>
      <c r="BA409" s="44"/>
      <c r="BB409" s="44"/>
      <c r="BC409" s="44"/>
      <c r="BD409" s="44"/>
      <c r="BE409" s="44"/>
      <c r="BF409" s="44"/>
      <c r="BG409" s="44"/>
      <c r="BH409" s="44"/>
      <c r="BI409" s="44"/>
      <c r="BJ409" s="44"/>
      <c r="BK409" s="44"/>
      <c r="BL409" s="44"/>
      <c r="BM409" s="39"/>
      <c r="BN409" s="39"/>
      <c r="BO409" s="39"/>
      <c r="BP409" s="39"/>
      <c r="BQ409" s="39"/>
      <c r="BR409" s="39"/>
      <c r="BS409" s="44"/>
      <c r="BT409" s="44"/>
      <c r="BU409" s="44"/>
      <c r="BV409" s="44"/>
      <c r="BW409" s="44"/>
      <c r="BX409" s="44"/>
      <c r="BY409" s="44"/>
      <c r="BZ409" s="44"/>
      <c r="CA409" s="44"/>
      <c r="CB409" s="44"/>
      <c r="CC409" s="44"/>
      <c r="CD409" s="44"/>
      <c r="CE409" s="39"/>
      <c r="CF409" s="39"/>
      <c r="CG409" s="39"/>
      <c r="CH409" s="39"/>
      <c r="DC409" s="4"/>
      <c r="DD409" s="4"/>
      <c r="DE409" s="49"/>
      <c r="DF409" s="49"/>
      <c r="DG409" s="49"/>
      <c r="DH409" s="49"/>
      <c r="DI409" s="49"/>
      <c r="DJ409" s="49"/>
      <c r="DK409" s="49"/>
      <c r="DL409" s="49"/>
      <c r="DM409" s="49"/>
      <c r="DN409" s="49"/>
      <c r="DO409" s="49"/>
      <c r="DP409" s="49"/>
      <c r="DQ409" s="49"/>
      <c r="DR409" s="49"/>
      <c r="DS409" s="49"/>
      <c r="DT409" s="49"/>
      <c r="DU409" s="49"/>
      <c r="DV409" s="49"/>
      <c r="DW409" s="49"/>
      <c r="DX409" s="49"/>
      <c r="DY409" s="49"/>
      <c r="DZ409" s="49"/>
      <c r="EA409" s="49"/>
      <c r="EB409" s="49"/>
      <c r="EC409" s="49"/>
      <c r="ED409" s="49"/>
      <c r="EE409" s="49"/>
      <c r="EF409" s="49"/>
      <c r="EG409" s="49"/>
      <c r="EH409" s="49"/>
      <c r="EI409" s="49"/>
      <c r="EJ409" s="49"/>
      <c r="EK409" s="49"/>
      <c r="EL409" s="49"/>
      <c r="EM409" s="49"/>
      <c r="EN409" s="49"/>
      <c r="EO409" s="49"/>
      <c r="EP409" s="49"/>
      <c r="EQ409" s="49"/>
      <c r="ER409" s="49"/>
      <c r="ES409" s="49"/>
      <c r="ET409" s="49"/>
      <c r="EU409" s="49"/>
      <c r="EV409" s="49"/>
      <c r="EW409" s="49"/>
      <c r="EX409" s="49"/>
      <c r="EY409" s="49"/>
      <c r="EZ409" s="49"/>
      <c r="FA409" s="49"/>
      <c r="FB409" s="49"/>
      <c r="FC409" s="49"/>
      <c r="FD409" s="49"/>
      <c r="FE409" s="49"/>
      <c r="FF409" s="49"/>
      <c r="FG409" s="49"/>
      <c r="FH409" s="49"/>
      <c r="FI409" s="49"/>
      <c r="FJ409" s="49"/>
      <c r="FK409" s="49"/>
      <c r="FL409" s="49"/>
      <c r="FM409" s="49"/>
      <c r="FN409" s="49"/>
      <c r="FO409" s="49"/>
      <c r="FP409" s="49"/>
      <c r="FQ409" s="49"/>
      <c r="FR409" s="49"/>
      <c r="FS409" s="49"/>
      <c r="FT409" s="49"/>
      <c r="FU409" s="49"/>
      <c r="FV409" s="49"/>
      <c r="FW409" s="49"/>
      <c r="FX409" s="49"/>
      <c r="FY409" s="49"/>
      <c r="FZ409" s="49"/>
      <c r="GA409" s="49"/>
      <c r="GB409" s="49"/>
      <c r="GC409" s="49"/>
      <c r="GD409" s="49"/>
      <c r="GE409" s="49"/>
      <c r="GF409" s="49"/>
      <c r="GG409" s="49"/>
      <c r="GH409" s="49"/>
      <c r="GI409" s="49"/>
      <c r="GJ409" s="49"/>
      <c r="GK409" s="49"/>
      <c r="GL409" s="49"/>
      <c r="GM409" s="49"/>
      <c r="GN409" s="49"/>
      <c r="GO409" s="49"/>
      <c r="GP409" s="49"/>
      <c r="GQ409" s="49"/>
      <c r="GR409" s="49"/>
      <c r="GS409" s="49"/>
      <c r="GT409" s="49"/>
      <c r="GU409" s="49"/>
      <c r="GV409" s="49"/>
      <c r="GW409" s="49"/>
      <c r="GX409" s="49"/>
      <c r="GY409" s="49"/>
      <c r="GZ409" s="49"/>
    </row>
    <row r="410" spans="1:208" s="5" customFormat="1" ht="18.600000000000001" customHeight="1" x14ac:dyDescent="0.25">
      <c r="A410" s="58"/>
      <c r="B410" s="50" t="str">
        <f>IF($A410="","",(IF((VLOOKUP($A410,DATA!$A$1:$M$38,2,FALSE))="X","X",(IF(B409="X",1,B409+1)))))</f>
        <v/>
      </c>
      <c r="C410" s="51" t="str">
        <f>IF($A410="","",(IF((VLOOKUP($A410,DATA!$A$1:$M$38,3,FALSE))="X","X",(IF(C409="X",1,C409+1)))))</f>
        <v/>
      </c>
      <c r="D410" s="50" t="str">
        <f>IF($A410="","",(IF((VLOOKUP($A410,DATA!$A$1:$M$38,4,FALSE))="X","X",(IF(D409="X",1,D409+1)))))</f>
        <v/>
      </c>
      <c r="E410" s="51" t="str">
        <f>IF($A410="","",(IF((VLOOKUP($A410,DATA!$A$1:$M$38,5,FALSE))="X","X",(IF(E409="X",1,E409+1)))))</f>
        <v/>
      </c>
      <c r="F410" s="50" t="str">
        <f>IF($A410="","",(IF((VLOOKUP($A410,DATA!$A$1:$M$38,6,FALSE))="X","X",(IF(F409="X",1,F409+1)))))</f>
        <v/>
      </c>
      <c r="G410" s="51" t="str">
        <f>IF($A410="","",(IF((VLOOKUP($A410,DATA!$A$1:$M$38,7,FALSE))="X","X",(IF(G409="X",1,G409+1)))))</f>
        <v/>
      </c>
      <c r="H410" s="50" t="str">
        <f>IF($A410="","",(IF((VLOOKUP($A410,DATA!$A$1:$M$38,8,FALSE))="X","X",(IF(H409="X",1,H409+1)))))</f>
        <v/>
      </c>
      <c r="I410" s="50" t="str">
        <f>IF($A410="","",(IF((VLOOKUP($A410,DATA!$A$1:$M$38,9,FALSE))="X","X",(IF(I409="X",1,I409+1)))))</f>
        <v/>
      </c>
      <c r="J410" s="51" t="str">
        <f>IF($A410="","",(IF((VLOOKUP($A410,DATA!$A$1:$M$38,10,FALSE))="X","X",(IF(J409="X",1,J409+1)))))</f>
        <v/>
      </c>
      <c r="K410" s="50" t="str">
        <f>IF($A410="","",(IF((VLOOKUP($A410,DATA!$A$1:$M$38,11,FALSE))="X","X",(IF(K409="X",1,K409+1)))))</f>
        <v/>
      </c>
      <c r="L410" s="50" t="str">
        <f>IF($A410="","",(IF((VLOOKUP($A410,DATA!$A$1:$M$38,12,FALSE))="X","X",(IF(L409="X",1,L409+1)))))</f>
        <v/>
      </c>
      <c r="M410" s="50" t="str">
        <f>IF($A410="","",(IF((VLOOKUP($A410,DATA!$A$1:$M$38,13,FALSE))="X","X",(IF(M409="X",1,M409+1)))))</f>
        <v/>
      </c>
      <c r="N410" s="53" t="str">
        <f t="shared" si="12"/>
        <v/>
      </c>
      <c r="O410" s="51" t="str">
        <f t="shared" si="13"/>
        <v/>
      </c>
      <c r="P410" s="50" t="str">
        <f>IF($A410="","",(IF((VLOOKUP($A410,DATA!$S$1:$AC$38,2,FALSE))="X","X",(IF(P409="X",1,P409+1)))))</f>
        <v/>
      </c>
      <c r="Q410" s="50" t="str">
        <f>IF($A410="","",(IF((VLOOKUP($A410,DATA!$S$1:$AC$38,3,FALSE))="X","X",(IF(Q409="X",1,Q409+1)))))</f>
        <v/>
      </c>
      <c r="R410" s="50" t="str">
        <f>IF($A410="","",(IF((VLOOKUP($A410,DATA!$S$1:$AC$38,4,FALSE))="X","X",(IF(R409="X",1,R409+1)))))</f>
        <v/>
      </c>
      <c r="S410" s="50" t="str">
        <f>IF($A410="","",(IF((VLOOKUP($A410,DATA!$S$1:$AC$38,5,FALSE))="X","X",(IF(S409="X",1,S409+1)))))</f>
        <v/>
      </c>
      <c r="T410" s="50" t="str">
        <f>IF($A410="","",(IF((VLOOKUP($A410,DATA!$S$1:$AC$38,6,FALSE))="X","X",(IF(T409="X",1,T409+1)))))</f>
        <v/>
      </c>
      <c r="U410" s="50" t="str">
        <f>IF($A410="","",(IF((VLOOKUP($A410,DATA!$S$1:$AC$38,7,FALSE))="X","X",(IF(U409="X",1,U409+1)))))</f>
        <v/>
      </c>
      <c r="V410" s="51" t="str">
        <f>IF($A410="","",(IF((VLOOKUP($A410,DATA!$S$1:$AC$38,8,FALSE))="X","X",(IF(V409="X",1,V409+1)))))</f>
        <v/>
      </c>
      <c r="W410" s="50" t="str">
        <f>IF($A410="","",(IF((VLOOKUP($A410,DATA!$S$1:$AC$38,9,FALSE))="X","X",(IF(W409="X",1,W409+1)))))</f>
        <v/>
      </c>
      <c r="X410" s="50" t="str">
        <f>IF($A410="","",(IF((VLOOKUP($A410,DATA!$S$1:$AC$38,10,FALSE))="X","X",(IF(X409="X",1,X409+1)))))</f>
        <v/>
      </c>
      <c r="Y410" s="51" t="str">
        <f>IF($A410="","",(IF((VLOOKUP($A410,DATA!$S$1:$AC$38,11,FALSE))="X","X",(IF(Y409="X",1,Y409+1)))))</f>
        <v/>
      </c>
      <c r="Z410" s="52"/>
      <c r="AA410" s="52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  <c r="AT410" s="44"/>
      <c r="AU410" s="44"/>
      <c r="AV410" s="44"/>
      <c r="AW410" s="44"/>
      <c r="AX410" s="44"/>
      <c r="AY410" s="44"/>
      <c r="AZ410" s="44"/>
      <c r="BA410" s="44"/>
      <c r="BB410" s="44"/>
      <c r="BC410" s="44"/>
      <c r="BD410" s="44"/>
      <c r="BE410" s="44"/>
      <c r="BF410" s="44"/>
      <c r="BG410" s="44"/>
      <c r="BH410" s="44"/>
      <c r="BI410" s="44"/>
      <c r="BJ410" s="44"/>
      <c r="BK410" s="44"/>
      <c r="BL410" s="44"/>
      <c r="BM410" s="39"/>
      <c r="BN410" s="39"/>
      <c r="BO410" s="39"/>
      <c r="BP410" s="39"/>
      <c r="BQ410" s="39"/>
      <c r="BR410" s="39"/>
      <c r="BS410" s="44"/>
      <c r="BT410" s="44"/>
      <c r="BU410" s="44"/>
      <c r="BV410" s="44"/>
      <c r="BW410" s="44"/>
      <c r="BX410" s="44"/>
      <c r="BY410" s="44"/>
      <c r="BZ410" s="44"/>
      <c r="CA410" s="44"/>
      <c r="CB410" s="44"/>
      <c r="CC410" s="44"/>
      <c r="CD410" s="44"/>
      <c r="CE410" s="39"/>
      <c r="CF410" s="39"/>
      <c r="CG410" s="39"/>
      <c r="CH410" s="39"/>
      <c r="DC410" s="4"/>
      <c r="DD410" s="4"/>
      <c r="DE410" s="49"/>
      <c r="DF410" s="49"/>
      <c r="DG410" s="49"/>
      <c r="DH410" s="49"/>
      <c r="DI410" s="49"/>
      <c r="DJ410" s="49"/>
      <c r="DK410" s="49"/>
      <c r="DL410" s="49"/>
      <c r="DM410" s="49"/>
      <c r="DN410" s="49"/>
      <c r="DO410" s="49"/>
      <c r="DP410" s="49"/>
      <c r="DQ410" s="49"/>
      <c r="DR410" s="49"/>
      <c r="DS410" s="49"/>
      <c r="DT410" s="49"/>
      <c r="DU410" s="49"/>
      <c r="DV410" s="49"/>
      <c r="DW410" s="49"/>
      <c r="DX410" s="49"/>
      <c r="DY410" s="49"/>
      <c r="DZ410" s="49"/>
      <c r="EA410" s="49"/>
      <c r="EB410" s="49"/>
      <c r="EC410" s="49"/>
      <c r="ED410" s="49"/>
      <c r="EE410" s="49"/>
      <c r="EF410" s="49"/>
      <c r="EG410" s="49"/>
      <c r="EH410" s="49"/>
      <c r="EI410" s="49"/>
      <c r="EJ410" s="49"/>
      <c r="EK410" s="49"/>
      <c r="EL410" s="49"/>
      <c r="EM410" s="49"/>
      <c r="EN410" s="49"/>
      <c r="EO410" s="49"/>
      <c r="EP410" s="49"/>
      <c r="EQ410" s="49"/>
      <c r="ER410" s="49"/>
      <c r="ES410" s="49"/>
      <c r="ET410" s="49"/>
      <c r="EU410" s="49"/>
      <c r="EV410" s="49"/>
      <c r="EW410" s="49"/>
      <c r="EX410" s="49"/>
      <c r="EY410" s="49"/>
      <c r="EZ410" s="49"/>
      <c r="FA410" s="49"/>
      <c r="FB410" s="49"/>
      <c r="FC410" s="49"/>
      <c r="FD410" s="49"/>
      <c r="FE410" s="49"/>
      <c r="FF410" s="49"/>
      <c r="FG410" s="49"/>
      <c r="FH410" s="49"/>
      <c r="FI410" s="49"/>
      <c r="FJ410" s="49"/>
      <c r="FK410" s="49"/>
      <c r="FL410" s="49"/>
      <c r="FM410" s="49"/>
      <c r="FN410" s="49"/>
      <c r="FO410" s="49"/>
      <c r="FP410" s="49"/>
      <c r="FQ410" s="49"/>
      <c r="FR410" s="49"/>
      <c r="FS410" s="49"/>
      <c r="FT410" s="49"/>
      <c r="FU410" s="49"/>
      <c r="FV410" s="49"/>
      <c r="FW410" s="49"/>
      <c r="FX410" s="49"/>
      <c r="FY410" s="49"/>
      <c r="FZ410" s="49"/>
      <c r="GA410" s="49"/>
      <c r="GB410" s="49"/>
      <c r="GC410" s="49"/>
      <c r="GD410" s="49"/>
      <c r="GE410" s="49"/>
      <c r="GF410" s="49"/>
      <c r="GG410" s="49"/>
      <c r="GH410" s="49"/>
      <c r="GI410" s="49"/>
      <c r="GJ410" s="49"/>
      <c r="GK410" s="49"/>
      <c r="GL410" s="49"/>
      <c r="GM410" s="49"/>
      <c r="GN410" s="49"/>
      <c r="GO410" s="49"/>
      <c r="GP410" s="49"/>
      <c r="GQ410" s="49"/>
      <c r="GR410" s="49"/>
      <c r="GS410" s="49"/>
      <c r="GT410" s="49"/>
      <c r="GU410" s="49"/>
      <c r="GV410" s="49"/>
      <c r="GW410" s="49"/>
      <c r="GX410" s="49"/>
      <c r="GY410" s="49"/>
      <c r="GZ410" s="49"/>
    </row>
    <row r="411" spans="1:208" s="5" customFormat="1" ht="18.600000000000001" customHeight="1" x14ac:dyDescent="0.25">
      <c r="A411" s="58"/>
      <c r="B411" s="50" t="str">
        <f>IF($A411="","",(IF((VLOOKUP($A411,DATA!$A$1:$M$38,2,FALSE))="X","X",(IF(B410="X",1,B410+1)))))</f>
        <v/>
      </c>
      <c r="C411" s="51" t="str">
        <f>IF($A411="","",(IF((VLOOKUP($A411,DATA!$A$1:$M$38,3,FALSE))="X","X",(IF(C410="X",1,C410+1)))))</f>
        <v/>
      </c>
      <c r="D411" s="50" t="str">
        <f>IF($A411="","",(IF((VLOOKUP($A411,DATA!$A$1:$M$38,4,FALSE))="X","X",(IF(D410="X",1,D410+1)))))</f>
        <v/>
      </c>
      <c r="E411" s="51" t="str">
        <f>IF($A411="","",(IF((VLOOKUP($A411,DATA!$A$1:$M$38,5,FALSE))="X","X",(IF(E410="X",1,E410+1)))))</f>
        <v/>
      </c>
      <c r="F411" s="50" t="str">
        <f>IF($A411="","",(IF((VLOOKUP($A411,DATA!$A$1:$M$38,6,FALSE))="X","X",(IF(F410="X",1,F410+1)))))</f>
        <v/>
      </c>
      <c r="G411" s="51" t="str">
        <f>IF($A411="","",(IF((VLOOKUP($A411,DATA!$A$1:$M$38,7,FALSE))="X","X",(IF(G410="X",1,G410+1)))))</f>
        <v/>
      </c>
      <c r="H411" s="50" t="str">
        <f>IF($A411="","",(IF((VLOOKUP($A411,DATA!$A$1:$M$38,8,FALSE))="X","X",(IF(H410="X",1,H410+1)))))</f>
        <v/>
      </c>
      <c r="I411" s="50" t="str">
        <f>IF($A411="","",(IF((VLOOKUP($A411,DATA!$A$1:$M$38,9,FALSE))="X","X",(IF(I410="X",1,I410+1)))))</f>
        <v/>
      </c>
      <c r="J411" s="51" t="str">
        <f>IF($A411="","",(IF((VLOOKUP($A411,DATA!$A$1:$M$38,10,FALSE))="X","X",(IF(J410="X",1,J410+1)))))</f>
        <v/>
      </c>
      <c r="K411" s="50" t="str">
        <f>IF($A411="","",(IF((VLOOKUP($A411,DATA!$A$1:$M$38,11,FALSE))="X","X",(IF(K410="X",1,K410+1)))))</f>
        <v/>
      </c>
      <c r="L411" s="50" t="str">
        <f>IF($A411="","",(IF((VLOOKUP($A411,DATA!$A$1:$M$38,12,FALSE))="X","X",(IF(L410="X",1,L410+1)))))</f>
        <v/>
      </c>
      <c r="M411" s="50" t="str">
        <f>IF($A411="","",(IF((VLOOKUP($A411,DATA!$A$1:$M$38,13,FALSE))="X","X",(IF(M410="X",1,M410+1)))))</f>
        <v/>
      </c>
      <c r="N411" s="53" t="str">
        <f t="shared" si="12"/>
        <v/>
      </c>
      <c r="O411" s="51" t="str">
        <f t="shared" si="13"/>
        <v/>
      </c>
      <c r="P411" s="50" t="str">
        <f>IF($A411="","",(IF((VLOOKUP($A411,DATA!$S$1:$AC$38,2,FALSE))="X","X",(IF(P410="X",1,P410+1)))))</f>
        <v/>
      </c>
      <c r="Q411" s="50" t="str">
        <f>IF($A411="","",(IF((VLOOKUP($A411,DATA!$S$1:$AC$38,3,FALSE))="X","X",(IF(Q410="X",1,Q410+1)))))</f>
        <v/>
      </c>
      <c r="R411" s="50" t="str">
        <f>IF($A411="","",(IF((VLOOKUP($A411,DATA!$S$1:$AC$38,4,FALSE))="X","X",(IF(R410="X",1,R410+1)))))</f>
        <v/>
      </c>
      <c r="S411" s="50" t="str">
        <f>IF($A411="","",(IF((VLOOKUP($A411,DATA!$S$1:$AC$38,5,FALSE))="X","X",(IF(S410="X",1,S410+1)))))</f>
        <v/>
      </c>
      <c r="T411" s="50" t="str">
        <f>IF($A411="","",(IF((VLOOKUP($A411,DATA!$S$1:$AC$38,6,FALSE))="X","X",(IF(T410="X",1,T410+1)))))</f>
        <v/>
      </c>
      <c r="U411" s="50" t="str">
        <f>IF($A411="","",(IF((VLOOKUP($A411,DATA!$S$1:$AC$38,7,FALSE))="X","X",(IF(U410="X",1,U410+1)))))</f>
        <v/>
      </c>
      <c r="V411" s="51" t="str">
        <f>IF($A411="","",(IF((VLOOKUP($A411,DATA!$S$1:$AC$38,8,FALSE))="X","X",(IF(V410="X",1,V410+1)))))</f>
        <v/>
      </c>
      <c r="W411" s="50" t="str">
        <f>IF($A411="","",(IF((VLOOKUP($A411,DATA!$S$1:$AC$38,9,FALSE))="X","X",(IF(W410="X",1,W410+1)))))</f>
        <v/>
      </c>
      <c r="X411" s="50" t="str">
        <f>IF($A411="","",(IF((VLOOKUP($A411,DATA!$S$1:$AC$38,10,FALSE))="X","X",(IF(X410="X",1,X410+1)))))</f>
        <v/>
      </c>
      <c r="Y411" s="51" t="str">
        <f>IF($A411="","",(IF((VLOOKUP($A411,DATA!$S$1:$AC$38,11,FALSE))="X","X",(IF(Y410="X",1,Y410+1)))))</f>
        <v/>
      </c>
      <c r="Z411" s="52"/>
      <c r="AA411" s="52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  <c r="AS411" s="44"/>
      <c r="AT411" s="44"/>
      <c r="AU411" s="44"/>
      <c r="AV411" s="44"/>
      <c r="AW411" s="44"/>
      <c r="AX411" s="44"/>
      <c r="AY411" s="44"/>
      <c r="AZ411" s="44"/>
      <c r="BA411" s="44"/>
      <c r="BB411" s="44"/>
      <c r="BC411" s="44"/>
      <c r="BD411" s="44"/>
      <c r="BE411" s="44"/>
      <c r="BF411" s="44"/>
      <c r="BG411" s="44"/>
      <c r="BH411" s="44"/>
      <c r="BI411" s="44"/>
      <c r="BJ411" s="44"/>
      <c r="BK411" s="44"/>
      <c r="BL411" s="44"/>
      <c r="BM411" s="39"/>
      <c r="BN411" s="39"/>
      <c r="BO411" s="39"/>
      <c r="BP411" s="39"/>
      <c r="BQ411" s="39"/>
      <c r="BR411" s="39"/>
      <c r="BS411" s="44"/>
      <c r="BT411" s="44"/>
      <c r="BU411" s="44"/>
      <c r="BV411" s="44"/>
      <c r="BW411" s="44"/>
      <c r="BX411" s="44"/>
      <c r="BY411" s="44"/>
      <c r="BZ411" s="44"/>
      <c r="CA411" s="44"/>
      <c r="CB411" s="44"/>
      <c r="CC411" s="44"/>
      <c r="CD411" s="44"/>
      <c r="CE411" s="39"/>
      <c r="CF411" s="39"/>
      <c r="CG411" s="39"/>
      <c r="CH411" s="39"/>
      <c r="DC411" s="4"/>
      <c r="DD411" s="4"/>
      <c r="DE411" s="49"/>
      <c r="DF411" s="49"/>
      <c r="DG411" s="49"/>
      <c r="DH411" s="49"/>
      <c r="DI411" s="49"/>
      <c r="DJ411" s="49"/>
      <c r="DK411" s="49"/>
      <c r="DL411" s="49"/>
      <c r="DM411" s="49"/>
      <c r="DN411" s="49"/>
      <c r="DO411" s="49"/>
      <c r="DP411" s="49"/>
      <c r="DQ411" s="49"/>
      <c r="DR411" s="49"/>
      <c r="DS411" s="49"/>
      <c r="DT411" s="49"/>
      <c r="DU411" s="49"/>
      <c r="DV411" s="49"/>
      <c r="DW411" s="49"/>
      <c r="DX411" s="49"/>
      <c r="DY411" s="49"/>
      <c r="DZ411" s="49"/>
      <c r="EA411" s="49"/>
      <c r="EB411" s="49"/>
      <c r="EC411" s="49"/>
      <c r="ED411" s="49"/>
      <c r="EE411" s="49"/>
      <c r="EF411" s="49"/>
      <c r="EG411" s="49"/>
      <c r="EH411" s="49"/>
      <c r="EI411" s="49"/>
      <c r="EJ411" s="49"/>
      <c r="EK411" s="49"/>
      <c r="EL411" s="49"/>
      <c r="EM411" s="49"/>
      <c r="EN411" s="49"/>
      <c r="EO411" s="49"/>
      <c r="EP411" s="49"/>
      <c r="EQ411" s="49"/>
      <c r="ER411" s="49"/>
      <c r="ES411" s="49"/>
      <c r="ET411" s="49"/>
      <c r="EU411" s="49"/>
      <c r="EV411" s="49"/>
      <c r="EW411" s="49"/>
      <c r="EX411" s="49"/>
      <c r="EY411" s="49"/>
      <c r="EZ411" s="49"/>
      <c r="FA411" s="49"/>
      <c r="FB411" s="49"/>
      <c r="FC411" s="49"/>
      <c r="FD411" s="49"/>
      <c r="FE411" s="49"/>
      <c r="FF411" s="49"/>
      <c r="FG411" s="49"/>
      <c r="FH411" s="49"/>
      <c r="FI411" s="49"/>
      <c r="FJ411" s="49"/>
      <c r="FK411" s="49"/>
      <c r="FL411" s="49"/>
      <c r="FM411" s="49"/>
      <c r="FN411" s="49"/>
      <c r="FO411" s="49"/>
      <c r="FP411" s="49"/>
      <c r="FQ411" s="49"/>
      <c r="FR411" s="49"/>
      <c r="FS411" s="49"/>
      <c r="FT411" s="49"/>
      <c r="FU411" s="49"/>
      <c r="FV411" s="49"/>
      <c r="FW411" s="49"/>
      <c r="FX411" s="49"/>
      <c r="FY411" s="49"/>
      <c r="FZ411" s="49"/>
      <c r="GA411" s="49"/>
      <c r="GB411" s="49"/>
      <c r="GC411" s="49"/>
      <c r="GD411" s="49"/>
      <c r="GE411" s="49"/>
      <c r="GF411" s="49"/>
      <c r="GG411" s="49"/>
      <c r="GH411" s="49"/>
      <c r="GI411" s="49"/>
      <c r="GJ411" s="49"/>
      <c r="GK411" s="49"/>
      <c r="GL411" s="49"/>
      <c r="GM411" s="49"/>
      <c r="GN411" s="49"/>
      <c r="GO411" s="49"/>
      <c r="GP411" s="49"/>
      <c r="GQ411" s="49"/>
      <c r="GR411" s="49"/>
      <c r="GS411" s="49"/>
      <c r="GT411" s="49"/>
      <c r="GU411" s="49"/>
      <c r="GV411" s="49"/>
      <c r="GW411" s="49"/>
      <c r="GX411" s="49"/>
      <c r="GY411" s="49"/>
      <c r="GZ411" s="49"/>
    </row>
    <row r="412" spans="1:208" s="5" customFormat="1" ht="18.600000000000001" customHeight="1" x14ac:dyDescent="0.25">
      <c r="A412" s="58"/>
      <c r="B412" s="50" t="str">
        <f>IF($A412="","",(IF((VLOOKUP($A412,DATA!$A$1:$M$38,2,FALSE))="X","X",(IF(B411="X",1,B411+1)))))</f>
        <v/>
      </c>
      <c r="C412" s="51" t="str">
        <f>IF($A412="","",(IF((VLOOKUP($A412,DATA!$A$1:$M$38,3,FALSE))="X","X",(IF(C411="X",1,C411+1)))))</f>
        <v/>
      </c>
      <c r="D412" s="50" t="str">
        <f>IF($A412="","",(IF((VLOOKUP($A412,DATA!$A$1:$M$38,4,FALSE))="X","X",(IF(D411="X",1,D411+1)))))</f>
        <v/>
      </c>
      <c r="E412" s="51" t="str">
        <f>IF($A412="","",(IF((VLOOKUP($A412,DATA!$A$1:$M$38,5,FALSE))="X","X",(IF(E411="X",1,E411+1)))))</f>
        <v/>
      </c>
      <c r="F412" s="50" t="str">
        <f>IF($A412="","",(IF((VLOOKUP($A412,DATA!$A$1:$M$38,6,FALSE))="X","X",(IF(F411="X",1,F411+1)))))</f>
        <v/>
      </c>
      <c r="G412" s="51" t="str">
        <f>IF($A412="","",(IF((VLOOKUP($A412,DATA!$A$1:$M$38,7,FALSE))="X","X",(IF(G411="X",1,G411+1)))))</f>
        <v/>
      </c>
      <c r="H412" s="50" t="str">
        <f>IF($A412="","",(IF((VLOOKUP($A412,DATA!$A$1:$M$38,8,FALSE))="X","X",(IF(H411="X",1,H411+1)))))</f>
        <v/>
      </c>
      <c r="I412" s="50" t="str">
        <f>IF($A412="","",(IF((VLOOKUP($A412,DATA!$A$1:$M$38,9,FALSE))="X","X",(IF(I411="X",1,I411+1)))))</f>
        <v/>
      </c>
      <c r="J412" s="51" t="str">
        <f>IF($A412="","",(IF((VLOOKUP($A412,DATA!$A$1:$M$38,10,FALSE))="X","X",(IF(J411="X",1,J411+1)))))</f>
        <v/>
      </c>
      <c r="K412" s="50" t="str">
        <f>IF($A412="","",(IF((VLOOKUP($A412,DATA!$A$1:$M$38,11,FALSE))="X","X",(IF(K411="X",1,K411+1)))))</f>
        <v/>
      </c>
      <c r="L412" s="50" t="str">
        <f>IF($A412="","",(IF((VLOOKUP($A412,DATA!$A$1:$M$38,12,FALSE))="X","X",(IF(L411="X",1,L411+1)))))</f>
        <v/>
      </c>
      <c r="M412" s="50" t="str">
        <f>IF($A412="","",(IF((VLOOKUP($A412,DATA!$A$1:$M$38,13,FALSE))="X","X",(IF(M411="X",1,M411+1)))))</f>
        <v/>
      </c>
      <c r="N412" s="53" t="str">
        <f t="shared" si="12"/>
        <v/>
      </c>
      <c r="O412" s="51" t="str">
        <f t="shared" si="13"/>
        <v/>
      </c>
      <c r="P412" s="50" t="str">
        <f>IF($A412="","",(IF((VLOOKUP($A412,DATA!$S$1:$AC$38,2,FALSE))="X","X",(IF(P411="X",1,P411+1)))))</f>
        <v/>
      </c>
      <c r="Q412" s="50" t="str">
        <f>IF($A412="","",(IF((VLOOKUP($A412,DATA!$S$1:$AC$38,3,FALSE))="X","X",(IF(Q411="X",1,Q411+1)))))</f>
        <v/>
      </c>
      <c r="R412" s="50" t="str">
        <f>IF($A412="","",(IF((VLOOKUP($A412,DATA!$S$1:$AC$38,4,FALSE))="X","X",(IF(R411="X",1,R411+1)))))</f>
        <v/>
      </c>
      <c r="S412" s="50" t="str">
        <f>IF($A412="","",(IF((VLOOKUP($A412,DATA!$S$1:$AC$38,5,FALSE))="X","X",(IF(S411="X",1,S411+1)))))</f>
        <v/>
      </c>
      <c r="T412" s="50" t="str">
        <f>IF($A412="","",(IF((VLOOKUP($A412,DATA!$S$1:$AC$38,6,FALSE))="X","X",(IF(T411="X",1,T411+1)))))</f>
        <v/>
      </c>
      <c r="U412" s="50" t="str">
        <f>IF($A412="","",(IF((VLOOKUP($A412,DATA!$S$1:$AC$38,7,FALSE))="X","X",(IF(U411="X",1,U411+1)))))</f>
        <v/>
      </c>
      <c r="V412" s="51" t="str">
        <f>IF($A412="","",(IF((VLOOKUP($A412,DATA!$S$1:$AC$38,8,FALSE))="X","X",(IF(V411="X",1,V411+1)))))</f>
        <v/>
      </c>
      <c r="W412" s="50" t="str">
        <f>IF($A412="","",(IF((VLOOKUP($A412,DATA!$S$1:$AC$38,9,FALSE))="X","X",(IF(W411="X",1,W411+1)))))</f>
        <v/>
      </c>
      <c r="X412" s="50" t="str">
        <f>IF($A412="","",(IF((VLOOKUP($A412,DATA!$S$1:$AC$38,10,FALSE))="X","X",(IF(X411="X",1,X411+1)))))</f>
        <v/>
      </c>
      <c r="Y412" s="51" t="str">
        <f>IF($A412="","",(IF((VLOOKUP($A412,DATA!$S$1:$AC$38,11,FALSE))="X","X",(IF(Y411="X",1,Y411+1)))))</f>
        <v/>
      </c>
      <c r="Z412" s="52"/>
      <c r="AA412" s="52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  <c r="AS412" s="44"/>
      <c r="AT412" s="44"/>
      <c r="AU412" s="44"/>
      <c r="AV412" s="44"/>
      <c r="AW412" s="44"/>
      <c r="AX412" s="44"/>
      <c r="AY412" s="44"/>
      <c r="AZ412" s="44"/>
      <c r="BA412" s="44"/>
      <c r="BB412" s="44"/>
      <c r="BC412" s="44"/>
      <c r="BD412" s="44"/>
      <c r="BE412" s="44"/>
      <c r="BF412" s="44"/>
      <c r="BG412" s="44"/>
      <c r="BH412" s="44"/>
      <c r="BI412" s="44"/>
      <c r="BJ412" s="44"/>
      <c r="BK412" s="44"/>
      <c r="BL412" s="44"/>
      <c r="BM412" s="39"/>
      <c r="BN412" s="39"/>
      <c r="BO412" s="39"/>
      <c r="BP412" s="39"/>
      <c r="BQ412" s="39"/>
      <c r="BR412" s="39"/>
      <c r="BS412" s="44"/>
      <c r="BT412" s="44"/>
      <c r="BU412" s="44"/>
      <c r="BV412" s="44"/>
      <c r="BW412" s="44"/>
      <c r="BX412" s="44"/>
      <c r="BY412" s="44"/>
      <c r="BZ412" s="44"/>
      <c r="CA412" s="44"/>
      <c r="CB412" s="44"/>
      <c r="CC412" s="44"/>
      <c r="CD412" s="44"/>
      <c r="CE412" s="39"/>
      <c r="CF412" s="39"/>
      <c r="CG412" s="39"/>
      <c r="CH412" s="39"/>
      <c r="DC412" s="4"/>
      <c r="DD412" s="4"/>
      <c r="DE412" s="49"/>
      <c r="DF412" s="49"/>
      <c r="DG412" s="49"/>
      <c r="DH412" s="49"/>
      <c r="DI412" s="49"/>
      <c r="DJ412" s="49"/>
      <c r="DK412" s="49"/>
      <c r="DL412" s="49"/>
      <c r="DM412" s="49"/>
      <c r="DN412" s="49"/>
      <c r="DO412" s="49"/>
      <c r="DP412" s="49"/>
      <c r="DQ412" s="49"/>
      <c r="DR412" s="49"/>
      <c r="DS412" s="49"/>
      <c r="DT412" s="49"/>
      <c r="DU412" s="49"/>
      <c r="DV412" s="49"/>
      <c r="DW412" s="49"/>
      <c r="DX412" s="49"/>
      <c r="DY412" s="49"/>
      <c r="DZ412" s="49"/>
      <c r="EA412" s="49"/>
      <c r="EB412" s="49"/>
      <c r="EC412" s="49"/>
      <c r="ED412" s="49"/>
      <c r="EE412" s="49"/>
      <c r="EF412" s="49"/>
      <c r="EG412" s="49"/>
      <c r="EH412" s="49"/>
      <c r="EI412" s="49"/>
      <c r="EJ412" s="49"/>
      <c r="EK412" s="49"/>
      <c r="EL412" s="49"/>
      <c r="EM412" s="49"/>
      <c r="EN412" s="49"/>
      <c r="EO412" s="49"/>
      <c r="EP412" s="49"/>
      <c r="EQ412" s="49"/>
      <c r="ER412" s="49"/>
      <c r="ES412" s="49"/>
      <c r="ET412" s="49"/>
      <c r="EU412" s="49"/>
      <c r="EV412" s="49"/>
      <c r="EW412" s="49"/>
      <c r="EX412" s="49"/>
      <c r="EY412" s="49"/>
      <c r="EZ412" s="49"/>
      <c r="FA412" s="49"/>
      <c r="FB412" s="49"/>
      <c r="FC412" s="49"/>
      <c r="FD412" s="49"/>
      <c r="FE412" s="49"/>
      <c r="FF412" s="49"/>
      <c r="FG412" s="49"/>
      <c r="FH412" s="49"/>
      <c r="FI412" s="49"/>
      <c r="FJ412" s="49"/>
      <c r="FK412" s="49"/>
      <c r="FL412" s="49"/>
      <c r="FM412" s="49"/>
      <c r="FN412" s="49"/>
      <c r="FO412" s="49"/>
      <c r="FP412" s="49"/>
      <c r="FQ412" s="49"/>
      <c r="FR412" s="49"/>
      <c r="FS412" s="49"/>
      <c r="FT412" s="49"/>
      <c r="FU412" s="49"/>
      <c r="FV412" s="49"/>
      <c r="FW412" s="49"/>
      <c r="FX412" s="49"/>
      <c r="FY412" s="49"/>
      <c r="FZ412" s="49"/>
      <c r="GA412" s="49"/>
      <c r="GB412" s="49"/>
      <c r="GC412" s="49"/>
      <c r="GD412" s="49"/>
      <c r="GE412" s="49"/>
      <c r="GF412" s="49"/>
      <c r="GG412" s="49"/>
      <c r="GH412" s="49"/>
      <c r="GI412" s="49"/>
      <c r="GJ412" s="49"/>
      <c r="GK412" s="49"/>
      <c r="GL412" s="49"/>
      <c r="GM412" s="49"/>
      <c r="GN412" s="49"/>
      <c r="GO412" s="49"/>
      <c r="GP412" s="49"/>
      <c r="GQ412" s="49"/>
      <c r="GR412" s="49"/>
      <c r="GS412" s="49"/>
      <c r="GT412" s="49"/>
      <c r="GU412" s="49"/>
      <c r="GV412" s="49"/>
      <c r="GW412" s="49"/>
      <c r="GX412" s="49"/>
      <c r="GY412" s="49"/>
      <c r="GZ412" s="49"/>
    </row>
    <row r="413" spans="1:208" s="5" customFormat="1" ht="18.600000000000001" customHeight="1" x14ac:dyDescent="0.25">
      <c r="A413" s="58"/>
      <c r="B413" s="50" t="str">
        <f>IF($A413="","",(IF((VLOOKUP($A413,DATA!$A$1:$M$38,2,FALSE))="X","X",(IF(B412="X",1,B412+1)))))</f>
        <v/>
      </c>
      <c r="C413" s="51" t="str">
        <f>IF($A413="","",(IF((VLOOKUP($A413,DATA!$A$1:$M$38,3,FALSE))="X","X",(IF(C412="X",1,C412+1)))))</f>
        <v/>
      </c>
      <c r="D413" s="50" t="str">
        <f>IF($A413="","",(IF((VLOOKUP($A413,DATA!$A$1:$M$38,4,FALSE))="X","X",(IF(D412="X",1,D412+1)))))</f>
        <v/>
      </c>
      <c r="E413" s="51" t="str">
        <f>IF($A413="","",(IF((VLOOKUP($A413,DATA!$A$1:$M$38,5,FALSE))="X","X",(IF(E412="X",1,E412+1)))))</f>
        <v/>
      </c>
      <c r="F413" s="50" t="str">
        <f>IF($A413="","",(IF((VLOOKUP($A413,DATA!$A$1:$M$38,6,FALSE))="X","X",(IF(F412="X",1,F412+1)))))</f>
        <v/>
      </c>
      <c r="G413" s="51" t="str">
        <f>IF($A413="","",(IF((VLOOKUP($A413,DATA!$A$1:$M$38,7,FALSE))="X","X",(IF(G412="X",1,G412+1)))))</f>
        <v/>
      </c>
      <c r="H413" s="50" t="str">
        <f>IF($A413="","",(IF((VLOOKUP($A413,DATA!$A$1:$M$38,8,FALSE))="X","X",(IF(H412="X",1,H412+1)))))</f>
        <v/>
      </c>
      <c r="I413" s="50" t="str">
        <f>IF($A413="","",(IF((VLOOKUP($A413,DATA!$A$1:$M$38,9,FALSE))="X","X",(IF(I412="X",1,I412+1)))))</f>
        <v/>
      </c>
      <c r="J413" s="51" t="str">
        <f>IF($A413="","",(IF((VLOOKUP($A413,DATA!$A$1:$M$38,10,FALSE))="X","X",(IF(J412="X",1,J412+1)))))</f>
        <v/>
      </c>
      <c r="K413" s="50" t="str">
        <f>IF($A413="","",(IF((VLOOKUP($A413,DATA!$A$1:$M$38,11,FALSE))="X","X",(IF(K412="X",1,K412+1)))))</f>
        <v/>
      </c>
      <c r="L413" s="50" t="str">
        <f>IF($A413="","",(IF((VLOOKUP($A413,DATA!$A$1:$M$38,12,FALSE))="X","X",(IF(L412="X",1,L412+1)))))</f>
        <v/>
      </c>
      <c r="M413" s="50" t="str">
        <f>IF($A413="","",(IF((VLOOKUP($A413,DATA!$A$1:$M$38,13,FALSE))="X","X",(IF(M412="X",1,M412+1)))))</f>
        <v/>
      </c>
      <c r="N413" s="53" t="str">
        <f t="shared" si="12"/>
        <v/>
      </c>
      <c r="O413" s="51" t="str">
        <f t="shared" si="13"/>
        <v/>
      </c>
      <c r="P413" s="50" t="str">
        <f>IF($A413="","",(IF((VLOOKUP($A413,DATA!$S$1:$AC$38,2,FALSE))="X","X",(IF(P412="X",1,P412+1)))))</f>
        <v/>
      </c>
      <c r="Q413" s="50" t="str">
        <f>IF($A413="","",(IF((VLOOKUP($A413,DATA!$S$1:$AC$38,3,FALSE))="X","X",(IF(Q412="X",1,Q412+1)))))</f>
        <v/>
      </c>
      <c r="R413" s="50" t="str">
        <f>IF($A413="","",(IF((VLOOKUP($A413,DATA!$S$1:$AC$38,4,FALSE))="X","X",(IF(R412="X",1,R412+1)))))</f>
        <v/>
      </c>
      <c r="S413" s="50" t="str">
        <f>IF($A413="","",(IF((VLOOKUP($A413,DATA!$S$1:$AC$38,5,FALSE))="X","X",(IF(S412="X",1,S412+1)))))</f>
        <v/>
      </c>
      <c r="T413" s="50" t="str">
        <f>IF($A413="","",(IF((VLOOKUP($A413,DATA!$S$1:$AC$38,6,FALSE))="X","X",(IF(T412="X",1,T412+1)))))</f>
        <v/>
      </c>
      <c r="U413" s="50" t="str">
        <f>IF($A413="","",(IF((VLOOKUP($A413,DATA!$S$1:$AC$38,7,FALSE))="X","X",(IF(U412="X",1,U412+1)))))</f>
        <v/>
      </c>
      <c r="V413" s="51" t="str">
        <f>IF($A413="","",(IF((VLOOKUP($A413,DATA!$S$1:$AC$38,8,FALSE))="X","X",(IF(V412="X",1,V412+1)))))</f>
        <v/>
      </c>
      <c r="W413" s="50" t="str">
        <f>IF($A413="","",(IF((VLOOKUP($A413,DATA!$S$1:$AC$38,9,FALSE))="X","X",(IF(W412="X",1,W412+1)))))</f>
        <v/>
      </c>
      <c r="X413" s="50" t="str">
        <f>IF($A413="","",(IF((VLOOKUP($A413,DATA!$S$1:$AC$38,10,FALSE))="X","X",(IF(X412="X",1,X412+1)))))</f>
        <v/>
      </c>
      <c r="Y413" s="51" t="str">
        <f>IF($A413="","",(IF((VLOOKUP($A413,DATA!$S$1:$AC$38,11,FALSE))="X","X",(IF(Y412="X",1,Y412+1)))))</f>
        <v/>
      </c>
      <c r="Z413" s="52"/>
      <c r="AA413" s="52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  <c r="AT413" s="44"/>
      <c r="AU413" s="44"/>
      <c r="AV413" s="44"/>
      <c r="AW413" s="44"/>
      <c r="AX413" s="44"/>
      <c r="AY413" s="44"/>
      <c r="AZ413" s="44"/>
      <c r="BA413" s="44"/>
      <c r="BB413" s="44"/>
      <c r="BC413" s="44"/>
      <c r="BD413" s="44"/>
      <c r="BE413" s="44"/>
      <c r="BF413" s="44"/>
      <c r="BG413" s="44"/>
      <c r="BH413" s="44"/>
      <c r="BI413" s="44"/>
      <c r="BJ413" s="44"/>
      <c r="BK413" s="44"/>
      <c r="BL413" s="44"/>
      <c r="BM413" s="39"/>
      <c r="BN413" s="39"/>
      <c r="BO413" s="39"/>
      <c r="BP413" s="39"/>
      <c r="BQ413" s="39"/>
      <c r="BR413" s="39"/>
      <c r="BS413" s="44"/>
      <c r="BT413" s="44"/>
      <c r="BU413" s="44"/>
      <c r="BV413" s="44"/>
      <c r="BW413" s="44"/>
      <c r="BX413" s="44"/>
      <c r="BY413" s="44"/>
      <c r="BZ413" s="44"/>
      <c r="CA413" s="44"/>
      <c r="CB413" s="44"/>
      <c r="CC413" s="44"/>
      <c r="CD413" s="44"/>
      <c r="CE413" s="39"/>
      <c r="CF413" s="39"/>
      <c r="CG413" s="39"/>
      <c r="CH413" s="39"/>
      <c r="DC413" s="4"/>
      <c r="DD413" s="4"/>
      <c r="DE413" s="49"/>
      <c r="DF413" s="49"/>
      <c r="DG413" s="49"/>
      <c r="DH413" s="49"/>
      <c r="DI413" s="49"/>
      <c r="DJ413" s="49"/>
      <c r="DK413" s="49"/>
      <c r="DL413" s="49"/>
      <c r="DM413" s="49"/>
      <c r="DN413" s="49"/>
      <c r="DO413" s="49"/>
      <c r="DP413" s="49"/>
      <c r="DQ413" s="49"/>
      <c r="DR413" s="49"/>
      <c r="DS413" s="49"/>
      <c r="DT413" s="49"/>
      <c r="DU413" s="49"/>
      <c r="DV413" s="49"/>
      <c r="DW413" s="49"/>
      <c r="DX413" s="49"/>
      <c r="DY413" s="49"/>
      <c r="DZ413" s="49"/>
      <c r="EA413" s="49"/>
      <c r="EB413" s="49"/>
      <c r="EC413" s="49"/>
      <c r="ED413" s="49"/>
      <c r="EE413" s="49"/>
      <c r="EF413" s="49"/>
      <c r="EG413" s="49"/>
      <c r="EH413" s="49"/>
      <c r="EI413" s="49"/>
      <c r="EJ413" s="49"/>
      <c r="EK413" s="49"/>
      <c r="EL413" s="49"/>
      <c r="EM413" s="49"/>
      <c r="EN413" s="49"/>
      <c r="EO413" s="49"/>
      <c r="EP413" s="49"/>
      <c r="EQ413" s="49"/>
      <c r="ER413" s="49"/>
      <c r="ES413" s="49"/>
      <c r="ET413" s="49"/>
      <c r="EU413" s="49"/>
      <c r="EV413" s="49"/>
      <c r="EW413" s="49"/>
      <c r="EX413" s="49"/>
      <c r="EY413" s="49"/>
      <c r="EZ413" s="49"/>
      <c r="FA413" s="49"/>
      <c r="FB413" s="49"/>
      <c r="FC413" s="49"/>
      <c r="FD413" s="49"/>
      <c r="FE413" s="49"/>
      <c r="FF413" s="49"/>
      <c r="FG413" s="49"/>
      <c r="FH413" s="49"/>
      <c r="FI413" s="49"/>
      <c r="FJ413" s="49"/>
      <c r="FK413" s="49"/>
      <c r="FL413" s="49"/>
      <c r="FM413" s="49"/>
      <c r="FN413" s="49"/>
      <c r="FO413" s="49"/>
      <c r="FP413" s="49"/>
      <c r="FQ413" s="49"/>
      <c r="FR413" s="49"/>
      <c r="FS413" s="49"/>
      <c r="FT413" s="49"/>
      <c r="FU413" s="49"/>
      <c r="FV413" s="49"/>
      <c r="FW413" s="49"/>
      <c r="FX413" s="49"/>
      <c r="FY413" s="49"/>
      <c r="FZ413" s="49"/>
      <c r="GA413" s="49"/>
      <c r="GB413" s="49"/>
      <c r="GC413" s="49"/>
      <c r="GD413" s="49"/>
      <c r="GE413" s="49"/>
      <c r="GF413" s="49"/>
      <c r="GG413" s="49"/>
      <c r="GH413" s="49"/>
      <c r="GI413" s="49"/>
      <c r="GJ413" s="49"/>
      <c r="GK413" s="49"/>
      <c r="GL413" s="49"/>
      <c r="GM413" s="49"/>
      <c r="GN413" s="49"/>
      <c r="GO413" s="49"/>
      <c r="GP413" s="49"/>
      <c r="GQ413" s="49"/>
      <c r="GR413" s="49"/>
      <c r="GS413" s="49"/>
      <c r="GT413" s="49"/>
      <c r="GU413" s="49"/>
      <c r="GV413" s="49"/>
      <c r="GW413" s="49"/>
      <c r="GX413" s="49"/>
      <c r="GY413" s="49"/>
      <c r="GZ413" s="49"/>
    </row>
    <row r="414" spans="1:208" s="5" customFormat="1" ht="18.600000000000001" customHeight="1" x14ac:dyDescent="0.25">
      <c r="A414" s="58"/>
      <c r="B414" s="50" t="str">
        <f>IF($A414="","",(IF((VLOOKUP($A414,DATA!$A$1:$M$38,2,FALSE))="X","X",(IF(B413="X",1,B413+1)))))</f>
        <v/>
      </c>
      <c r="C414" s="51" t="str">
        <f>IF($A414="","",(IF((VLOOKUP($A414,DATA!$A$1:$M$38,3,FALSE))="X","X",(IF(C413="X",1,C413+1)))))</f>
        <v/>
      </c>
      <c r="D414" s="50" t="str">
        <f>IF($A414="","",(IF((VLOOKUP($A414,DATA!$A$1:$M$38,4,FALSE))="X","X",(IF(D413="X",1,D413+1)))))</f>
        <v/>
      </c>
      <c r="E414" s="51" t="str">
        <f>IF($A414="","",(IF((VLOOKUP($A414,DATA!$A$1:$M$38,5,FALSE))="X","X",(IF(E413="X",1,E413+1)))))</f>
        <v/>
      </c>
      <c r="F414" s="50" t="str">
        <f>IF($A414="","",(IF((VLOOKUP($A414,DATA!$A$1:$M$38,6,FALSE))="X","X",(IF(F413="X",1,F413+1)))))</f>
        <v/>
      </c>
      <c r="G414" s="51" t="str">
        <f>IF($A414="","",(IF((VLOOKUP($A414,DATA!$A$1:$M$38,7,FALSE))="X","X",(IF(G413="X",1,G413+1)))))</f>
        <v/>
      </c>
      <c r="H414" s="50" t="str">
        <f>IF($A414="","",(IF((VLOOKUP($A414,DATA!$A$1:$M$38,8,FALSE))="X","X",(IF(H413="X",1,H413+1)))))</f>
        <v/>
      </c>
      <c r="I414" s="50" t="str">
        <f>IF($A414="","",(IF((VLOOKUP($A414,DATA!$A$1:$M$38,9,FALSE))="X","X",(IF(I413="X",1,I413+1)))))</f>
        <v/>
      </c>
      <c r="J414" s="51" t="str">
        <f>IF($A414="","",(IF((VLOOKUP($A414,DATA!$A$1:$M$38,10,FALSE))="X","X",(IF(J413="X",1,J413+1)))))</f>
        <v/>
      </c>
      <c r="K414" s="50" t="str">
        <f>IF($A414="","",(IF((VLOOKUP($A414,DATA!$A$1:$M$38,11,FALSE))="X","X",(IF(K413="X",1,K413+1)))))</f>
        <v/>
      </c>
      <c r="L414" s="50" t="str">
        <f>IF($A414="","",(IF((VLOOKUP($A414,DATA!$A$1:$M$38,12,FALSE))="X","X",(IF(L413="X",1,L413+1)))))</f>
        <v/>
      </c>
      <c r="M414" s="50" t="str">
        <f>IF($A414="","",(IF((VLOOKUP($A414,DATA!$A$1:$M$38,13,FALSE))="X","X",(IF(M413="X",1,M413+1)))))</f>
        <v/>
      </c>
      <c r="N414" s="53" t="str">
        <f t="shared" si="12"/>
        <v/>
      </c>
      <c r="O414" s="51" t="str">
        <f t="shared" si="13"/>
        <v/>
      </c>
      <c r="P414" s="50" t="str">
        <f>IF($A414="","",(IF((VLOOKUP($A414,DATA!$S$1:$AC$38,2,FALSE))="X","X",(IF(P413="X",1,P413+1)))))</f>
        <v/>
      </c>
      <c r="Q414" s="50" t="str">
        <f>IF($A414="","",(IF((VLOOKUP($A414,DATA!$S$1:$AC$38,3,FALSE))="X","X",(IF(Q413="X",1,Q413+1)))))</f>
        <v/>
      </c>
      <c r="R414" s="50" t="str">
        <f>IF($A414="","",(IF((VLOOKUP($A414,DATA!$S$1:$AC$38,4,FALSE))="X","X",(IF(R413="X",1,R413+1)))))</f>
        <v/>
      </c>
      <c r="S414" s="50" t="str">
        <f>IF($A414="","",(IF((VLOOKUP($A414,DATA!$S$1:$AC$38,5,FALSE))="X","X",(IF(S413="X",1,S413+1)))))</f>
        <v/>
      </c>
      <c r="T414" s="50" t="str">
        <f>IF($A414="","",(IF((VLOOKUP($A414,DATA!$S$1:$AC$38,6,FALSE))="X","X",(IF(T413="X",1,T413+1)))))</f>
        <v/>
      </c>
      <c r="U414" s="50" t="str">
        <f>IF($A414="","",(IF((VLOOKUP($A414,DATA!$S$1:$AC$38,7,FALSE))="X","X",(IF(U413="X",1,U413+1)))))</f>
        <v/>
      </c>
      <c r="V414" s="51" t="str">
        <f>IF($A414="","",(IF((VLOOKUP($A414,DATA!$S$1:$AC$38,8,FALSE))="X","X",(IF(V413="X",1,V413+1)))))</f>
        <v/>
      </c>
      <c r="W414" s="50" t="str">
        <f>IF($A414="","",(IF((VLOOKUP($A414,DATA!$S$1:$AC$38,9,FALSE))="X","X",(IF(W413="X",1,W413+1)))))</f>
        <v/>
      </c>
      <c r="X414" s="50" t="str">
        <f>IF($A414="","",(IF((VLOOKUP($A414,DATA!$S$1:$AC$38,10,FALSE))="X","X",(IF(X413="X",1,X413+1)))))</f>
        <v/>
      </c>
      <c r="Y414" s="51" t="str">
        <f>IF($A414="","",(IF((VLOOKUP($A414,DATA!$S$1:$AC$38,11,FALSE))="X","X",(IF(Y413="X",1,Y413+1)))))</f>
        <v/>
      </c>
      <c r="Z414" s="52"/>
      <c r="AA414" s="52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  <c r="AU414" s="44"/>
      <c r="AV414" s="44"/>
      <c r="AW414" s="44"/>
      <c r="AX414" s="44"/>
      <c r="AY414" s="44"/>
      <c r="AZ414" s="44"/>
      <c r="BA414" s="44"/>
      <c r="BB414" s="44"/>
      <c r="BC414" s="44"/>
      <c r="BD414" s="44"/>
      <c r="BE414" s="44"/>
      <c r="BF414" s="44"/>
      <c r="BG414" s="44"/>
      <c r="BH414" s="44"/>
      <c r="BI414" s="44"/>
      <c r="BJ414" s="44"/>
      <c r="BK414" s="44"/>
      <c r="BL414" s="44"/>
      <c r="BM414" s="39"/>
      <c r="BN414" s="39"/>
      <c r="BO414" s="39"/>
      <c r="BP414" s="39"/>
      <c r="BQ414" s="39"/>
      <c r="BR414" s="39"/>
      <c r="BS414" s="44"/>
      <c r="BT414" s="44"/>
      <c r="BU414" s="44"/>
      <c r="BV414" s="44"/>
      <c r="BW414" s="44"/>
      <c r="BX414" s="44"/>
      <c r="BY414" s="44"/>
      <c r="BZ414" s="44"/>
      <c r="CA414" s="44"/>
      <c r="CB414" s="44"/>
      <c r="CC414" s="44"/>
      <c r="CD414" s="44"/>
      <c r="CE414" s="39"/>
      <c r="CF414" s="39"/>
      <c r="CG414" s="39"/>
      <c r="CH414" s="39"/>
      <c r="DC414" s="4"/>
      <c r="DD414" s="4"/>
      <c r="DE414" s="49"/>
      <c r="DF414" s="49"/>
      <c r="DG414" s="49"/>
      <c r="DH414" s="49"/>
      <c r="DI414" s="49"/>
      <c r="DJ414" s="49"/>
      <c r="DK414" s="49"/>
      <c r="DL414" s="49"/>
      <c r="DM414" s="49"/>
      <c r="DN414" s="49"/>
      <c r="DO414" s="49"/>
      <c r="DP414" s="49"/>
      <c r="DQ414" s="49"/>
      <c r="DR414" s="49"/>
      <c r="DS414" s="49"/>
      <c r="DT414" s="49"/>
      <c r="DU414" s="49"/>
      <c r="DV414" s="49"/>
      <c r="DW414" s="49"/>
      <c r="DX414" s="49"/>
      <c r="DY414" s="49"/>
      <c r="DZ414" s="49"/>
      <c r="EA414" s="49"/>
      <c r="EB414" s="49"/>
      <c r="EC414" s="49"/>
      <c r="ED414" s="49"/>
      <c r="EE414" s="49"/>
      <c r="EF414" s="49"/>
      <c r="EG414" s="49"/>
      <c r="EH414" s="49"/>
      <c r="EI414" s="49"/>
      <c r="EJ414" s="49"/>
      <c r="EK414" s="49"/>
      <c r="EL414" s="49"/>
      <c r="EM414" s="49"/>
      <c r="EN414" s="49"/>
      <c r="EO414" s="49"/>
      <c r="EP414" s="49"/>
      <c r="EQ414" s="49"/>
      <c r="ER414" s="49"/>
      <c r="ES414" s="49"/>
      <c r="ET414" s="49"/>
      <c r="EU414" s="49"/>
      <c r="EV414" s="49"/>
      <c r="EW414" s="49"/>
      <c r="EX414" s="49"/>
      <c r="EY414" s="49"/>
      <c r="EZ414" s="49"/>
      <c r="FA414" s="49"/>
      <c r="FB414" s="49"/>
      <c r="FC414" s="49"/>
      <c r="FD414" s="49"/>
      <c r="FE414" s="49"/>
      <c r="FF414" s="49"/>
      <c r="FG414" s="49"/>
      <c r="FH414" s="49"/>
      <c r="FI414" s="49"/>
      <c r="FJ414" s="49"/>
      <c r="FK414" s="49"/>
      <c r="FL414" s="49"/>
      <c r="FM414" s="49"/>
      <c r="FN414" s="49"/>
      <c r="FO414" s="49"/>
      <c r="FP414" s="49"/>
      <c r="FQ414" s="49"/>
      <c r="FR414" s="49"/>
      <c r="FS414" s="49"/>
      <c r="FT414" s="49"/>
      <c r="FU414" s="49"/>
      <c r="FV414" s="49"/>
      <c r="FW414" s="49"/>
      <c r="FX414" s="49"/>
      <c r="FY414" s="49"/>
      <c r="FZ414" s="49"/>
      <c r="GA414" s="49"/>
      <c r="GB414" s="49"/>
      <c r="GC414" s="49"/>
      <c r="GD414" s="49"/>
      <c r="GE414" s="49"/>
      <c r="GF414" s="49"/>
      <c r="GG414" s="49"/>
      <c r="GH414" s="49"/>
      <c r="GI414" s="49"/>
      <c r="GJ414" s="49"/>
      <c r="GK414" s="49"/>
      <c r="GL414" s="49"/>
      <c r="GM414" s="49"/>
      <c r="GN414" s="49"/>
      <c r="GO414" s="49"/>
      <c r="GP414" s="49"/>
      <c r="GQ414" s="49"/>
      <c r="GR414" s="49"/>
      <c r="GS414" s="49"/>
      <c r="GT414" s="49"/>
      <c r="GU414" s="49"/>
      <c r="GV414" s="49"/>
      <c r="GW414" s="49"/>
      <c r="GX414" s="49"/>
      <c r="GY414" s="49"/>
      <c r="GZ414" s="49"/>
    </row>
    <row r="415" spans="1:208" s="5" customFormat="1" ht="18.600000000000001" customHeight="1" x14ac:dyDescent="0.25">
      <c r="A415" s="58"/>
      <c r="B415" s="50" t="str">
        <f>IF($A415="","",(IF((VLOOKUP($A415,DATA!$A$1:$M$38,2,FALSE))="X","X",(IF(B414="X",1,B414+1)))))</f>
        <v/>
      </c>
      <c r="C415" s="51" t="str">
        <f>IF($A415="","",(IF((VLOOKUP($A415,DATA!$A$1:$M$38,3,FALSE))="X","X",(IF(C414="X",1,C414+1)))))</f>
        <v/>
      </c>
      <c r="D415" s="50" t="str">
        <f>IF($A415="","",(IF((VLOOKUP($A415,DATA!$A$1:$M$38,4,FALSE))="X","X",(IF(D414="X",1,D414+1)))))</f>
        <v/>
      </c>
      <c r="E415" s="51" t="str">
        <f>IF($A415="","",(IF((VLOOKUP($A415,DATA!$A$1:$M$38,5,FALSE))="X","X",(IF(E414="X",1,E414+1)))))</f>
        <v/>
      </c>
      <c r="F415" s="50" t="str">
        <f>IF($A415="","",(IF((VLOOKUP($A415,DATA!$A$1:$M$38,6,FALSE))="X","X",(IF(F414="X",1,F414+1)))))</f>
        <v/>
      </c>
      <c r="G415" s="51" t="str">
        <f>IF($A415="","",(IF((VLOOKUP($A415,DATA!$A$1:$M$38,7,FALSE))="X","X",(IF(G414="X",1,G414+1)))))</f>
        <v/>
      </c>
      <c r="H415" s="50" t="str">
        <f>IF($A415="","",(IF((VLOOKUP($A415,DATA!$A$1:$M$38,8,FALSE))="X","X",(IF(H414="X",1,H414+1)))))</f>
        <v/>
      </c>
      <c r="I415" s="50" t="str">
        <f>IF($A415="","",(IF((VLOOKUP($A415,DATA!$A$1:$M$38,9,FALSE))="X","X",(IF(I414="X",1,I414+1)))))</f>
        <v/>
      </c>
      <c r="J415" s="51" t="str">
        <f>IF($A415="","",(IF((VLOOKUP($A415,DATA!$A$1:$M$38,10,FALSE))="X","X",(IF(J414="X",1,J414+1)))))</f>
        <v/>
      </c>
      <c r="K415" s="50" t="str">
        <f>IF($A415="","",(IF((VLOOKUP($A415,DATA!$A$1:$M$38,11,FALSE))="X","X",(IF(K414="X",1,K414+1)))))</f>
        <v/>
      </c>
      <c r="L415" s="50" t="str">
        <f>IF($A415="","",(IF((VLOOKUP($A415,DATA!$A$1:$M$38,12,FALSE))="X","X",(IF(L414="X",1,L414+1)))))</f>
        <v/>
      </c>
      <c r="M415" s="50" t="str">
        <f>IF($A415="","",(IF((VLOOKUP($A415,DATA!$A$1:$M$38,13,FALSE))="X","X",(IF(M414="X",1,M414+1)))))</f>
        <v/>
      </c>
      <c r="N415" s="53" t="str">
        <f t="shared" si="12"/>
        <v/>
      </c>
      <c r="O415" s="51" t="str">
        <f t="shared" si="13"/>
        <v/>
      </c>
      <c r="P415" s="50" t="str">
        <f>IF($A415="","",(IF((VLOOKUP($A415,DATA!$S$1:$AC$38,2,FALSE))="X","X",(IF(P414="X",1,P414+1)))))</f>
        <v/>
      </c>
      <c r="Q415" s="50" t="str">
        <f>IF($A415="","",(IF((VLOOKUP($A415,DATA!$S$1:$AC$38,3,FALSE))="X","X",(IF(Q414="X",1,Q414+1)))))</f>
        <v/>
      </c>
      <c r="R415" s="50" t="str">
        <f>IF($A415="","",(IF((VLOOKUP($A415,DATA!$S$1:$AC$38,4,FALSE))="X","X",(IF(R414="X",1,R414+1)))))</f>
        <v/>
      </c>
      <c r="S415" s="50" t="str">
        <f>IF($A415="","",(IF((VLOOKUP($A415,DATA!$S$1:$AC$38,5,FALSE))="X","X",(IF(S414="X",1,S414+1)))))</f>
        <v/>
      </c>
      <c r="T415" s="50" t="str">
        <f>IF($A415="","",(IF((VLOOKUP($A415,DATA!$S$1:$AC$38,6,FALSE))="X","X",(IF(T414="X",1,T414+1)))))</f>
        <v/>
      </c>
      <c r="U415" s="50" t="str">
        <f>IF($A415="","",(IF((VLOOKUP($A415,DATA!$S$1:$AC$38,7,FALSE))="X","X",(IF(U414="X",1,U414+1)))))</f>
        <v/>
      </c>
      <c r="V415" s="51" t="str">
        <f>IF($A415="","",(IF((VLOOKUP($A415,DATA!$S$1:$AC$38,8,FALSE))="X","X",(IF(V414="X",1,V414+1)))))</f>
        <v/>
      </c>
      <c r="W415" s="50" t="str">
        <f>IF($A415="","",(IF((VLOOKUP($A415,DATA!$S$1:$AC$38,9,FALSE))="X","X",(IF(W414="X",1,W414+1)))))</f>
        <v/>
      </c>
      <c r="X415" s="50" t="str">
        <f>IF($A415="","",(IF((VLOOKUP($A415,DATA!$S$1:$AC$38,10,FALSE))="X","X",(IF(X414="X",1,X414+1)))))</f>
        <v/>
      </c>
      <c r="Y415" s="51" t="str">
        <f>IF($A415="","",(IF((VLOOKUP($A415,DATA!$S$1:$AC$38,11,FALSE))="X","X",(IF(Y414="X",1,Y414+1)))))</f>
        <v/>
      </c>
      <c r="Z415" s="52"/>
      <c r="AA415" s="52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  <c r="AU415" s="44"/>
      <c r="AV415" s="44"/>
      <c r="AW415" s="44"/>
      <c r="AX415" s="44"/>
      <c r="AY415" s="44"/>
      <c r="AZ415" s="44"/>
      <c r="BA415" s="44"/>
      <c r="BB415" s="44"/>
      <c r="BC415" s="44"/>
      <c r="BD415" s="44"/>
      <c r="BE415" s="44"/>
      <c r="BF415" s="44"/>
      <c r="BG415" s="44"/>
      <c r="BH415" s="44"/>
      <c r="BI415" s="44"/>
      <c r="BJ415" s="44"/>
      <c r="BK415" s="44"/>
      <c r="BL415" s="44"/>
      <c r="BM415" s="39"/>
      <c r="BN415" s="39"/>
      <c r="BO415" s="39"/>
      <c r="BP415" s="39"/>
      <c r="BQ415" s="39"/>
      <c r="BR415" s="39"/>
      <c r="BS415" s="44"/>
      <c r="BT415" s="44"/>
      <c r="BU415" s="44"/>
      <c r="BV415" s="44"/>
      <c r="BW415" s="44"/>
      <c r="BX415" s="44"/>
      <c r="BY415" s="44"/>
      <c r="BZ415" s="44"/>
      <c r="CA415" s="44"/>
      <c r="CB415" s="44"/>
      <c r="CC415" s="44"/>
      <c r="CD415" s="44"/>
      <c r="CE415" s="39"/>
      <c r="CF415" s="39"/>
      <c r="CG415" s="39"/>
      <c r="CH415" s="39"/>
      <c r="DC415" s="4"/>
      <c r="DD415" s="4"/>
      <c r="DE415" s="49"/>
      <c r="DF415" s="49"/>
      <c r="DG415" s="49"/>
      <c r="DH415" s="49"/>
      <c r="DI415" s="49"/>
      <c r="DJ415" s="49"/>
      <c r="DK415" s="49"/>
      <c r="DL415" s="49"/>
      <c r="DM415" s="49"/>
      <c r="DN415" s="49"/>
      <c r="DO415" s="49"/>
      <c r="DP415" s="49"/>
      <c r="DQ415" s="49"/>
      <c r="DR415" s="49"/>
      <c r="DS415" s="49"/>
      <c r="DT415" s="49"/>
      <c r="DU415" s="49"/>
      <c r="DV415" s="49"/>
      <c r="DW415" s="49"/>
      <c r="DX415" s="49"/>
      <c r="DY415" s="49"/>
      <c r="DZ415" s="49"/>
      <c r="EA415" s="49"/>
      <c r="EB415" s="49"/>
      <c r="EC415" s="49"/>
      <c r="ED415" s="49"/>
      <c r="EE415" s="49"/>
      <c r="EF415" s="49"/>
      <c r="EG415" s="49"/>
      <c r="EH415" s="49"/>
      <c r="EI415" s="49"/>
      <c r="EJ415" s="49"/>
      <c r="EK415" s="49"/>
      <c r="EL415" s="49"/>
      <c r="EM415" s="49"/>
      <c r="EN415" s="49"/>
      <c r="EO415" s="49"/>
      <c r="EP415" s="49"/>
      <c r="EQ415" s="49"/>
      <c r="ER415" s="49"/>
      <c r="ES415" s="49"/>
      <c r="ET415" s="49"/>
      <c r="EU415" s="49"/>
      <c r="EV415" s="49"/>
      <c r="EW415" s="49"/>
      <c r="EX415" s="49"/>
      <c r="EY415" s="49"/>
      <c r="EZ415" s="49"/>
      <c r="FA415" s="49"/>
      <c r="FB415" s="49"/>
      <c r="FC415" s="49"/>
      <c r="FD415" s="49"/>
      <c r="FE415" s="49"/>
      <c r="FF415" s="49"/>
      <c r="FG415" s="49"/>
      <c r="FH415" s="49"/>
      <c r="FI415" s="49"/>
      <c r="FJ415" s="49"/>
      <c r="FK415" s="49"/>
      <c r="FL415" s="49"/>
      <c r="FM415" s="49"/>
      <c r="FN415" s="49"/>
      <c r="FO415" s="49"/>
      <c r="FP415" s="49"/>
      <c r="FQ415" s="49"/>
      <c r="FR415" s="49"/>
      <c r="FS415" s="49"/>
      <c r="FT415" s="49"/>
      <c r="FU415" s="49"/>
      <c r="FV415" s="49"/>
      <c r="FW415" s="49"/>
      <c r="FX415" s="49"/>
      <c r="FY415" s="49"/>
      <c r="FZ415" s="49"/>
      <c r="GA415" s="49"/>
      <c r="GB415" s="49"/>
      <c r="GC415" s="49"/>
      <c r="GD415" s="49"/>
      <c r="GE415" s="49"/>
      <c r="GF415" s="49"/>
      <c r="GG415" s="49"/>
      <c r="GH415" s="49"/>
      <c r="GI415" s="49"/>
      <c r="GJ415" s="49"/>
      <c r="GK415" s="49"/>
      <c r="GL415" s="49"/>
      <c r="GM415" s="49"/>
      <c r="GN415" s="49"/>
      <c r="GO415" s="49"/>
      <c r="GP415" s="49"/>
      <c r="GQ415" s="49"/>
      <c r="GR415" s="49"/>
      <c r="GS415" s="49"/>
      <c r="GT415" s="49"/>
      <c r="GU415" s="49"/>
      <c r="GV415" s="49"/>
      <c r="GW415" s="49"/>
      <c r="GX415" s="49"/>
      <c r="GY415" s="49"/>
      <c r="GZ415" s="49"/>
    </row>
    <row r="416" spans="1:208" s="5" customFormat="1" ht="18.600000000000001" customHeight="1" x14ac:dyDescent="0.25">
      <c r="A416" s="58"/>
      <c r="B416" s="50" t="str">
        <f>IF($A416="","",(IF((VLOOKUP($A416,DATA!$A$1:$M$38,2,FALSE))="X","X",(IF(B415="X",1,B415+1)))))</f>
        <v/>
      </c>
      <c r="C416" s="51" t="str">
        <f>IF($A416="","",(IF((VLOOKUP($A416,DATA!$A$1:$M$38,3,FALSE))="X","X",(IF(C415="X",1,C415+1)))))</f>
        <v/>
      </c>
      <c r="D416" s="50" t="str">
        <f>IF($A416="","",(IF((VLOOKUP($A416,DATA!$A$1:$M$38,4,FALSE))="X","X",(IF(D415="X",1,D415+1)))))</f>
        <v/>
      </c>
      <c r="E416" s="51" t="str">
        <f>IF($A416="","",(IF((VLOOKUP($A416,DATA!$A$1:$M$38,5,FALSE))="X","X",(IF(E415="X",1,E415+1)))))</f>
        <v/>
      </c>
      <c r="F416" s="50" t="str">
        <f>IF($A416="","",(IF((VLOOKUP($A416,DATA!$A$1:$M$38,6,FALSE))="X","X",(IF(F415="X",1,F415+1)))))</f>
        <v/>
      </c>
      <c r="G416" s="51" t="str">
        <f>IF($A416="","",(IF((VLOOKUP($A416,DATA!$A$1:$M$38,7,FALSE))="X","X",(IF(G415="X",1,G415+1)))))</f>
        <v/>
      </c>
      <c r="H416" s="50" t="str">
        <f>IF($A416="","",(IF((VLOOKUP($A416,DATA!$A$1:$M$38,8,FALSE))="X","X",(IF(H415="X",1,H415+1)))))</f>
        <v/>
      </c>
      <c r="I416" s="50" t="str">
        <f>IF($A416="","",(IF((VLOOKUP($A416,DATA!$A$1:$M$38,9,FALSE))="X","X",(IF(I415="X",1,I415+1)))))</f>
        <v/>
      </c>
      <c r="J416" s="51" t="str">
        <f>IF($A416="","",(IF((VLOOKUP($A416,DATA!$A$1:$M$38,10,FALSE))="X","X",(IF(J415="X",1,J415+1)))))</f>
        <v/>
      </c>
      <c r="K416" s="50" t="str">
        <f>IF($A416="","",(IF((VLOOKUP($A416,DATA!$A$1:$M$38,11,FALSE))="X","X",(IF(K415="X",1,K415+1)))))</f>
        <v/>
      </c>
      <c r="L416" s="50" t="str">
        <f>IF($A416="","",(IF((VLOOKUP($A416,DATA!$A$1:$M$38,12,FALSE))="X","X",(IF(L415="X",1,L415+1)))))</f>
        <v/>
      </c>
      <c r="M416" s="50" t="str">
        <f>IF($A416="","",(IF((VLOOKUP($A416,DATA!$A$1:$M$38,13,FALSE))="X","X",(IF(M415="X",1,M415+1)))))</f>
        <v/>
      </c>
      <c r="N416" s="53" t="str">
        <f t="shared" si="12"/>
        <v/>
      </c>
      <c r="O416" s="51" t="str">
        <f t="shared" si="13"/>
        <v/>
      </c>
      <c r="P416" s="50" t="str">
        <f>IF($A416="","",(IF((VLOOKUP($A416,DATA!$S$1:$AC$38,2,FALSE))="X","X",(IF(P415="X",1,P415+1)))))</f>
        <v/>
      </c>
      <c r="Q416" s="50" t="str">
        <f>IF($A416="","",(IF((VLOOKUP($A416,DATA!$S$1:$AC$38,3,FALSE))="X","X",(IF(Q415="X",1,Q415+1)))))</f>
        <v/>
      </c>
      <c r="R416" s="50" t="str">
        <f>IF($A416="","",(IF((VLOOKUP($A416,DATA!$S$1:$AC$38,4,FALSE))="X","X",(IF(R415="X",1,R415+1)))))</f>
        <v/>
      </c>
      <c r="S416" s="50" t="str">
        <f>IF($A416="","",(IF((VLOOKUP($A416,DATA!$S$1:$AC$38,5,FALSE))="X","X",(IF(S415="X",1,S415+1)))))</f>
        <v/>
      </c>
      <c r="T416" s="50" t="str">
        <f>IF($A416="","",(IF((VLOOKUP($A416,DATA!$S$1:$AC$38,6,FALSE))="X","X",(IF(T415="X",1,T415+1)))))</f>
        <v/>
      </c>
      <c r="U416" s="50" t="str">
        <f>IF($A416="","",(IF((VLOOKUP($A416,DATA!$S$1:$AC$38,7,FALSE))="X","X",(IF(U415="X",1,U415+1)))))</f>
        <v/>
      </c>
      <c r="V416" s="51" t="str">
        <f>IF($A416="","",(IF((VLOOKUP($A416,DATA!$S$1:$AC$38,8,FALSE))="X","X",(IF(V415="X",1,V415+1)))))</f>
        <v/>
      </c>
      <c r="W416" s="50" t="str">
        <f>IF($A416="","",(IF((VLOOKUP($A416,DATA!$S$1:$AC$38,9,FALSE))="X","X",(IF(W415="X",1,W415+1)))))</f>
        <v/>
      </c>
      <c r="X416" s="50" t="str">
        <f>IF($A416="","",(IF((VLOOKUP($A416,DATA!$S$1:$AC$38,10,FALSE))="X","X",(IF(X415="X",1,X415+1)))))</f>
        <v/>
      </c>
      <c r="Y416" s="51" t="str">
        <f>IF($A416="","",(IF((VLOOKUP($A416,DATA!$S$1:$AC$38,11,FALSE))="X","X",(IF(Y415="X",1,Y415+1)))))</f>
        <v/>
      </c>
      <c r="Z416" s="52"/>
      <c r="AA416" s="52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  <c r="AS416" s="44"/>
      <c r="AT416" s="44"/>
      <c r="AU416" s="44"/>
      <c r="AV416" s="44"/>
      <c r="AW416" s="44"/>
      <c r="AX416" s="44"/>
      <c r="AY416" s="44"/>
      <c r="AZ416" s="44"/>
      <c r="BA416" s="44"/>
      <c r="BB416" s="44"/>
      <c r="BC416" s="44"/>
      <c r="BD416" s="44"/>
      <c r="BE416" s="44"/>
      <c r="BF416" s="44"/>
      <c r="BG416" s="44"/>
      <c r="BH416" s="44"/>
      <c r="BI416" s="44"/>
      <c r="BJ416" s="44"/>
      <c r="BK416" s="44"/>
      <c r="BL416" s="44"/>
      <c r="BM416" s="39"/>
      <c r="BN416" s="39"/>
      <c r="BO416" s="39"/>
      <c r="BP416" s="39"/>
      <c r="BQ416" s="39"/>
      <c r="BR416" s="39"/>
      <c r="BS416" s="44"/>
      <c r="BT416" s="44"/>
      <c r="BU416" s="44"/>
      <c r="BV416" s="44"/>
      <c r="BW416" s="44"/>
      <c r="BX416" s="44"/>
      <c r="BY416" s="44"/>
      <c r="BZ416" s="44"/>
      <c r="CA416" s="44"/>
      <c r="CB416" s="44"/>
      <c r="CC416" s="44"/>
      <c r="CD416" s="44"/>
      <c r="CE416" s="39"/>
      <c r="CF416" s="39"/>
      <c r="CG416" s="39"/>
      <c r="CH416" s="39"/>
      <c r="DC416" s="4"/>
      <c r="DD416" s="4"/>
      <c r="DE416" s="49"/>
      <c r="DF416" s="49"/>
      <c r="DG416" s="49"/>
      <c r="DH416" s="49"/>
      <c r="DI416" s="49"/>
      <c r="DJ416" s="49"/>
      <c r="DK416" s="49"/>
      <c r="DL416" s="49"/>
      <c r="DM416" s="49"/>
      <c r="DN416" s="49"/>
      <c r="DO416" s="49"/>
      <c r="DP416" s="49"/>
      <c r="DQ416" s="49"/>
      <c r="DR416" s="49"/>
      <c r="DS416" s="49"/>
      <c r="DT416" s="49"/>
      <c r="DU416" s="49"/>
      <c r="DV416" s="49"/>
      <c r="DW416" s="49"/>
      <c r="DX416" s="49"/>
      <c r="DY416" s="49"/>
      <c r="DZ416" s="49"/>
      <c r="EA416" s="49"/>
      <c r="EB416" s="49"/>
      <c r="EC416" s="49"/>
      <c r="ED416" s="49"/>
      <c r="EE416" s="49"/>
      <c r="EF416" s="49"/>
      <c r="EG416" s="49"/>
      <c r="EH416" s="49"/>
      <c r="EI416" s="49"/>
      <c r="EJ416" s="49"/>
      <c r="EK416" s="49"/>
      <c r="EL416" s="49"/>
      <c r="EM416" s="49"/>
      <c r="EN416" s="49"/>
      <c r="EO416" s="49"/>
      <c r="EP416" s="49"/>
      <c r="EQ416" s="49"/>
      <c r="ER416" s="49"/>
      <c r="ES416" s="49"/>
      <c r="ET416" s="49"/>
      <c r="EU416" s="49"/>
      <c r="EV416" s="49"/>
      <c r="EW416" s="49"/>
      <c r="EX416" s="49"/>
      <c r="EY416" s="49"/>
      <c r="EZ416" s="49"/>
      <c r="FA416" s="49"/>
      <c r="FB416" s="49"/>
      <c r="FC416" s="49"/>
      <c r="FD416" s="49"/>
      <c r="FE416" s="49"/>
      <c r="FF416" s="49"/>
      <c r="FG416" s="49"/>
      <c r="FH416" s="49"/>
      <c r="FI416" s="49"/>
      <c r="FJ416" s="49"/>
      <c r="FK416" s="49"/>
      <c r="FL416" s="49"/>
      <c r="FM416" s="49"/>
      <c r="FN416" s="49"/>
      <c r="FO416" s="49"/>
      <c r="FP416" s="49"/>
      <c r="FQ416" s="49"/>
      <c r="FR416" s="49"/>
      <c r="FS416" s="49"/>
      <c r="FT416" s="49"/>
      <c r="FU416" s="49"/>
      <c r="FV416" s="49"/>
      <c r="FW416" s="49"/>
      <c r="FX416" s="49"/>
      <c r="FY416" s="49"/>
      <c r="FZ416" s="49"/>
      <c r="GA416" s="49"/>
      <c r="GB416" s="49"/>
      <c r="GC416" s="49"/>
      <c r="GD416" s="49"/>
      <c r="GE416" s="49"/>
      <c r="GF416" s="49"/>
      <c r="GG416" s="49"/>
      <c r="GH416" s="49"/>
      <c r="GI416" s="49"/>
      <c r="GJ416" s="49"/>
      <c r="GK416" s="49"/>
      <c r="GL416" s="49"/>
      <c r="GM416" s="49"/>
      <c r="GN416" s="49"/>
      <c r="GO416" s="49"/>
      <c r="GP416" s="49"/>
      <c r="GQ416" s="49"/>
      <c r="GR416" s="49"/>
      <c r="GS416" s="49"/>
      <c r="GT416" s="49"/>
      <c r="GU416" s="49"/>
      <c r="GV416" s="49"/>
      <c r="GW416" s="49"/>
      <c r="GX416" s="49"/>
      <c r="GY416" s="49"/>
      <c r="GZ416" s="49"/>
    </row>
    <row r="417" spans="1:208" s="5" customFormat="1" ht="18.600000000000001" customHeight="1" x14ac:dyDescent="0.25">
      <c r="A417" s="58"/>
      <c r="B417" s="50" t="str">
        <f>IF($A417="","",(IF((VLOOKUP($A417,DATA!$A$1:$M$38,2,FALSE))="X","X",(IF(B416="X",1,B416+1)))))</f>
        <v/>
      </c>
      <c r="C417" s="51" t="str">
        <f>IF($A417="","",(IF((VLOOKUP($A417,DATA!$A$1:$M$38,3,FALSE))="X","X",(IF(C416="X",1,C416+1)))))</f>
        <v/>
      </c>
      <c r="D417" s="50" t="str">
        <f>IF($A417="","",(IF((VLOOKUP($A417,DATA!$A$1:$M$38,4,FALSE))="X","X",(IF(D416="X",1,D416+1)))))</f>
        <v/>
      </c>
      <c r="E417" s="51" t="str">
        <f>IF($A417="","",(IF((VLOOKUP($A417,DATA!$A$1:$M$38,5,FALSE))="X","X",(IF(E416="X",1,E416+1)))))</f>
        <v/>
      </c>
      <c r="F417" s="50" t="str">
        <f>IF($A417="","",(IF((VLOOKUP($A417,DATA!$A$1:$M$38,6,FALSE))="X","X",(IF(F416="X",1,F416+1)))))</f>
        <v/>
      </c>
      <c r="G417" s="51" t="str">
        <f>IF($A417="","",(IF((VLOOKUP($A417,DATA!$A$1:$M$38,7,FALSE))="X","X",(IF(G416="X",1,G416+1)))))</f>
        <v/>
      </c>
      <c r="H417" s="50" t="str">
        <f>IF($A417="","",(IF((VLOOKUP($A417,DATA!$A$1:$M$38,8,FALSE))="X","X",(IF(H416="X",1,H416+1)))))</f>
        <v/>
      </c>
      <c r="I417" s="50" t="str">
        <f>IF($A417="","",(IF((VLOOKUP($A417,DATA!$A$1:$M$38,9,FALSE))="X","X",(IF(I416="X",1,I416+1)))))</f>
        <v/>
      </c>
      <c r="J417" s="51" t="str">
        <f>IF($A417="","",(IF((VLOOKUP($A417,DATA!$A$1:$M$38,10,FALSE))="X","X",(IF(J416="X",1,J416+1)))))</f>
        <v/>
      </c>
      <c r="K417" s="50" t="str">
        <f>IF($A417="","",(IF((VLOOKUP($A417,DATA!$A$1:$M$38,11,FALSE))="X","X",(IF(K416="X",1,K416+1)))))</f>
        <v/>
      </c>
      <c r="L417" s="50" t="str">
        <f>IF($A417="","",(IF((VLOOKUP($A417,DATA!$A$1:$M$38,12,FALSE))="X","X",(IF(L416="X",1,L416+1)))))</f>
        <v/>
      </c>
      <c r="M417" s="50" t="str">
        <f>IF($A417="","",(IF((VLOOKUP($A417,DATA!$A$1:$M$38,13,FALSE))="X","X",(IF(M416="X",1,M416+1)))))</f>
        <v/>
      </c>
      <c r="N417" s="53" t="str">
        <f t="shared" si="12"/>
        <v/>
      </c>
      <c r="O417" s="51" t="str">
        <f t="shared" si="13"/>
        <v/>
      </c>
      <c r="P417" s="50" t="str">
        <f>IF($A417="","",(IF((VLOOKUP($A417,DATA!$S$1:$AC$38,2,FALSE))="X","X",(IF(P416="X",1,P416+1)))))</f>
        <v/>
      </c>
      <c r="Q417" s="50" t="str">
        <f>IF($A417="","",(IF((VLOOKUP($A417,DATA!$S$1:$AC$38,3,FALSE))="X","X",(IF(Q416="X",1,Q416+1)))))</f>
        <v/>
      </c>
      <c r="R417" s="50" t="str">
        <f>IF($A417="","",(IF((VLOOKUP($A417,DATA!$S$1:$AC$38,4,FALSE))="X","X",(IF(R416="X",1,R416+1)))))</f>
        <v/>
      </c>
      <c r="S417" s="50" t="str">
        <f>IF($A417="","",(IF((VLOOKUP($A417,DATA!$S$1:$AC$38,5,FALSE))="X","X",(IF(S416="X",1,S416+1)))))</f>
        <v/>
      </c>
      <c r="T417" s="50" t="str">
        <f>IF($A417="","",(IF((VLOOKUP($A417,DATA!$S$1:$AC$38,6,FALSE))="X","X",(IF(T416="X",1,T416+1)))))</f>
        <v/>
      </c>
      <c r="U417" s="50" t="str">
        <f>IF($A417="","",(IF((VLOOKUP($A417,DATA!$S$1:$AC$38,7,FALSE))="X","X",(IF(U416="X",1,U416+1)))))</f>
        <v/>
      </c>
      <c r="V417" s="51" t="str">
        <f>IF($A417="","",(IF((VLOOKUP($A417,DATA!$S$1:$AC$38,8,FALSE))="X","X",(IF(V416="X",1,V416+1)))))</f>
        <v/>
      </c>
      <c r="W417" s="50" t="str">
        <f>IF($A417="","",(IF((VLOOKUP($A417,DATA!$S$1:$AC$38,9,FALSE))="X","X",(IF(W416="X",1,W416+1)))))</f>
        <v/>
      </c>
      <c r="X417" s="50" t="str">
        <f>IF($A417="","",(IF((VLOOKUP($A417,DATA!$S$1:$AC$38,10,FALSE))="X","X",(IF(X416="X",1,X416+1)))))</f>
        <v/>
      </c>
      <c r="Y417" s="51" t="str">
        <f>IF($A417="","",(IF((VLOOKUP($A417,DATA!$S$1:$AC$38,11,FALSE))="X","X",(IF(Y416="X",1,Y416+1)))))</f>
        <v/>
      </c>
      <c r="Z417" s="52"/>
      <c r="AA417" s="52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44"/>
      <c r="AT417" s="44"/>
      <c r="AU417" s="44"/>
      <c r="AV417" s="44"/>
      <c r="AW417" s="44"/>
      <c r="AX417" s="44"/>
      <c r="AY417" s="44"/>
      <c r="AZ417" s="44"/>
      <c r="BA417" s="44"/>
      <c r="BB417" s="44"/>
      <c r="BC417" s="44"/>
      <c r="BD417" s="44"/>
      <c r="BE417" s="44"/>
      <c r="BF417" s="44"/>
      <c r="BG417" s="44"/>
      <c r="BH417" s="44"/>
      <c r="BI417" s="44"/>
      <c r="BJ417" s="44"/>
      <c r="BK417" s="44"/>
      <c r="BL417" s="44"/>
      <c r="BM417" s="39"/>
      <c r="BN417" s="39"/>
      <c r="BO417" s="39"/>
      <c r="BP417" s="39"/>
      <c r="BQ417" s="39"/>
      <c r="BR417" s="39"/>
      <c r="BS417" s="44"/>
      <c r="BT417" s="44"/>
      <c r="BU417" s="44"/>
      <c r="BV417" s="44"/>
      <c r="BW417" s="44"/>
      <c r="BX417" s="44"/>
      <c r="BY417" s="44"/>
      <c r="BZ417" s="44"/>
      <c r="CA417" s="44"/>
      <c r="CB417" s="44"/>
      <c r="CC417" s="44"/>
      <c r="CD417" s="44"/>
      <c r="CE417" s="39"/>
      <c r="CF417" s="39"/>
      <c r="CG417" s="39"/>
      <c r="CH417" s="39"/>
      <c r="DC417" s="4"/>
      <c r="DD417" s="4"/>
      <c r="DE417" s="49"/>
      <c r="DF417" s="49"/>
      <c r="DG417" s="49"/>
      <c r="DH417" s="49"/>
      <c r="DI417" s="49"/>
      <c r="DJ417" s="49"/>
      <c r="DK417" s="49"/>
      <c r="DL417" s="49"/>
      <c r="DM417" s="49"/>
      <c r="DN417" s="49"/>
      <c r="DO417" s="49"/>
      <c r="DP417" s="49"/>
      <c r="DQ417" s="49"/>
      <c r="DR417" s="49"/>
      <c r="DS417" s="49"/>
      <c r="DT417" s="49"/>
      <c r="DU417" s="49"/>
      <c r="DV417" s="49"/>
      <c r="DW417" s="49"/>
      <c r="DX417" s="49"/>
      <c r="DY417" s="49"/>
      <c r="DZ417" s="49"/>
      <c r="EA417" s="49"/>
      <c r="EB417" s="49"/>
      <c r="EC417" s="49"/>
      <c r="ED417" s="49"/>
      <c r="EE417" s="49"/>
      <c r="EF417" s="49"/>
      <c r="EG417" s="49"/>
      <c r="EH417" s="49"/>
      <c r="EI417" s="49"/>
      <c r="EJ417" s="49"/>
      <c r="EK417" s="49"/>
      <c r="EL417" s="49"/>
      <c r="EM417" s="49"/>
      <c r="EN417" s="49"/>
      <c r="EO417" s="49"/>
      <c r="EP417" s="49"/>
      <c r="EQ417" s="49"/>
      <c r="ER417" s="49"/>
      <c r="ES417" s="49"/>
      <c r="ET417" s="49"/>
      <c r="EU417" s="49"/>
      <c r="EV417" s="49"/>
      <c r="EW417" s="49"/>
      <c r="EX417" s="49"/>
      <c r="EY417" s="49"/>
      <c r="EZ417" s="49"/>
      <c r="FA417" s="49"/>
      <c r="FB417" s="49"/>
      <c r="FC417" s="49"/>
      <c r="FD417" s="49"/>
      <c r="FE417" s="49"/>
      <c r="FF417" s="49"/>
      <c r="FG417" s="49"/>
      <c r="FH417" s="49"/>
      <c r="FI417" s="49"/>
      <c r="FJ417" s="49"/>
      <c r="FK417" s="49"/>
      <c r="FL417" s="49"/>
      <c r="FM417" s="49"/>
      <c r="FN417" s="49"/>
      <c r="FO417" s="49"/>
      <c r="FP417" s="49"/>
      <c r="FQ417" s="49"/>
      <c r="FR417" s="49"/>
      <c r="FS417" s="49"/>
      <c r="FT417" s="49"/>
      <c r="FU417" s="49"/>
      <c r="FV417" s="49"/>
      <c r="FW417" s="49"/>
      <c r="FX417" s="49"/>
      <c r="FY417" s="49"/>
      <c r="FZ417" s="49"/>
      <c r="GA417" s="49"/>
      <c r="GB417" s="49"/>
      <c r="GC417" s="49"/>
      <c r="GD417" s="49"/>
      <c r="GE417" s="49"/>
      <c r="GF417" s="49"/>
      <c r="GG417" s="49"/>
      <c r="GH417" s="49"/>
      <c r="GI417" s="49"/>
      <c r="GJ417" s="49"/>
      <c r="GK417" s="49"/>
      <c r="GL417" s="49"/>
      <c r="GM417" s="49"/>
      <c r="GN417" s="49"/>
      <c r="GO417" s="49"/>
      <c r="GP417" s="49"/>
      <c r="GQ417" s="49"/>
      <c r="GR417" s="49"/>
      <c r="GS417" s="49"/>
      <c r="GT417" s="49"/>
      <c r="GU417" s="49"/>
      <c r="GV417" s="49"/>
      <c r="GW417" s="49"/>
      <c r="GX417" s="49"/>
      <c r="GY417" s="49"/>
      <c r="GZ417" s="49"/>
    </row>
    <row r="418" spans="1:208" s="5" customFormat="1" ht="18.600000000000001" customHeight="1" x14ac:dyDescent="0.25">
      <c r="A418" s="58"/>
      <c r="B418" s="50" t="str">
        <f>IF($A418="","",(IF((VLOOKUP($A418,DATA!$A$1:$M$38,2,FALSE))="X","X",(IF(B417="X",1,B417+1)))))</f>
        <v/>
      </c>
      <c r="C418" s="51" t="str">
        <f>IF($A418="","",(IF((VLOOKUP($A418,DATA!$A$1:$M$38,3,FALSE))="X","X",(IF(C417="X",1,C417+1)))))</f>
        <v/>
      </c>
      <c r="D418" s="50" t="str">
        <f>IF($A418="","",(IF((VLOOKUP($A418,DATA!$A$1:$M$38,4,FALSE))="X","X",(IF(D417="X",1,D417+1)))))</f>
        <v/>
      </c>
      <c r="E418" s="51" t="str">
        <f>IF($A418="","",(IF((VLOOKUP($A418,DATA!$A$1:$M$38,5,FALSE))="X","X",(IF(E417="X",1,E417+1)))))</f>
        <v/>
      </c>
      <c r="F418" s="50" t="str">
        <f>IF($A418="","",(IF((VLOOKUP($A418,DATA!$A$1:$M$38,6,FALSE))="X","X",(IF(F417="X",1,F417+1)))))</f>
        <v/>
      </c>
      <c r="G418" s="51" t="str">
        <f>IF($A418="","",(IF((VLOOKUP($A418,DATA!$A$1:$M$38,7,FALSE))="X","X",(IF(G417="X",1,G417+1)))))</f>
        <v/>
      </c>
      <c r="H418" s="50" t="str">
        <f>IF($A418="","",(IF((VLOOKUP($A418,DATA!$A$1:$M$38,8,FALSE))="X","X",(IF(H417="X",1,H417+1)))))</f>
        <v/>
      </c>
      <c r="I418" s="50" t="str">
        <f>IF($A418="","",(IF((VLOOKUP($A418,DATA!$A$1:$M$38,9,FALSE))="X","X",(IF(I417="X",1,I417+1)))))</f>
        <v/>
      </c>
      <c r="J418" s="51" t="str">
        <f>IF($A418="","",(IF((VLOOKUP($A418,DATA!$A$1:$M$38,10,FALSE))="X","X",(IF(J417="X",1,J417+1)))))</f>
        <v/>
      </c>
      <c r="K418" s="50" t="str">
        <f>IF($A418="","",(IF((VLOOKUP($A418,DATA!$A$1:$M$38,11,FALSE))="X","X",(IF(K417="X",1,K417+1)))))</f>
        <v/>
      </c>
      <c r="L418" s="50" t="str">
        <f>IF($A418="","",(IF((VLOOKUP($A418,DATA!$A$1:$M$38,12,FALSE))="X","X",(IF(L417="X",1,L417+1)))))</f>
        <v/>
      </c>
      <c r="M418" s="50" t="str">
        <f>IF($A418="","",(IF((VLOOKUP($A418,DATA!$A$1:$M$38,13,FALSE))="X","X",(IF(M417="X",1,M417+1)))))</f>
        <v/>
      </c>
      <c r="N418" s="53" t="str">
        <f t="shared" si="12"/>
        <v/>
      </c>
      <c r="O418" s="51" t="str">
        <f t="shared" si="13"/>
        <v/>
      </c>
      <c r="P418" s="50" t="str">
        <f>IF($A418="","",(IF((VLOOKUP($A418,DATA!$S$1:$AC$38,2,FALSE))="X","X",(IF(P417="X",1,P417+1)))))</f>
        <v/>
      </c>
      <c r="Q418" s="50" t="str">
        <f>IF($A418="","",(IF((VLOOKUP($A418,DATA!$S$1:$AC$38,3,FALSE))="X","X",(IF(Q417="X",1,Q417+1)))))</f>
        <v/>
      </c>
      <c r="R418" s="50" t="str">
        <f>IF($A418="","",(IF((VLOOKUP($A418,DATA!$S$1:$AC$38,4,FALSE))="X","X",(IF(R417="X",1,R417+1)))))</f>
        <v/>
      </c>
      <c r="S418" s="50" t="str">
        <f>IF($A418="","",(IF((VLOOKUP($A418,DATA!$S$1:$AC$38,5,FALSE))="X","X",(IF(S417="X",1,S417+1)))))</f>
        <v/>
      </c>
      <c r="T418" s="50" t="str">
        <f>IF($A418="","",(IF((VLOOKUP($A418,DATA!$S$1:$AC$38,6,FALSE))="X","X",(IF(T417="X",1,T417+1)))))</f>
        <v/>
      </c>
      <c r="U418" s="50" t="str">
        <f>IF($A418="","",(IF((VLOOKUP($A418,DATA!$S$1:$AC$38,7,FALSE))="X","X",(IF(U417="X",1,U417+1)))))</f>
        <v/>
      </c>
      <c r="V418" s="51" t="str">
        <f>IF($A418="","",(IF((VLOOKUP($A418,DATA!$S$1:$AC$38,8,FALSE))="X","X",(IF(V417="X",1,V417+1)))))</f>
        <v/>
      </c>
      <c r="W418" s="50" t="str">
        <f>IF($A418="","",(IF((VLOOKUP($A418,DATA!$S$1:$AC$38,9,FALSE))="X","X",(IF(W417="X",1,W417+1)))))</f>
        <v/>
      </c>
      <c r="X418" s="50" t="str">
        <f>IF($A418="","",(IF((VLOOKUP($A418,DATA!$S$1:$AC$38,10,FALSE))="X","X",(IF(X417="X",1,X417+1)))))</f>
        <v/>
      </c>
      <c r="Y418" s="51" t="str">
        <f>IF($A418="","",(IF((VLOOKUP($A418,DATA!$S$1:$AC$38,11,FALSE))="X","X",(IF(Y417="X",1,Y417+1)))))</f>
        <v/>
      </c>
      <c r="Z418" s="52"/>
      <c r="AA418" s="52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  <c r="AR418" s="44"/>
      <c r="AS418" s="44"/>
      <c r="AT418" s="44"/>
      <c r="AU418" s="44"/>
      <c r="AV418" s="44"/>
      <c r="AW418" s="44"/>
      <c r="AX418" s="44"/>
      <c r="AY418" s="44"/>
      <c r="AZ418" s="44"/>
      <c r="BA418" s="44"/>
      <c r="BB418" s="44"/>
      <c r="BC418" s="44"/>
      <c r="BD418" s="44"/>
      <c r="BE418" s="44"/>
      <c r="BF418" s="44"/>
      <c r="BG418" s="44"/>
      <c r="BH418" s="44"/>
      <c r="BI418" s="44"/>
      <c r="BJ418" s="44"/>
      <c r="BK418" s="44"/>
      <c r="BL418" s="44"/>
      <c r="BM418" s="39"/>
      <c r="BN418" s="39"/>
      <c r="BO418" s="39"/>
      <c r="BP418" s="39"/>
      <c r="BQ418" s="39"/>
      <c r="BR418" s="39"/>
      <c r="BS418" s="44"/>
      <c r="BT418" s="44"/>
      <c r="BU418" s="44"/>
      <c r="BV418" s="44"/>
      <c r="BW418" s="44"/>
      <c r="BX418" s="44"/>
      <c r="BY418" s="44"/>
      <c r="BZ418" s="44"/>
      <c r="CA418" s="44"/>
      <c r="CB418" s="44"/>
      <c r="CC418" s="44"/>
      <c r="CD418" s="44"/>
      <c r="CE418" s="39"/>
      <c r="CF418" s="39"/>
      <c r="CG418" s="39"/>
      <c r="CH418" s="39"/>
      <c r="DC418" s="4"/>
      <c r="DD418" s="4"/>
      <c r="DE418" s="49"/>
      <c r="DF418" s="49"/>
      <c r="DG418" s="49"/>
      <c r="DH418" s="49"/>
      <c r="DI418" s="49"/>
      <c r="DJ418" s="49"/>
      <c r="DK418" s="49"/>
      <c r="DL418" s="49"/>
      <c r="DM418" s="49"/>
      <c r="DN418" s="49"/>
      <c r="DO418" s="49"/>
      <c r="DP418" s="49"/>
      <c r="DQ418" s="49"/>
      <c r="DR418" s="49"/>
      <c r="DS418" s="49"/>
      <c r="DT418" s="49"/>
      <c r="DU418" s="49"/>
      <c r="DV418" s="49"/>
      <c r="DW418" s="49"/>
      <c r="DX418" s="49"/>
      <c r="DY418" s="49"/>
      <c r="DZ418" s="49"/>
      <c r="EA418" s="49"/>
      <c r="EB418" s="49"/>
      <c r="EC418" s="49"/>
      <c r="ED418" s="49"/>
      <c r="EE418" s="49"/>
      <c r="EF418" s="49"/>
      <c r="EG418" s="49"/>
      <c r="EH418" s="49"/>
      <c r="EI418" s="49"/>
      <c r="EJ418" s="49"/>
      <c r="EK418" s="49"/>
      <c r="EL418" s="49"/>
      <c r="EM418" s="49"/>
      <c r="EN418" s="49"/>
      <c r="EO418" s="49"/>
      <c r="EP418" s="49"/>
      <c r="EQ418" s="49"/>
      <c r="ER418" s="49"/>
      <c r="ES418" s="49"/>
      <c r="ET418" s="49"/>
      <c r="EU418" s="49"/>
      <c r="EV418" s="49"/>
      <c r="EW418" s="49"/>
      <c r="EX418" s="49"/>
      <c r="EY418" s="49"/>
      <c r="EZ418" s="49"/>
      <c r="FA418" s="49"/>
      <c r="FB418" s="49"/>
      <c r="FC418" s="49"/>
      <c r="FD418" s="49"/>
      <c r="FE418" s="49"/>
      <c r="FF418" s="49"/>
      <c r="FG418" s="49"/>
      <c r="FH418" s="49"/>
      <c r="FI418" s="49"/>
      <c r="FJ418" s="49"/>
      <c r="FK418" s="49"/>
      <c r="FL418" s="49"/>
      <c r="FM418" s="49"/>
      <c r="FN418" s="49"/>
      <c r="FO418" s="49"/>
      <c r="FP418" s="49"/>
      <c r="FQ418" s="49"/>
      <c r="FR418" s="49"/>
      <c r="FS418" s="49"/>
      <c r="FT418" s="49"/>
      <c r="FU418" s="49"/>
      <c r="FV418" s="49"/>
      <c r="FW418" s="49"/>
      <c r="FX418" s="49"/>
      <c r="FY418" s="49"/>
      <c r="FZ418" s="49"/>
      <c r="GA418" s="49"/>
      <c r="GB418" s="49"/>
      <c r="GC418" s="49"/>
      <c r="GD418" s="49"/>
      <c r="GE418" s="49"/>
      <c r="GF418" s="49"/>
      <c r="GG418" s="49"/>
      <c r="GH418" s="49"/>
      <c r="GI418" s="49"/>
      <c r="GJ418" s="49"/>
      <c r="GK418" s="49"/>
      <c r="GL418" s="49"/>
      <c r="GM418" s="49"/>
      <c r="GN418" s="49"/>
      <c r="GO418" s="49"/>
      <c r="GP418" s="49"/>
      <c r="GQ418" s="49"/>
      <c r="GR418" s="49"/>
      <c r="GS418" s="49"/>
      <c r="GT418" s="49"/>
      <c r="GU418" s="49"/>
      <c r="GV418" s="49"/>
      <c r="GW418" s="49"/>
      <c r="GX418" s="49"/>
      <c r="GY418" s="49"/>
      <c r="GZ418" s="49"/>
    </row>
    <row r="419" spans="1:208" s="5" customFormat="1" ht="18.600000000000001" customHeight="1" x14ac:dyDescent="0.25">
      <c r="A419" s="58"/>
      <c r="B419" s="50" t="str">
        <f>IF($A419="","",(IF((VLOOKUP($A419,DATA!$A$1:$M$38,2,FALSE))="X","X",(IF(B418="X",1,B418+1)))))</f>
        <v/>
      </c>
      <c r="C419" s="51" t="str">
        <f>IF($A419="","",(IF((VLOOKUP($A419,DATA!$A$1:$M$38,3,FALSE))="X","X",(IF(C418="X",1,C418+1)))))</f>
        <v/>
      </c>
      <c r="D419" s="50" t="str">
        <f>IF($A419="","",(IF((VLOOKUP($A419,DATA!$A$1:$M$38,4,FALSE))="X","X",(IF(D418="X",1,D418+1)))))</f>
        <v/>
      </c>
      <c r="E419" s="51" t="str">
        <f>IF($A419="","",(IF((VLOOKUP($A419,DATA!$A$1:$M$38,5,FALSE))="X","X",(IF(E418="X",1,E418+1)))))</f>
        <v/>
      </c>
      <c r="F419" s="50" t="str">
        <f>IF($A419="","",(IF((VLOOKUP($A419,DATA!$A$1:$M$38,6,FALSE))="X","X",(IF(F418="X",1,F418+1)))))</f>
        <v/>
      </c>
      <c r="G419" s="51" t="str">
        <f>IF($A419="","",(IF((VLOOKUP($A419,DATA!$A$1:$M$38,7,FALSE))="X","X",(IF(G418="X",1,G418+1)))))</f>
        <v/>
      </c>
      <c r="H419" s="50" t="str">
        <f>IF($A419="","",(IF((VLOOKUP($A419,DATA!$A$1:$M$38,8,FALSE))="X","X",(IF(H418="X",1,H418+1)))))</f>
        <v/>
      </c>
      <c r="I419" s="50" t="str">
        <f>IF($A419="","",(IF((VLOOKUP($A419,DATA!$A$1:$M$38,9,FALSE))="X","X",(IF(I418="X",1,I418+1)))))</f>
        <v/>
      </c>
      <c r="J419" s="51" t="str">
        <f>IF($A419="","",(IF((VLOOKUP($A419,DATA!$A$1:$M$38,10,FALSE))="X","X",(IF(J418="X",1,J418+1)))))</f>
        <v/>
      </c>
      <c r="K419" s="50" t="str">
        <f>IF($A419="","",(IF((VLOOKUP($A419,DATA!$A$1:$M$38,11,FALSE))="X","X",(IF(K418="X",1,K418+1)))))</f>
        <v/>
      </c>
      <c r="L419" s="50" t="str">
        <f>IF($A419="","",(IF((VLOOKUP($A419,DATA!$A$1:$M$38,12,FALSE))="X","X",(IF(L418="X",1,L418+1)))))</f>
        <v/>
      </c>
      <c r="M419" s="50" t="str">
        <f>IF($A419="","",(IF((VLOOKUP($A419,DATA!$A$1:$M$38,13,FALSE))="X","X",(IF(M418="X",1,M418+1)))))</f>
        <v/>
      </c>
      <c r="N419" s="53" t="str">
        <f t="shared" si="12"/>
        <v/>
      </c>
      <c r="O419" s="51" t="str">
        <f t="shared" si="13"/>
        <v/>
      </c>
      <c r="P419" s="50" t="str">
        <f>IF($A419="","",(IF((VLOOKUP($A419,DATA!$S$1:$AC$38,2,FALSE))="X","X",(IF(P418="X",1,P418+1)))))</f>
        <v/>
      </c>
      <c r="Q419" s="50" t="str">
        <f>IF($A419="","",(IF((VLOOKUP($A419,DATA!$S$1:$AC$38,3,FALSE))="X","X",(IF(Q418="X",1,Q418+1)))))</f>
        <v/>
      </c>
      <c r="R419" s="50" t="str">
        <f>IF($A419="","",(IF((VLOOKUP($A419,DATA!$S$1:$AC$38,4,FALSE))="X","X",(IF(R418="X",1,R418+1)))))</f>
        <v/>
      </c>
      <c r="S419" s="50" t="str">
        <f>IF($A419="","",(IF((VLOOKUP($A419,DATA!$S$1:$AC$38,5,FALSE))="X","X",(IF(S418="X",1,S418+1)))))</f>
        <v/>
      </c>
      <c r="T419" s="50" t="str">
        <f>IF($A419="","",(IF((VLOOKUP($A419,DATA!$S$1:$AC$38,6,FALSE))="X","X",(IF(T418="X",1,T418+1)))))</f>
        <v/>
      </c>
      <c r="U419" s="50" t="str">
        <f>IF($A419="","",(IF((VLOOKUP($A419,DATA!$S$1:$AC$38,7,FALSE))="X","X",(IF(U418="X",1,U418+1)))))</f>
        <v/>
      </c>
      <c r="V419" s="51" t="str">
        <f>IF($A419="","",(IF((VLOOKUP($A419,DATA!$S$1:$AC$38,8,FALSE))="X","X",(IF(V418="X",1,V418+1)))))</f>
        <v/>
      </c>
      <c r="W419" s="50" t="str">
        <f>IF($A419="","",(IF((VLOOKUP($A419,DATA!$S$1:$AC$38,9,FALSE))="X","X",(IF(W418="X",1,W418+1)))))</f>
        <v/>
      </c>
      <c r="X419" s="50" t="str">
        <f>IF($A419="","",(IF((VLOOKUP($A419,DATA!$S$1:$AC$38,10,FALSE))="X","X",(IF(X418="X",1,X418+1)))))</f>
        <v/>
      </c>
      <c r="Y419" s="51" t="str">
        <f>IF($A419="","",(IF((VLOOKUP($A419,DATA!$S$1:$AC$38,11,FALSE))="X","X",(IF(Y418="X",1,Y418+1)))))</f>
        <v/>
      </c>
      <c r="Z419" s="52"/>
      <c r="AA419" s="52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  <c r="AS419" s="44"/>
      <c r="AT419" s="44"/>
      <c r="AU419" s="44"/>
      <c r="AV419" s="44"/>
      <c r="AW419" s="44"/>
      <c r="AX419" s="44"/>
      <c r="AY419" s="44"/>
      <c r="AZ419" s="44"/>
      <c r="BA419" s="44"/>
      <c r="BB419" s="44"/>
      <c r="BC419" s="44"/>
      <c r="BD419" s="44"/>
      <c r="BE419" s="44"/>
      <c r="BF419" s="44"/>
      <c r="BG419" s="44"/>
      <c r="BH419" s="44"/>
      <c r="BI419" s="44"/>
      <c r="BJ419" s="44"/>
      <c r="BK419" s="44"/>
      <c r="BL419" s="44"/>
      <c r="BM419" s="39"/>
      <c r="BN419" s="39"/>
      <c r="BO419" s="39"/>
      <c r="BP419" s="39"/>
      <c r="BQ419" s="39"/>
      <c r="BR419" s="39"/>
      <c r="BS419" s="44"/>
      <c r="BT419" s="44"/>
      <c r="BU419" s="44"/>
      <c r="BV419" s="44"/>
      <c r="BW419" s="44"/>
      <c r="BX419" s="44"/>
      <c r="BY419" s="44"/>
      <c r="BZ419" s="44"/>
      <c r="CA419" s="44"/>
      <c r="CB419" s="44"/>
      <c r="CC419" s="44"/>
      <c r="CD419" s="44"/>
      <c r="CE419" s="39"/>
      <c r="CF419" s="39"/>
      <c r="CG419" s="39"/>
      <c r="CH419" s="39"/>
      <c r="DC419" s="4"/>
      <c r="DD419" s="4"/>
      <c r="DE419" s="49"/>
      <c r="DF419" s="49"/>
      <c r="DG419" s="49"/>
      <c r="DH419" s="49"/>
      <c r="DI419" s="49"/>
      <c r="DJ419" s="49"/>
      <c r="DK419" s="49"/>
      <c r="DL419" s="49"/>
      <c r="DM419" s="49"/>
      <c r="DN419" s="49"/>
      <c r="DO419" s="49"/>
      <c r="DP419" s="49"/>
      <c r="DQ419" s="49"/>
      <c r="DR419" s="49"/>
      <c r="DS419" s="49"/>
      <c r="DT419" s="49"/>
      <c r="DU419" s="49"/>
      <c r="DV419" s="49"/>
      <c r="DW419" s="49"/>
      <c r="DX419" s="49"/>
      <c r="DY419" s="49"/>
      <c r="DZ419" s="49"/>
      <c r="EA419" s="49"/>
      <c r="EB419" s="49"/>
      <c r="EC419" s="49"/>
      <c r="ED419" s="49"/>
      <c r="EE419" s="49"/>
      <c r="EF419" s="49"/>
      <c r="EG419" s="49"/>
      <c r="EH419" s="49"/>
      <c r="EI419" s="49"/>
      <c r="EJ419" s="49"/>
      <c r="EK419" s="49"/>
      <c r="EL419" s="49"/>
      <c r="EM419" s="49"/>
      <c r="EN419" s="49"/>
      <c r="EO419" s="49"/>
      <c r="EP419" s="49"/>
      <c r="EQ419" s="49"/>
      <c r="ER419" s="49"/>
      <c r="ES419" s="49"/>
      <c r="ET419" s="49"/>
      <c r="EU419" s="49"/>
      <c r="EV419" s="49"/>
      <c r="EW419" s="49"/>
      <c r="EX419" s="49"/>
      <c r="EY419" s="49"/>
      <c r="EZ419" s="49"/>
      <c r="FA419" s="49"/>
      <c r="FB419" s="49"/>
      <c r="FC419" s="49"/>
      <c r="FD419" s="49"/>
      <c r="FE419" s="49"/>
      <c r="FF419" s="49"/>
      <c r="FG419" s="49"/>
      <c r="FH419" s="49"/>
      <c r="FI419" s="49"/>
      <c r="FJ419" s="49"/>
      <c r="FK419" s="49"/>
      <c r="FL419" s="49"/>
      <c r="FM419" s="49"/>
      <c r="FN419" s="49"/>
      <c r="FO419" s="49"/>
      <c r="FP419" s="49"/>
      <c r="FQ419" s="49"/>
      <c r="FR419" s="49"/>
      <c r="FS419" s="49"/>
      <c r="FT419" s="49"/>
      <c r="FU419" s="49"/>
      <c r="FV419" s="49"/>
      <c r="FW419" s="49"/>
      <c r="FX419" s="49"/>
      <c r="FY419" s="49"/>
      <c r="FZ419" s="49"/>
      <c r="GA419" s="49"/>
      <c r="GB419" s="49"/>
      <c r="GC419" s="49"/>
      <c r="GD419" s="49"/>
      <c r="GE419" s="49"/>
      <c r="GF419" s="49"/>
      <c r="GG419" s="49"/>
      <c r="GH419" s="49"/>
      <c r="GI419" s="49"/>
      <c r="GJ419" s="49"/>
      <c r="GK419" s="49"/>
      <c r="GL419" s="49"/>
      <c r="GM419" s="49"/>
      <c r="GN419" s="49"/>
      <c r="GO419" s="49"/>
      <c r="GP419" s="49"/>
      <c r="GQ419" s="49"/>
      <c r="GR419" s="49"/>
      <c r="GS419" s="49"/>
      <c r="GT419" s="49"/>
      <c r="GU419" s="49"/>
      <c r="GV419" s="49"/>
      <c r="GW419" s="49"/>
      <c r="GX419" s="49"/>
      <c r="GY419" s="49"/>
      <c r="GZ419" s="49"/>
    </row>
    <row r="420" spans="1:208" s="5" customFormat="1" ht="18.600000000000001" customHeight="1" x14ac:dyDescent="0.25">
      <c r="A420" s="58"/>
      <c r="B420" s="50" t="str">
        <f>IF($A420="","",(IF((VLOOKUP($A420,DATA!$A$1:$M$38,2,FALSE))="X","X",(IF(B419="X",1,B419+1)))))</f>
        <v/>
      </c>
      <c r="C420" s="51" t="str">
        <f>IF($A420="","",(IF((VLOOKUP($A420,DATA!$A$1:$M$38,3,FALSE))="X","X",(IF(C419="X",1,C419+1)))))</f>
        <v/>
      </c>
      <c r="D420" s="50" t="str">
        <f>IF($A420="","",(IF((VLOOKUP($A420,DATA!$A$1:$M$38,4,FALSE))="X","X",(IF(D419="X",1,D419+1)))))</f>
        <v/>
      </c>
      <c r="E420" s="51" t="str">
        <f>IF($A420="","",(IF((VLOOKUP($A420,DATA!$A$1:$M$38,5,FALSE))="X","X",(IF(E419="X",1,E419+1)))))</f>
        <v/>
      </c>
      <c r="F420" s="50" t="str">
        <f>IF($A420="","",(IF((VLOOKUP($A420,DATA!$A$1:$M$38,6,FALSE))="X","X",(IF(F419="X",1,F419+1)))))</f>
        <v/>
      </c>
      <c r="G420" s="51" t="str">
        <f>IF($A420="","",(IF((VLOOKUP($A420,DATA!$A$1:$M$38,7,FALSE))="X","X",(IF(G419="X",1,G419+1)))))</f>
        <v/>
      </c>
      <c r="H420" s="50" t="str">
        <f>IF($A420="","",(IF((VLOOKUP($A420,DATA!$A$1:$M$38,8,FALSE))="X","X",(IF(H419="X",1,H419+1)))))</f>
        <v/>
      </c>
      <c r="I420" s="50" t="str">
        <f>IF($A420="","",(IF((VLOOKUP($A420,DATA!$A$1:$M$38,9,FALSE))="X","X",(IF(I419="X",1,I419+1)))))</f>
        <v/>
      </c>
      <c r="J420" s="51" t="str">
        <f>IF($A420="","",(IF((VLOOKUP($A420,DATA!$A$1:$M$38,10,FALSE))="X","X",(IF(J419="X",1,J419+1)))))</f>
        <v/>
      </c>
      <c r="K420" s="50" t="str">
        <f>IF($A420="","",(IF((VLOOKUP($A420,DATA!$A$1:$M$38,11,FALSE))="X","X",(IF(K419="X",1,K419+1)))))</f>
        <v/>
      </c>
      <c r="L420" s="50" t="str">
        <f>IF($A420="","",(IF((VLOOKUP($A420,DATA!$A$1:$M$38,12,FALSE))="X","X",(IF(L419="X",1,L419+1)))))</f>
        <v/>
      </c>
      <c r="M420" s="50" t="str">
        <f>IF($A420="","",(IF((VLOOKUP($A420,DATA!$A$1:$M$38,13,FALSE))="X","X",(IF(M419="X",1,M419+1)))))</f>
        <v/>
      </c>
      <c r="N420" s="53" t="str">
        <f t="shared" si="12"/>
        <v/>
      </c>
      <c r="O420" s="51" t="str">
        <f t="shared" si="13"/>
        <v/>
      </c>
      <c r="P420" s="50" t="str">
        <f>IF($A420="","",(IF((VLOOKUP($A420,DATA!$S$1:$AC$38,2,FALSE))="X","X",(IF(P419="X",1,P419+1)))))</f>
        <v/>
      </c>
      <c r="Q420" s="50" t="str">
        <f>IF($A420="","",(IF((VLOOKUP($A420,DATA!$S$1:$AC$38,3,FALSE))="X","X",(IF(Q419="X",1,Q419+1)))))</f>
        <v/>
      </c>
      <c r="R420" s="50" t="str">
        <f>IF($A420="","",(IF((VLOOKUP($A420,DATA!$S$1:$AC$38,4,FALSE))="X","X",(IF(R419="X",1,R419+1)))))</f>
        <v/>
      </c>
      <c r="S420" s="50" t="str">
        <f>IF($A420="","",(IF((VLOOKUP($A420,DATA!$S$1:$AC$38,5,FALSE))="X","X",(IF(S419="X",1,S419+1)))))</f>
        <v/>
      </c>
      <c r="T420" s="50" t="str">
        <f>IF($A420="","",(IF((VLOOKUP($A420,DATA!$S$1:$AC$38,6,FALSE))="X","X",(IF(T419="X",1,T419+1)))))</f>
        <v/>
      </c>
      <c r="U420" s="50" t="str">
        <f>IF($A420="","",(IF((VLOOKUP($A420,DATA!$S$1:$AC$38,7,FALSE))="X","X",(IF(U419="X",1,U419+1)))))</f>
        <v/>
      </c>
      <c r="V420" s="51" t="str">
        <f>IF($A420="","",(IF((VLOOKUP($A420,DATA!$S$1:$AC$38,8,FALSE))="X","X",(IF(V419="X",1,V419+1)))))</f>
        <v/>
      </c>
      <c r="W420" s="50" t="str">
        <f>IF($A420="","",(IF((VLOOKUP($A420,DATA!$S$1:$AC$38,9,FALSE))="X","X",(IF(W419="X",1,W419+1)))))</f>
        <v/>
      </c>
      <c r="X420" s="50" t="str">
        <f>IF($A420="","",(IF((VLOOKUP($A420,DATA!$S$1:$AC$38,10,FALSE))="X","X",(IF(X419="X",1,X419+1)))))</f>
        <v/>
      </c>
      <c r="Y420" s="51" t="str">
        <f>IF($A420="","",(IF((VLOOKUP($A420,DATA!$S$1:$AC$38,11,FALSE))="X","X",(IF(Y419="X",1,Y419+1)))))</f>
        <v/>
      </c>
      <c r="Z420" s="52"/>
      <c r="AA420" s="52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  <c r="AS420" s="44"/>
      <c r="AT420" s="44"/>
      <c r="AU420" s="44"/>
      <c r="AV420" s="44"/>
      <c r="AW420" s="44"/>
      <c r="AX420" s="44"/>
      <c r="AY420" s="44"/>
      <c r="AZ420" s="44"/>
      <c r="BA420" s="44"/>
      <c r="BB420" s="44"/>
      <c r="BC420" s="44"/>
      <c r="BD420" s="44"/>
      <c r="BE420" s="44"/>
      <c r="BF420" s="44"/>
      <c r="BG420" s="44"/>
      <c r="BH420" s="44"/>
      <c r="BI420" s="44"/>
      <c r="BJ420" s="44"/>
      <c r="BK420" s="44"/>
      <c r="BL420" s="44"/>
      <c r="BM420" s="39"/>
      <c r="BN420" s="39"/>
      <c r="BO420" s="39"/>
      <c r="BP420" s="39"/>
      <c r="BQ420" s="39"/>
      <c r="BR420" s="39"/>
      <c r="BS420" s="44"/>
      <c r="BT420" s="44"/>
      <c r="BU420" s="44"/>
      <c r="BV420" s="44"/>
      <c r="BW420" s="44"/>
      <c r="BX420" s="44"/>
      <c r="BY420" s="44"/>
      <c r="BZ420" s="44"/>
      <c r="CA420" s="44"/>
      <c r="CB420" s="44"/>
      <c r="CC420" s="44"/>
      <c r="CD420" s="44"/>
      <c r="CE420" s="39"/>
      <c r="CF420" s="39"/>
      <c r="CG420" s="39"/>
      <c r="CH420" s="39"/>
      <c r="DC420" s="4"/>
      <c r="DD420" s="4"/>
      <c r="DE420" s="49"/>
      <c r="DF420" s="49"/>
      <c r="DG420" s="49"/>
      <c r="DH420" s="49"/>
      <c r="DI420" s="49"/>
      <c r="DJ420" s="49"/>
      <c r="DK420" s="49"/>
      <c r="DL420" s="49"/>
      <c r="DM420" s="49"/>
      <c r="DN420" s="49"/>
      <c r="DO420" s="49"/>
      <c r="DP420" s="49"/>
      <c r="DQ420" s="49"/>
      <c r="DR420" s="49"/>
      <c r="DS420" s="49"/>
      <c r="DT420" s="49"/>
      <c r="DU420" s="49"/>
      <c r="DV420" s="49"/>
      <c r="DW420" s="49"/>
      <c r="DX420" s="49"/>
      <c r="DY420" s="49"/>
      <c r="DZ420" s="49"/>
      <c r="EA420" s="49"/>
      <c r="EB420" s="49"/>
      <c r="EC420" s="49"/>
      <c r="ED420" s="49"/>
      <c r="EE420" s="49"/>
      <c r="EF420" s="49"/>
      <c r="EG420" s="49"/>
      <c r="EH420" s="49"/>
      <c r="EI420" s="49"/>
      <c r="EJ420" s="49"/>
      <c r="EK420" s="49"/>
      <c r="EL420" s="49"/>
      <c r="EM420" s="49"/>
      <c r="EN420" s="49"/>
      <c r="EO420" s="49"/>
      <c r="EP420" s="49"/>
      <c r="EQ420" s="49"/>
      <c r="ER420" s="49"/>
      <c r="ES420" s="49"/>
      <c r="ET420" s="49"/>
      <c r="EU420" s="49"/>
      <c r="EV420" s="49"/>
      <c r="EW420" s="49"/>
      <c r="EX420" s="49"/>
      <c r="EY420" s="49"/>
      <c r="EZ420" s="49"/>
      <c r="FA420" s="49"/>
      <c r="FB420" s="49"/>
      <c r="FC420" s="49"/>
      <c r="FD420" s="49"/>
      <c r="FE420" s="49"/>
      <c r="FF420" s="49"/>
      <c r="FG420" s="49"/>
      <c r="FH420" s="49"/>
      <c r="FI420" s="49"/>
      <c r="FJ420" s="49"/>
      <c r="FK420" s="49"/>
      <c r="FL420" s="49"/>
      <c r="FM420" s="49"/>
      <c r="FN420" s="49"/>
      <c r="FO420" s="49"/>
      <c r="FP420" s="49"/>
      <c r="FQ420" s="49"/>
      <c r="FR420" s="49"/>
      <c r="FS420" s="49"/>
      <c r="FT420" s="49"/>
      <c r="FU420" s="49"/>
      <c r="FV420" s="49"/>
      <c r="FW420" s="49"/>
      <c r="FX420" s="49"/>
      <c r="FY420" s="49"/>
      <c r="FZ420" s="49"/>
      <c r="GA420" s="49"/>
      <c r="GB420" s="49"/>
      <c r="GC420" s="49"/>
      <c r="GD420" s="49"/>
      <c r="GE420" s="49"/>
      <c r="GF420" s="49"/>
      <c r="GG420" s="49"/>
      <c r="GH420" s="49"/>
      <c r="GI420" s="49"/>
      <c r="GJ420" s="49"/>
      <c r="GK420" s="49"/>
      <c r="GL420" s="49"/>
      <c r="GM420" s="49"/>
      <c r="GN420" s="49"/>
      <c r="GO420" s="49"/>
      <c r="GP420" s="49"/>
      <c r="GQ420" s="49"/>
      <c r="GR420" s="49"/>
      <c r="GS420" s="49"/>
      <c r="GT420" s="49"/>
      <c r="GU420" s="49"/>
      <c r="GV420" s="49"/>
      <c r="GW420" s="49"/>
      <c r="GX420" s="49"/>
      <c r="GY420" s="49"/>
      <c r="GZ420" s="49"/>
    </row>
    <row r="421" spans="1:208" s="5" customFormat="1" ht="18.600000000000001" customHeight="1" x14ac:dyDescent="0.25">
      <c r="A421" s="58"/>
      <c r="B421" s="50" t="str">
        <f>IF($A421="","",(IF((VLOOKUP($A421,DATA!$A$1:$M$38,2,FALSE))="X","X",(IF(B420="X",1,B420+1)))))</f>
        <v/>
      </c>
      <c r="C421" s="51" t="str">
        <f>IF($A421="","",(IF((VLOOKUP($A421,DATA!$A$1:$M$38,3,FALSE))="X","X",(IF(C420="X",1,C420+1)))))</f>
        <v/>
      </c>
      <c r="D421" s="50" t="str">
        <f>IF($A421="","",(IF((VLOOKUP($A421,DATA!$A$1:$M$38,4,FALSE))="X","X",(IF(D420="X",1,D420+1)))))</f>
        <v/>
      </c>
      <c r="E421" s="51" t="str">
        <f>IF($A421="","",(IF((VLOOKUP($A421,DATA!$A$1:$M$38,5,FALSE))="X","X",(IF(E420="X",1,E420+1)))))</f>
        <v/>
      </c>
      <c r="F421" s="50" t="str">
        <f>IF($A421="","",(IF((VLOOKUP($A421,DATA!$A$1:$M$38,6,FALSE))="X","X",(IF(F420="X",1,F420+1)))))</f>
        <v/>
      </c>
      <c r="G421" s="51" t="str">
        <f>IF($A421="","",(IF((VLOOKUP($A421,DATA!$A$1:$M$38,7,FALSE))="X","X",(IF(G420="X",1,G420+1)))))</f>
        <v/>
      </c>
      <c r="H421" s="50" t="str">
        <f>IF($A421="","",(IF((VLOOKUP($A421,DATA!$A$1:$M$38,8,FALSE))="X","X",(IF(H420="X",1,H420+1)))))</f>
        <v/>
      </c>
      <c r="I421" s="50" t="str">
        <f>IF($A421="","",(IF((VLOOKUP($A421,DATA!$A$1:$M$38,9,FALSE))="X","X",(IF(I420="X",1,I420+1)))))</f>
        <v/>
      </c>
      <c r="J421" s="51" t="str">
        <f>IF($A421="","",(IF((VLOOKUP($A421,DATA!$A$1:$M$38,10,FALSE))="X","X",(IF(J420="X",1,J420+1)))))</f>
        <v/>
      </c>
      <c r="K421" s="50" t="str">
        <f>IF($A421="","",(IF((VLOOKUP($A421,DATA!$A$1:$M$38,11,FALSE))="X","X",(IF(K420="X",1,K420+1)))))</f>
        <v/>
      </c>
      <c r="L421" s="50" t="str">
        <f>IF($A421="","",(IF((VLOOKUP($A421,DATA!$A$1:$M$38,12,FALSE))="X","X",(IF(L420="X",1,L420+1)))))</f>
        <v/>
      </c>
      <c r="M421" s="50" t="str">
        <f>IF($A421="","",(IF((VLOOKUP($A421,DATA!$A$1:$M$38,13,FALSE))="X","X",(IF(M420="X",1,M420+1)))))</f>
        <v/>
      </c>
      <c r="N421" s="53" t="str">
        <f t="shared" si="12"/>
        <v/>
      </c>
      <c r="O421" s="51" t="str">
        <f t="shared" si="13"/>
        <v/>
      </c>
      <c r="P421" s="50" t="str">
        <f>IF($A421="","",(IF((VLOOKUP($A421,DATA!$S$1:$AC$38,2,FALSE))="X","X",(IF(P420="X",1,P420+1)))))</f>
        <v/>
      </c>
      <c r="Q421" s="50" t="str">
        <f>IF($A421="","",(IF((VLOOKUP($A421,DATA!$S$1:$AC$38,3,FALSE))="X","X",(IF(Q420="X",1,Q420+1)))))</f>
        <v/>
      </c>
      <c r="R421" s="50" t="str">
        <f>IF($A421="","",(IF((VLOOKUP($A421,DATA!$S$1:$AC$38,4,FALSE))="X","X",(IF(R420="X",1,R420+1)))))</f>
        <v/>
      </c>
      <c r="S421" s="50" t="str">
        <f>IF($A421="","",(IF((VLOOKUP($A421,DATA!$S$1:$AC$38,5,FALSE))="X","X",(IF(S420="X",1,S420+1)))))</f>
        <v/>
      </c>
      <c r="T421" s="50" t="str">
        <f>IF($A421="","",(IF((VLOOKUP($A421,DATA!$S$1:$AC$38,6,FALSE))="X","X",(IF(T420="X",1,T420+1)))))</f>
        <v/>
      </c>
      <c r="U421" s="50" t="str">
        <f>IF($A421="","",(IF((VLOOKUP($A421,DATA!$S$1:$AC$38,7,FALSE))="X","X",(IF(U420="X",1,U420+1)))))</f>
        <v/>
      </c>
      <c r="V421" s="51" t="str">
        <f>IF($A421="","",(IF((VLOOKUP($A421,DATA!$S$1:$AC$38,8,FALSE))="X","X",(IF(V420="X",1,V420+1)))))</f>
        <v/>
      </c>
      <c r="W421" s="50" t="str">
        <f>IF($A421="","",(IF((VLOOKUP($A421,DATA!$S$1:$AC$38,9,FALSE))="X","X",(IF(W420="X",1,W420+1)))))</f>
        <v/>
      </c>
      <c r="X421" s="50" t="str">
        <f>IF($A421="","",(IF((VLOOKUP($A421,DATA!$S$1:$AC$38,10,FALSE))="X","X",(IF(X420="X",1,X420+1)))))</f>
        <v/>
      </c>
      <c r="Y421" s="51" t="str">
        <f>IF($A421="","",(IF((VLOOKUP($A421,DATA!$S$1:$AC$38,11,FALSE))="X","X",(IF(Y420="X",1,Y420+1)))))</f>
        <v/>
      </c>
      <c r="Z421" s="52"/>
      <c r="AA421" s="52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  <c r="AS421" s="44"/>
      <c r="AT421" s="44"/>
      <c r="AU421" s="44"/>
      <c r="AV421" s="44"/>
      <c r="AW421" s="44"/>
      <c r="AX421" s="44"/>
      <c r="AY421" s="44"/>
      <c r="AZ421" s="44"/>
      <c r="BA421" s="44"/>
      <c r="BB421" s="44"/>
      <c r="BC421" s="44"/>
      <c r="BD421" s="44"/>
      <c r="BE421" s="44"/>
      <c r="BF421" s="44"/>
      <c r="BG421" s="44"/>
      <c r="BH421" s="44"/>
      <c r="BI421" s="44"/>
      <c r="BJ421" s="44"/>
      <c r="BK421" s="44"/>
      <c r="BL421" s="44"/>
      <c r="BM421" s="39"/>
      <c r="BN421" s="39"/>
      <c r="BO421" s="39"/>
      <c r="BP421" s="39"/>
      <c r="BQ421" s="39"/>
      <c r="BR421" s="39"/>
      <c r="BS421" s="44"/>
      <c r="BT421" s="44"/>
      <c r="BU421" s="44"/>
      <c r="BV421" s="44"/>
      <c r="BW421" s="44"/>
      <c r="BX421" s="44"/>
      <c r="BY421" s="44"/>
      <c r="BZ421" s="44"/>
      <c r="CA421" s="44"/>
      <c r="CB421" s="44"/>
      <c r="CC421" s="44"/>
      <c r="CD421" s="44"/>
      <c r="CE421" s="39"/>
      <c r="CF421" s="39"/>
      <c r="CG421" s="39"/>
      <c r="CH421" s="39"/>
      <c r="DC421" s="4"/>
      <c r="DD421" s="4"/>
      <c r="DE421" s="49"/>
      <c r="DF421" s="49"/>
      <c r="DG421" s="49"/>
      <c r="DH421" s="49"/>
      <c r="DI421" s="49"/>
      <c r="DJ421" s="49"/>
      <c r="DK421" s="49"/>
      <c r="DL421" s="49"/>
      <c r="DM421" s="49"/>
      <c r="DN421" s="49"/>
      <c r="DO421" s="49"/>
      <c r="DP421" s="49"/>
      <c r="DQ421" s="49"/>
      <c r="DR421" s="49"/>
      <c r="DS421" s="49"/>
      <c r="DT421" s="49"/>
      <c r="DU421" s="49"/>
      <c r="DV421" s="49"/>
      <c r="DW421" s="49"/>
      <c r="DX421" s="49"/>
      <c r="DY421" s="49"/>
      <c r="DZ421" s="49"/>
      <c r="EA421" s="49"/>
      <c r="EB421" s="49"/>
      <c r="EC421" s="49"/>
      <c r="ED421" s="49"/>
      <c r="EE421" s="49"/>
      <c r="EF421" s="49"/>
      <c r="EG421" s="49"/>
      <c r="EH421" s="49"/>
      <c r="EI421" s="49"/>
      <c r="EJ421" s="49"/>
      <c r="EK421" s="49"/>
      <c r="EL421" s="49"/>
      <c r="EM421" s="49"/>
      <c r="EN421" s="49"/>
      <c r="EO421" s="49"/>
      <c r="EP421" s="49"/>
      <c r="EQ421" s="49"/>
      <c r="ER421" s="49"/>
      <c r="ES421" s="49"/>
      <c r="ET421" s="49"/>
      <c r="EU421" s="49"/>
      <c r="EV421" s="49"/>
      <c r="EW421" s="49"/>
      <c r="EX421" s="49"/>
      <c r="EY421" s="49"/>
      <c r="EZ421" s="49"/>
      <c r="FA421" s="49"/>
      <c r="FB421" s="49"/>
      <c r="FC421" s="49"/>
      <c r="FD421" s="49"/>
      <c r="FE421" s="49"/>
      <c r="FF421" s="49"/>
      <c r="FG421" s="49"/>
      <c r="FH421" s="49"/>
      <c r="FI421" s="49"/>
      <c r="FJ421" s="49"/>
      <c r="FK421" s="49"/>
      <c r="FL421" s="49"/>
      <c r="FM421" s="49"/>
      <c r="FN421" s="49"/>
      <c r="FO421" s="49"/>
      <c r="FP421" s="49"/>
      <c r="FQ421" s="49"/>
      <c r="FR421" s="49"/>
      <c r="FS421" s="49"/>
      <c r="FT421" s="49"/>
      <c r="FU421" s="49"/>
      <c r="FV421" s="49"/>
      <c r="FW421" s="49"/>
      <c r="FX421" s="49"/>
      <c r="FY421" s="49"/>
      <c r="FZ421" s="49"/>
      <c r="GA421" s="49"/>
      <c r="GB421" s="49"/>
      <c r="GC421" s="49"/>
      <c r="GD421" s="49"/>
      <c r="GE421" s="49"/>
      <c r="GF421" s="49"/>
      <c r="GG421" s="49"/>
      <c r="GH421" s="49"/>
      <c r="GI421" s="49"/>
      <c r="GJ421" s="49"/>
      <c r="GK421" s="49"/>
      <c r="GL421" s="49"/>
      <c r="GM421" s="49"/>
      <c r="GN421" s="49"/>
      <c r="GO421" s="49"/>
      <c r="GP421" s="49"/>
      <c r="GQ421" s="49"/>
      <c r="GR421" s="49"/>
      <c r="GS421" s="49"/>
      <c r="GT421" s="49"/>
      <c r="GU421" s="49"/>
      <c r="GV421" s="49"/>
      <c r="GW421" s="49"/>
      <c r="GX421" s="49"/>
      <c r="GY421" s="49"/>
      <c r="GZ421" s="49"/>
    </row>
    <row r="422" spans="1:208" s="5" customFormat="1" ht="18.600000000000001" customHeight="1" x14ac:dyDescent="0.25">
      <c r="A422" s="58"/>
      <c r="B422" s="50" t="str">
        <f>IF($A422="","",(IF((VLOOKUP($A422,DATA!$A$1:$M$38,2,FALSE))="X","X",(IF(B421="X",1,B421+1)))))</f>
        <v/>
      </c>
      <c r="C422" s="51" t="str">
        <f>IF($A422="","",(IF((VLOOKUP($A422,DATA!$A$1:$M$38,3,FALSE))="X","X",(IF(C421="X",1,C421+1)))))</f>
        <v/>
      </c>
      <c r="D422" s="50" t="str">
        <f>IF($A422="","",(IF((VLOOKUP($A422,DATA!$A$1:$M$38,4,FALSE))="X","X",(IF(D421="X",1,D421+1)))))</f>
        <v/>
      </c>
      <c r="E422" s="51" t="str">
        <f>IF($A422="","",(IF((VLOOKUP($A422,DATA!$A$1:$M$38,5,FALSE))="X","X",(IF(E421="X",1,E421+1)))))</f>
        <v/>
      </c>
      <c r="F422" s="50" t="str">
        <f>IF($A422="","",(IF((VLOOKUP($A422,DATA!$A$1:$M$38,6,FALSE))="X","X",(IF(F421="X",1,F421+1)))))</f>
        <v/>
      </c>
      <c r="G422" s="51" t="str">
        <f>IF($A422="","",(IF((VLOOKUP($A422,DATA!$A$1:$M$38,7,FALSE))="X","X",(IF(G421="X",1,G421+1)))))</f>
        <v/>
      </c>
      <c r="H422" s="50" t="str">
        <f>IF($A422="","",(IF((VLOOKUP($A422,DATA!$A$1:$M$38,8,FALSE))="X","X",(IF(H421="X",1,H421+1)))))</f>
        <v/>
      </c>
      <c r="I422" s="50" t="str">
        <f>IF($A422="","",(IF((VLOOKUP($A422,DATA!$A$1:$M$38,9,FALSE))="X","X",(IF(I421="X",1,I421+1)))))</f>
        <v/>
      </c>
      <c r="J422" s="51" t="str">
        <f>IF($A422="","",(IF((VLOOKUP($A422,DATA!$A$1:$M$38,10,FALSE))="X","X",(IF(J421="X",1,J421+1)))))</f>
        <v/>
      </c>
      <c r="K422" s="50" t="str">
        <f>IF($A422="","",(IF((VLOOKUP($A422,DATA!$A$1:$M$38,11,FALSE))="X","X",(IF(K421="X",1,K421+1)))))</f>
        <v/>
      </c>
      <c r="L422" s="50" t="str">
        <f>IF($A422="","",(IF((VLOOKUP($A422,DATA!$A$1:$M$38,12,FALSE))="X","X",(IF(L421="X",1,L421+1)))))</f>
        <v/>
      </c>
      <c r="M422" s="50" t="str">
        <f>IF($A422="","",(IF((VLOOKUP($A422,DATA!$A$1:$M$38,13,FALSE))="X","X",(IF(M421="X",1,M421+1)))))</f>
        <v/>
      </c>
      <c r="N422" s="53" t="str">
        <f t="shared" si="12"/>
        <v/>
      </c>
      <c r="O422" s="51" t="str">
        <f t="shared" si="13"/>
        <v/>
      </c>
      <c r="P422" s="50" t="str">
        <f>IF($A422="","",(IF((VLOOKUP($A422,DATA!$S$1:$AC$38,2,FALSE))="X","X",(IF(P421="X",1,P421+1)))))</f>
        <v/>
      </c>
      <c r="Q422" s="50" t="str">
        <f>IF($A422="","",(IF((VLOOKUP($A422,DATA!$S$1:$AC$38,3,FALSE))="X","X",(IF(Q421="X",1,Q421+1)))))</f>
        <v/>
      </c>
      <c r="R422" s="50" t="str">
        <f>IF($A422="","",(IF((VLOOKUP($A422,DATA!$S$1:$AC$38,4,FALSE))="X","X",(IF(R421="X",1,R421+1)))))</f>
        <v/>
      </c>
      <c r="S422" s="50" t="str">
        <f>IF($A422="","",(IF((VLOOKUP($A422,DATA!$S$1:$AC$38,5,FALSE))="X","X",(IF(S421="X",1,S421+1)))))</f>
        <v/>
      </c>
      <c r="T422" s="50" t="str">
        <f>IF($A422="","",(IF((VLOOKUP($A422,DATA!$S$1:$AC$38,6,FALSE))="X","X",(IF(T421="X",1,T421+1)))))</f>
        <v/>
      </c>
      <c r="U422" s="50" t="str">
        <f>IF($A422="","",(IF((VLOOKUP($A422,DATA!$S$1:$AC$38,7,FALSE))="X","X",(IF(U421="X",1,U421+1)))))</f>
        <v/>
      </c>
      <c r="V422" s="51" t="str">
        <f>IF($A422="","",(IF((VLOOKUP($A422,DATA!$S$1:$AC$38,8,FALSE))="X","X",(IF(V421="X",1,V421+1)))))</f>
        <v/>
      </c>
      <c r="W422" s="50" t="str">
        <f>IF($A422="","",(IF((VLOOKUP($A422,DATA!$S$1:$AC$38,9,FALSE))="X","X",(IF(W421="X",1,W421+1)))))</f>
        <v/>
      </c>
      <c r="X422" s="50" t="str">
        <f>IF($A422="","",(IF((VLOOKUP($A422,DATA!$S$1:$AC$38,10,FALSE))="X","X",(IF(X421="X",1,X421+1)))))</f>
        <v/>
      </c>
      <c r="Y422" s="51" t="str">
        <f>IF($A422="","",(IF((VLOOKUP($A422,DATA!$S$1:$AC$38,11,FALSE))="X","X",(IF(Y421="X",1,Y421+1)))))</f>
        <v/>
      </c>
      <c r="Z422" s="52"/>
      <c r="AA422" s="52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Q422" s="44"/>
      <c r="AR422" s="44"/>
      <c r="AS422" s="44"/>
      <c r="AT422" s="44"/>
      <c r="AU422" s="44"/>
      <c r="AV422" s="44"/>
      <c r="AW422" s="44"/>
      <c r="AX422" s="44"/>
      <c r="AY422" s="44"/>
      <c r="AZ422" s="44"/>
      <c r="BA422" s="44"/>
      <c r="BB422" s="44"/>
      <c r="BC422" s="44"/>
      <c r="BD422" s="44"/>
      <c r="BE422" s="44"/>
      <c r="BF422" s="44"/>
      <c r="BG422" s="44"/>
      <c r="BH422" s="44"/>
      <c r="BI422" s="44"/>
      <c r="BJ422" s="44"/>
      <c r="BK422" s="44"/>
      <c r="BL422" s="44"/>
      <c r="BM422" s="39"/>
      <c r="BN422" s="39"/>
      <c r="BO422" s="39"/>
      <c r="BP422" s="39"/>
      <c r="BQ422" s="39"/>
      <c r="BR422" s="39"/>
      <c r="BS422" s="44"/>
      <c r="BT422" s="44"/>
      <c r="BU422" s="44"/>
      <c r="BV422" s="44"/>
      <c r="BW422" s="44"/>
      <c r="BX422" s="44"/>
      <c r="BY422" s="44"/>
      <c r="BZ422" s="44"/>
      <c r="CA422" s="44"/>
      <c r="CB422" s="44"/>
      <c r="CC422" s="44"/>
      <c r="CD422" s="44"/>
      <c r="CE422" s="39"/>
      <c r="CF422" s="39"/>
      <c r="CG422" s="39"/>
      <c r="CH422" s="39"/>
      <c r="DC422" s="4"/>
      <c r="DD422" s="4"/>
      <c r="DE422" s="49"/>
      <c r="DF422" s="49"/>
      <c r="DG422" s="49"/>
      <c r="DH422" s="49"/>
      <c r="DI422" s="49"/>
      <c r="DJ422" s="49"/>
      <c r="DK422" s="49"/>
      <c r="DL422" s="49"/>
      <c r="DM422" s="49"/>
      <c r="DN422" s="49"/>
      <c r="DO422" s="49"/>
      <c r="DP422" s="49"/>
      <c r="DQ422" s="49"/>
      <c r="DR422" s="49"/>
      <c r="DS422" s="49"/>
      <c r="DT422" s="49"/>
      <c r="DU422" s="49"/>
      <c r="DV422" s="49"/>
      <c r="DW422" s="49"/>
      <c r="DX422" s="49"/>
      <c r="DY422" s="49"/>
      <c r="DZ422" s="49"/>
      <c r="EA422" s="49"/>
      <c r="EB422" s="49"/>
      <c r="EC422" s="49"/>
      <c r="ED422" s="49"/>
      <c r="EE422" s="49"/>
      <c r="EF422" s="49"/>
      <c r="EG422" s="49"/>
      <c r="EH422" s="49"/>
      <c r="EI422" s="49"/>
      <c r="EJ422" s="49"/>
      <c r="EK422" s="49"/>
      <c r="EL422" s="49"/>
      <c r="EM422" s="49"/>
      <c r="EN422" s="49"/>
      <c r="EO422" s="49"/>
      <c r="EP422" s="49"/>
      <c r="EQ422" s="49"/>
      <c r="ER422" s="49"/>
      <c r="ES422" s="49"/>
      <c r="ET422" s="49"/>
      <c r="EU422" s="49"/>
      <c r="EV422" s="49"/>
      <c r="EW422" s="49"/>
      <c r="EX422" s="49"/>
      <c r="EY422" s="49"/>
      <c r="EZ422" s="49"/>
      <c r="FA422" s="49"/>
      <c r="FB422" s="49"/>
      <c r="FC422" s="49"/>
      <c r="FD422" s="49"/>
      <c r="FE422" s="49"/>
      <c r="FF422" s="49"/>
      <c r="FG422" s="49"/>
      <c r="FH422" s="49"/>
      <c r="FI422" s="49"/>
      <c r="FJ422" s="49"/>
      <c r="FK422" s="49"/>
      <c r="FL422" s="49"/>
      <c r="FM422" s="49"/>
      <c r="FN422" s="49"/>
      <c r="FO422" s="49"/>
      <c r="FP422" s="49"/>
      <c r="FQ422" s="49"/>
      <c r="FR422" s="49"/>
      <c r="FS422" s="49"/>
      <c r="FT422" s="49"/>
      <c r="FU422" s="49"/>
      <c r="FV422" s="49"/>
      <c r="FW422" s="49"/>
      <c r="FX422" s="49"/>
      <c r="FY422" s="49"/>
      <c r="FZ422" s="49"/>
      <c r="GA422" s="49"/>
      <c r="GB422" s="49"/>
      <c r="GC422" s="49"/>
      <c r="GD422" s="49"/>
      <c r="GE422" s="49"/>
      <c r="GF422" s="49"/>
      <c r="GG422" s="49"/>
      <c r="GH422" s="49"/>
      <c r="GI422" s="49"/>
      <c r="GJ422" s="49"/>
      <c r="GK422" s="49"/>
      <c r="GL422" s="49"/>
      <c r="GM422" s="49"/>
      <c r="GN422" s="49"/>
      <c r="GO422" s="49"/>
      <c r="GP422" s="49"/>
      <c r="GQ422" s="49"/>
      <c r="GR422" s="49"/>
      <c r="GS422" s="49"/>
      <c r="GT422" s="49"/>
      <c r="GU422" s="49"/>
      <c r="GV422" s="49"/>
      <c r="GW422" s="49"/>
      <c r="GX422" s="49"/>
      <c r="GY422" s="49"/>
      <c r="GZ422" s="49"/>
    </row>
    <row r="423" spans="1:208" s="5" customFormat="1" ht="18.600000000000001" customHeight="1" x14ac:dyDescent="0.25">
      <c r="A423" s="58"/>
      <c r="B423" s="50" t="str">
        <f>IF($A423="","",(IF((VLOOKUP($A423,DATA!$A$1:$M$38,2,FALSE))="X","X",(IF(B422="X",1,B422+1)))))</f>
        <v/>
      </c>
      <c r="C423" s="51" t="str">
        <f>IF($A423="","",(IF((VLOOKUP($A423,DATA!$A$1:$M$38,3,FALSE))="X","X",(IF(C422="X",1,C422+1)))))</f>
        <v/>
      </c>
      <c r="D423" s="50" t="str">
        <f>IF($A423="","",(IF((VLOOKUP($A423,DATA!$A$1:$M$38,4,FALSE))="X","X",(IF(D422="X",1,D422+1)))))</f>
        <v/>
      </c>
      <c r="E423" s="51" t="str">
        <f>IF($A423="","",(IF((VLOOKUP($A423,DATA!$A$1:$M$38,5,FALSE))="X","X",(IF(E422="X",1,E422+1)))))</f>
        <v/>
      </c>
      <c r="F423" s="50" t="str">
        <f>IF($A423="","",(IF((VLOOKUP($A423,DATA!$A$1:$M$38,6,FALSE))="X","X",(IF(F422="X",1,F422+1)))))</f>
        <v/>
      </c>
      <c r="G423" s="51" t="str">
        <f>IF($A423="","",(IF((VLOOKUP($A423,DATA!$A$1:$M$38,7,FALSE))="X","X",(IF(G422="X",1,G422+1)))))</f>
        <v/>
      </c>
      <c r="H423" s="50" t="str">
        <f>IF($A423="","",(IF((VLOOKUP($A423,DATA!$A$1:$M$38,8,FALSE))="X","X",(IF(H422="X",1,H422+1)))))</f>
        <v/>
      </c>
      <c r="I423" s="50" t="str">
        <f>IF($A423="","",(IF((VLOOKUP($A423,DATA!$A$1:$M$38,9,FALSE))="X","X",(IF(I422="X",1,I422+1)))))</f>
        <v/>
      </c>
      <c r="J423" s="51" t="str">
        <f>IF($A423="","",(IF((VLOOKUP($A423,DATA!$A$1:$M$38,10,FALSE))="X","X",(IF(J422="X",1,J422+1)))))</f>
        <v/>
      </c>
      <c r="K423" s="50" t="str">
        <f>IF($A423="","",(IF((VLOOKUP($A423,DATA!$A$1:$M$38,11,FALSE))="X","X",(IF(K422="X",1,K422+1)))))</f>
        <v/>
      </c>
      <c r="L423" s="50" t="str">
        <f>IF($A423="","",(IF((VLOOKUP($A423,DATA!$A$1:$M$38,12,FALSE))="X","X",(IF(L422="X",1,L422+1)))))</f>
        <v/>
      </c>
      <c r="M423" s="50" t="str">
        <f>IF($A423="","",(IF((VLOOKUP($A423,DATA!$A$1:$M$38,13,FALSE))="X","X",(IF(M422="X",1,M422+1)))))</f>
        <v/>
      </c>
      <c r="N423" s="53" t="str">
        <f t="shared" si="12"/>
        <v/>
      </c>
      <c r="O423" s="51" t="str">
        <f t="shared" si="13"/>
        <v/>
      </c>
      <c r="P423" s="50" t="str">
        <f>IF($A423="","",(IF((VLOOKUP($A423,DATA!$S$1:$AC$38,2,FALSE))="X","X",(IF(P422="X",1,P422+1)))))</f>
        <v/>
      </c>
      <c r="Q423" s="50" t="str">
        <f>IF($A423="","",(IF((VLOOKUP($A423,DATA!$S$1:$AC$38,3,FALSE))="X","X",(IF(Q422="X",1,Q422+1)))))</f>
        <v/>
      </c>
      <c r="R423" s="50" t="str">
        <f>IF($A423="","",(IF((VLOOKUP($A423,DATA!$S$1:$AC$38,4,FALSE))="X","X",(IF(R422="X",1,R422+1)))))</f>
        <v/>
      </c>
      <c r="S423" s="50" t="str">
        <f>IF($A423="","",(IF((VLOOKUP($A423,DATA!$S$1:$AC$38,5,FALSE))="X","X",(IF(S422="X",1,S422+1)))))</f>
        <v/>
      </c>
      <c r="T423" s="50" t="str">
        <f>IF($A423="","",(IF((VLOOKUP($A423,DATA!$S$1:$AC$38,6,FALSE))="X","X",(IF(T422="X",1,T422+1)))))</f>
        <v/>
      </c>
      <c r="U423" s="50" t="str">
        <f>IF($A423="","",(IF((VLOOKUP($A423,DATA!$S$1:$AC$38,7,FALSE))="X","X",(IF(U422="X",1,U422+1)))))</f>
        <v/>
      </c>
      <c r="V423" s="51" t="str">
        <f>IF($A423="","",(IF((VLOOKUP($A423,DATA!$S$1:$AC$38,8,FALSE))="X","X",(IF(V422="X",1,V422+1)))))</f>
        <v/>
      </c>
      <c r="W423" s="50" t="str">
        <f>IF($A423="","",(IF((VLOOKUP($A423,DATA!$S$1:$AC$38,9,FALSE))="X","X",(IF(W422="X",1,W422+1)))))</f>
        <v/>
      </c>
      <c r="X423" s="50" t="str">
        <f>IF($A423="","",(IF((VLOOKUP($A423,DATA!$S$1:$AC$38,10,FALSE))="X","X",(IF(X422="X",1,X422+1)))))</f>
        <v/>
      </c>
      <c r="Y423" s="51" t="str">
        <f>IF($A423="","",(IF((VLOOKUP($A423,DATA!$S$1:$AC$38,11,FALSE))="X","X",(IF(Y422="X",1,Y422+1)))))</f>
        <v/>
      </c>
      <c r="Z423" s="52"/>
      <c r="AA423" s="52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Q423" s="44"/>
      <c r="AR423" s="44"/>
      <c r="AS423" s="44"/>
      <c r="AT423" s="44"/>
      <c r="AU423" s="44"/>
      <c r="AV423" s="44"/>
      <c r="AW423" s="44"/>
      <c r="AX423" s="44"/>
      <c r="AY423" s="44"/>
      <c r="AZ423" s="44"/>
      <c r="BA423" s="44"/>
      <c r="BB423" s="44"/>
      <c r="BC423" s="44"/>
      <c r="BD423" s="44"/>
      <c r="BE423" s="44"/>
      <c r="BF423" s="44"/>
      <c r="BG423" s="44"/>
      <c r="BH423" s="44"/>
      <c r="BI423" s="44"/>
      <c r="BJ423" s="44"/>
      <c r="BK423" s="44"/>
      <c r="BL423" s="44"/>
      <c r="BM423" s="39"/>
      <c r="BN423" s="39"/>
      <c r="BO423" s="39"/>
      <c r="BP423" s="39"/>
      <c r="BQ423" s="39"/>
      <c r="BR423" s="39"/>
      <c r="BS423" s="44"/>
      <c r="BT423" s="44"/>
      <c r="BU423" s="44"/>
      <c r="BV423" s="44"/>
      <c r="BW423" s="44"/>
      <c r="BX423" s="44"/>
      <c r="BY423" s="44"/>
      <c r="BZ423" s="44"/>
      <c r="CA423" s="44"/>
      <c r="CB423" s="44"/>
      <c r="CC423" s="44"/>
      <c r="CD423" s="44"/>
      <c r="CE423" s="39"/>
      <c r="CF423" s="39"/>
      <c r="CG423" s="39"/>
      <c r="CH423" s="39"/>
      <c r="DC423" s="4"/>
      <c r="DD423" s="4"/>
      <c r="DE423" s="49"/>
      <c r="DF423" s="49"/>
      <c r="DG423" s="49"/>
      <c r="DH423" s="49"/>
      <c r="DI423" s="49"/>
      <c r="DJ423" s="49"/>
      <c r="DK423" s="49"/>
      <c r="DL423" s="49"/>
      <c r="DM423" s="49"/>
      <c r="DN423" s="49"/>
      <c r="DO423" s="49"/>
      <c r="DP423" s="49"/>
      <c r="DQ423" s="49"/>
      <c r="DR423" s="49"/>
      <c r="DS423" s="49"/>
      <c r="DT423" s="49"/>
      <c r="DU423" s="49"/>
      <c r="DV423" s="49"/>
      <c r="DW423" s="49"/>
      <c r="DX423" s="49"/>
      <c r="DY423" s="49"/>
      <c r="DZ423" s="49"/>
      <c r="EA423" s="49"/>
      <c r="EB423" s="49"/>
      <c r="EC423" s="49"/>
      <c r="ED423" s="49"/>
      <c r="EE423" s="49"/>
      <c r="EF423" s="49"/>
      <c r="EG423" s="49"/>
      <c r="EH423" s="49"/>
      <c r="EI423" s="49"/>
      <c r="EJ423" s="49"/>
      <c r="EK423" s="49"/>
      <c r="EL423" s="49"/>
      <c r="EM423" s="49"/>
      <c r="EN423" s="49"/>
      <c r="EO423" s="49"/>
      <c r="EP423" s="49"/>
      <c r="EQ423" s="49"/>
      <c r="ER423" s="49"/>
      <c r="ES423" s="49"/>
      <c r="ET423" s="49"/>
      <c r="EU423" s="49"/>
      <c r="EV423" s="49"/>
      <c r="EW423" s="49"/>
      <c r="EX423" s="49"/>
      <c r="EY423" s="49"/>
      <c r="EZ423" s="49"/>
      <c r="FA423" s="49"/>
      <c r="FB423" s="49"/>
      <c r="FC423" s="49"/>
      <c r="FD423" s="49"/>
      <c r="FE423" s="49"/>
      <c r="FF423" s="49"/>
      <c r="FG423" s="49"/>
      <c r="FH423" s="49"/>
      <c r="FI423" s="49"/>
      <c r="FJ423" s="49"/>
      <c r="FK423" s="49"/>
      <c r="FL423" s="49"/>
      <c r="FM423" s="49"/>
      <c r="FN423" s="49"/>
      <c r="FO423" s="49"/>
      <c r="FP423" s="49"/>
      <c r="FQ423" s="49"/>
      <c r="FR423" s="49"/>
      <c r="FS423" s="49"/>
      <c r="FT423" s="49"/>
      <c r="FU423" s="49"/>
      <c r="FV423" s="49"/>
      <c r="FW423" s="49"/>
      <c r="FX423" s="49"/>
      <c r="FY423" s="49"/>
      <c r="FZ423" s="49"/>
      <c r="GA423" s="49"/>
      <c r="GB423" s="49"/>
      <c r="GC423" s="49"/>
      <c r="GD423" s="49"/>
      <c r="GE423" s="49"/>
      <c r="GF423" s="49"/>
      <c r="GG423" s="49"/>
      <c r="GH423" s="49"/>
      <c r="GI423" s="49"/>
      <c r="GJ423" s="49"/>
      <c r="GK423" s="49"/>
      <c r="GL423" s="49"/>
      <c r="GM423" s="49"/>
      <c r="GN423" s="49"/>
      <c r="GO423" s="49"/>
      <c r="GP423" s="49"/>
      <c r="GQ423" s="49"/>
      <c r="GR423" s="49"/>
      <c r="GS423" s="49"/>
      <c r="GT423" s="49"/>
      <c r="GU423" s="49"/>
      <c r="GV423" s="49"/>
      <c r="GW423" s="49"/>
      <c r="GX423" s="49"/>
      <c r="GY423" s="49"/>
      <c r="GZ423" s="49"/>
    </row>
    <row r="424" spans="1:208" s="5" customFormat="1" ht="18.600000000000001" customHeight="1" x14ac:dyDescent="0.25">
      <c r="A424" s="58"/>
      <c r="B424" s="50" t="str">
        <f>IF($A424="","",(IF((VLOOKUP($A424,DATA!$A$1:$M$38,2,FALSE))="X","X",(IF(B423="X",1,B423+1)))))</f>
        <v/>
      </c>
      <c r="C424" s="51" t="str">
        <f>IF($A424="","",(IF((VLOOKUP($A424,DATA!$A$1:$M$38,3,FALSE))="X","X",(IF(C423="X",1,C423+1)))))</f>
        <v/>
      </c>
      <c r="D424" s="50" t="str">
        <f>IF($A424="","",(IF((VLOOKUP($A424,DATA!$A$1:$M$38,4,FALSE))="X","X",(IF(D423="X",1,D423+1)))))</f>
        <v/>
      </c>
      <c r="E424" s="51" t="str">
        <f>IF($A424="","",(IF((VLOOKUP($A424,DATA!$A$1:$M$38,5,FALSE))="X","X",(IF(E423="X",1,E423+1)))))</f>
        <v/>
      </c>
      <c r="F424" s="50" t="str">
        <f>IF($A424="","",(IF((VLOOKUP($A424,DATA!$A$1:$M$38,6,FALSE))="X","X",(IF(F423="X",1,F423+1)))))</f>
        <v/>
      </c>
      <c r="G424" s="51" t="str">
        <f>IF($A424="","",(IF((VLOOKUP($A424,DATA!$A$1:$M$38,7,FALSE))="X","X",(IF(G423="X",1,G423+1)))))</f>
        <v/>
      </c>
      <c r="H424" s="50" t="str">
        <f>IF($A424="","",(IF((VLOOKUP($A424,DATA!$A$1:$M$38,8,FALSE))="X","X",(IF(H423="X",1,H423+1)))))</f>
        <v/>
      </c>
      <c r="I424" s="50" t="str">
        <f>IF($A424="","",(IF((VLOOKUP($A424,DATA!$A$1:$M$38,9,FALSE))="X","X",(IF(I423="X",1,I423+1)))))</f>
        <v/>
      </c>
      <c r="J424" s="51" t="str">
        <f>IF($A424="","",(IF((VLOOKUP($A424,DATA!$A$1:$M$38,10,FALSE))="X","X",(IF(J423="X",1,J423+1)))))</f>
        <v/>
      </c>
      <c r="K424" s="50" t="str">
        <f>IF($A424="","",(IF((VLOOKUP($A424,DATA!$A$1:$M$38,11,FALSE))="X","X",(IF(K423="X",1,K423+1)))))</f>
        <v/>
      </c>
      <c r="L424" s="50" t="str">
        <f>IF($A424="","",(IF((VLOOKUP($A424,DATA!$A$1:$M$38,12,FALSE))="X","X",(IF(L423="X",1,L423+1)))))</f>
        <v/>
      </c>
      <c r="M424" s="50" t="str">
        <f>IF($A424="","",(IF((VLOOKUP($A424,DATA!$A$1:$M$38,13,FALSE))="X","X",(IF(M423="X",1,M423+1)))))</f>
        <v/>
      </c>
      <c r="N424" s="53" t="str">
        <f t="shared" si="12"/>
        <v/>
      </c>
      <c r="O424" s="51" t="str">
        <f t="shared" si="13"/>
        <v/>
      </c>
      <c r="P424" s="50" t="str">
        <f>IF($A424="","",(IF((VLOOKUP($A424,DATA!$S$1:$AC$38,2,FALSE))="X","X",(IF(P423="X",1,P423+1)))))</f>
        <v/>
      </c>
      <c r="Q424" s="50" t="str">
        <f>IF($A424="","",(IF((VLOOKUP($A424,DATA!$S$1:$AC$38,3,FALSE))="X","X",(IF(Q423="X",1,Q423+1)))))</f>
        <v/>
      </c>
      <c r="R424" s="50" t="str">
        <f>IF($A424="","",(IF((VLOOKUP($A424,DATA!$S$1:$AC$38,4,FALSE))="X","X",(IF(R423="X",1,R423+1)))))</f>
        <v/>
      </c>
      <c r="S424" s="50" t="str">
        <f>IF($A424="","",(IF((VLOOKUP($A424,DATA!$S$1:$AC$38,5,FALSE))="X","X",(IF(S423="X",1,S423+1)))))</f>
        <v/>
      </c>
      <c r="T424" s="50" t="str">
        <f>IF($A424="","",(IF((VLOOKUP($A424,DATA!$S$1:$AC$38,6,FALSE))="X","X",(IF(T423="X",1,T423+1)))))</f>
        <v/>
      </c>
      <c r="U424" s="50" t="str">
        <f>IF($A424="","",(IF((VLOOKUP($A424,DATA!$S$1:$AC$38,7,FALSE))="X","X",(IF(U423="X",1,U423+1)))))</f>
        <v/>
      </c>
      <c r="V424" s="51" t="str">
        <f>IF($A424="","",(IF((VLOOKUP($A424,DATA!$S$1:$AC$38,8,FALSE))="X","X",(IF(V423="X",1,V423+1)))))</f>
        <v/>
      </c>
      <c r="W424" s="50" t="str">
        <f>IF($A424="","",(IF((VLOOKUP($A424,DATA!$S$1:$AC$38,9,FALSE))="X","X",(IF(W423="X",1,W423+1)))))</f>
        <v/>
      </c>
      <c r="X424" s="50" t="str">
        <f>IF($A424="","",(IF((VLOOKUP($A424,DATA!$S$1:$AC$38,10,FALSE))="X","X",(IF(X423="X",1,X423+1)))))</f>
        <v/>
      </c>
      <c r="Y424" s="51" t="str">
        <f>IF($A424="","",(IF((VLOOKUP($A424,DATA!$S$1:$AC$38,11,FALSE))="X","X",(IF(Y423="X",1,Y423+1)))))</f>
        <v/>
      </c>
      <c r="Z424" s="52"/>
      <c r="AA424" s="52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Q424" s="44"/>
      <c r="AR424" s="44"/>
      <c r="AS424" s="44"/>
      <c r="AT424" s="44"/>
      <c r="AU424" s="44"/>
      <c r="AV424" s="44"/>
      <c r="AW424" s="44"/>
      <c r="AX424" s="44"/>
      <c r="AY424" s="44"/>
      <c r="AZ424" s="44"/>
      <c r="BA424" s="44"/>
      <c r="BB424" s="44"/>
      <c r="BC424" s="44"/>
      <c r="BD424" s="44"/>
      <c r="BE424" s="44"/>
      <c r="BF424" s="44"/>
      <c r="BG424" s="44"/>
      <c r="BH424" s="44"/>
      <c r="BI424" s="44"/>
      <c r="BJ424" s="44"/>
      <c r="BK424" s="44"/>
      <c r="BL424" s="44"/>
      <c r="BM424" s="39"/>
      <c r="BN424" s="39"/>
      <c r="BO424" s="39"/>
      <c r="BP424" s="39"/>
      <c r="BQ424" s="39"/>
      <c r="BR424" s="39"/>
      <c r="BS424" s="44"/>
      <c r="BT424" s="44"/>
      <c r="BU424" s="44"/>
      <c r="BV424" s="44"/>
      <c r="BW424" s="44"/>
      <c r="BX424" s="44"/>
      <c r="BY424" s="44"/>
      <c r="BZ424" s="44"/>
      <c r="CA424" s="44"/>
      <c r="CB424" s="44"/>
      <c r="CC424" s="44"/>
      <c r="CD424" s="44"/>
      <c r="CE424" s="39"/>
      <c r="CF424" s="39"/>
      <c r="CG424" s="39"/>
      <c r="CH424" s="39"/>
      <c r="DC424" s="4"/>
      <c r="DD424" s="4"/>
      <c r="DE424" s="49"/>
      <c r="DF424" s="49"/>
      <c r="DG424" s="49"/>
      <c r="DH424" s="49"/>
      <c r="DI424" s="49"/>
      <c r="DJ424" s="49"/>
      <c r="DK424" s="49"/>
      <c r="DL424" s="49"/>
      <c r="DM424" s="49"/>
      <c r="DN424" s="49"/>
      <c r="DO424" s="49"/>
      <c r="DP424" s="49"/>
      <c r="DQ424" s="49"/>
      <c r="DR424" s="49"/>
      <c r="DS424" s="49"/>
      <c r="DT424" s="49"/>
      <c r="DU424" s="49"/>
      <c r="DV424" s="49"/>
      <c r="DW424" s="49"/>
      <c r="DX424" s="49"/>
      <c r="DY424" s="49"/>
      <c r="DZ424" s="49"/>
      <c r="EA424" s="49"/>
      <c r="EB424" s="49"/>
      <c r="EC424" s="49"/>
      <c r="ED424" s="49"/>
      <c r="EE424" s="49"/>
      <c r="EF424" s="49"/>
      <c r="EG424" s="49"/>
      <c r="EH424" s="49"/>
      <c r="EI424" s="49"/>
      <c r="EJ424" s="49"/>
      <c r="EK424" s="49"/>
      <c r="EL424" s="49"/>
      <c r="EM424" s="49"/>
      <c r="EN424" s="49"/>
      <c r="EO424" s="49"/>
      <c r="EP424" s="49"/>
      <c r="EQ424" s="49"/>
      <c r="ER424" s="49"/>
      <c r="ES424" s="49"/>
      <c r="ET424" s="49"/>
      <c r="EU424" s="49"/>
      <c r="EV424" s="49"/>
      <c r="EW424" s="49"/>
      <c r="EX424" s="49"/>
      <c r="EY424" s="49"/>
      <c r="EZ424" s="49"/>
      <c r="FA424" s="49"/>
      <c r="FB424" s="49"/>
      <c r="FC424" s="49"/>
      <c r="FD424" s="49"/>
      <c r="FE424" s="49"/>
      <c r="FF424" s="49"/>
      <c r="FG424" s="49"/>
      <c r="FH424" s="49"/>
      <c r="FI424" s="49"/>
      <c r="FJ424" s="49"/>
      <c r="FK424" s="49"/>
      <c r="FL424" s="49"/>
      <c r="FM424" s="49"/>
      <c r="FN424" s="49"/>
      <c r="FO424" s="49"/>
      <c r="FP424" s="49"/>
      <c r="FQ424" s="49"/>
      <c r="FR424" s="49"/>
      <c r="FS424" s="49"/>
      <c r="FT424" s="49"/>
      <c r="FU424" s="49"/>
      <c r="FV424" s="49"/>
      <c r="FW424" s="49"/>
      <c r="FX424" s="49"/>
      <c r="FY424" s="49"/>
      <c r="FZ424" s="49"/>
      <c r="GA424" s="49"/>
      <c r="GB424" s="49"/>
      <c r="GC424" s="49"/>
      <c r="GD424" s="49"/>
      <c r="GE424" s="49"/>
      <c r="GF424" s="49"/>
      <c r="GG424" s="49"/>
      <c r="GH424" s="49"/>
      <c r="GI424" s="49"/>
      <c r="GJ424" s="49"/>
      <c r="GK424" s="49"/>
      <c r="GL424" s="49"/>
      <c r="GM424" s="49"/>
      <c r="GN424" s="49"/>
      <c r="GO424" s="49"/>
      <c r="GP424" s="49"/>
      <c r="GQ424" s="49"/>
      <c r="GR424" s="49"/>
      <c r="GS424" s="49"/>
      <c r="GT424" s="49"/>
      <c r="GU424" s="49"/>
      <c r="GV424" s="49"/>
      <c r="GW424" s="49"/>
      <c r="GX424" s="49"/>
      <c r="GY424" s="49"/>
      <c r="GZ424" s="49"/>
    </row>
    <row r="425" spans="1:208" s="5" customFormat="1" ht="18.600000000000001" customHeight="1" x14ac:dyDescent="0.25">
      <c r="A425" s="58"/>
      <c r="B425" s="50" t="str">
        <f>IF($A425="","",(IF((VLOOKUP($A425,DATA!$A$1:$M$38,2,FALSE))="X","X",(IF(B424="X",1,B424+1)))))</f>
        <v/>
      </c>
      <c r="C425" s="51" t="str">
        <f>IF($A425="","",(IF((VLOOKUP($A425,DATA!$A$1:$M$38,3,FALSE))="X","X",(IF(C424="X",1,C424+1)))))</f>
        <v/>
      </c>
      <c r="D425" s="50" t="str">
        <f>IF($A425="","",(IF((VLOOKUP($A425,DATA!$A$1:$M$38,4,FALSE))="X","X",(IF(D424="X",1,D424+1)))))</f>
        <v/>
      </c>
      <c r="E425" s="51" t="str">
        <f>IF($A425="","",(IF((VLOOKUP($A425,DATA!$A$1:$M$38,5,FALSE))="X","X",(IF(E424="X",1,E424+1)))))</f>
        <v/>
      </c>
      <c r="F425" s="50" t="str">
        <f>IF($A425="","",(IF((VLOOKUP($A425,DATA!$A$1:$M$38,6,FALSE))="X","X",(IF(F424="X",1,F424+1)))))</f>
        <v/>
      </c>
      <c r="G425" s="51" t="str">
        <f>IF($A425="","",(IF((VLOOKUP($A425,DATA!$A$1:$M$38,7,FALSE))="X","X",(IF(G424="X",1,G424+1)))))</f>
        <v/>
      </c>
      <c r="H425" s="50" t="str">
        <f>IF($A425="","",(IF((VLOOKUP($A425,DATA!$A$1:$M$38,8,FALSE))="X","X",(IF(H424="X",1,H424+1)))))</f>
        <v/>
      </c>
      <c r="I425" s="50" t="str">
        <f>IF($A425="","",(IF((VLOOKUP($A425,DATA!$A$1:$M$38,9,FALSE))="X","X",(IF(I424="X",1,I424+1)))))</f>
        <v/>
      </c>
      <c r="J425" s="51" t="str">
        <f>IF($A425="","",(IF((VLOOKUP($A425,DATA!$A$1:$M$38,10,FALSE))="X","X",(IF(J424="X",1,J424+1)))))</f>
        <v/>
      </c>
      <c r="K425" s="50" t="str">
        <f>IF($A425="","",(IF((VLOOKUP($A425,DATA!$A$1:$M$38,11,FALSE))="X","X",(IF(K424="X",1,K424+1)))))</f>
        <v/>
      </c>
      <c r="L425" s="50" t="str">
        <f>IF($A425="","",(IF((VLOOKUP($A425,DATA!$A$1:$M$38,12,FALSE))="X","X",(IF(L424="X",1,L424+1)))))</f>
        <v/>
      </c>
      <c r="M425" s="50" t="str">
        <f>IF($A425="","",(IF((VLOOKUP($A425,DATA!$A$1:$M$38,13,FALSE))="X","X",(IF(M424="X",1,M424+1)))))</f>
        <v/>
      </c>
      <c r="N425" s="53" t="str">
        <f t="shared" si="12"/>
        <v/>
      </c>
      <c r="O425" s="51" t="str">
        <f t="shared" si="13"/>
        <v/>
      </c>
      <c r="P425" s="50" t="str">
        <f>IF($A425="","",(IF((VLOOKUP($A425,DATA!$S$1:$AC$38,2,FALSE))="X","X",(IF(P424="X",1,P424+1)))))</f>
        <v/>
      </c>
      <c r="Q425" s="50" t="str">
        <f>IF($A425="","",(IF((VLOOKUP($A425,DATA!$S$1:$AC$38,3,FALSE))="X","X",(IF(Q424="X",1,Q424+1)))))</f>
        <v/>
      </c>
      <c r="R425" s="50" t="str">
        <f>IF($A425="","",(IF((VLOOKUP($A425,DATA!$S$1:$AC$38,4,FALSE))="X","X",(IF(R424="X",1,R424+1)))))</f>
        <v/>
      </c>
      <c r="S425" s="50" t="str">
        <f>IF($A425="","",(IF((VLOOKUP($A425,DATA!$S$1:$AC$38,5,FALSE))="X","X",(IF(S424="X",1,S424+1)))))</f>
        <v/>
      </c>
      <c r="T425" s="50" t="str">
        <f>IF($A425="","",(IF((VLOOKUP($A425,DATA!$S$1:$AC$38,6,FALSE))="X","X",(IF(T424="X",1,T424+1)))))</f>
        <v/>
      </c>
      <c r="U425" s="50" t="str">
        <f>IF($A425="","",(IF((VLOOKUP($A425,DATA!$S$1:$AC$38,7,FALSE))="X","X",(IF(U424="X",1,U424+1)))))</f>
        <v/>
      </c>
      <c r="V425" s="51" t="str">
        <f>IF($A425="","",(IF((VLOOKUP($A425,DATA!$S$1:$AC$38,8,FALSE))="X","X",(IF(V424="X",1,V424+1)))))</f>
        <v/>
      </c>
      <c r="W425" s="50" t="str">
        <f>IF($A425="","",(IF((VLOOKUP($A425,DATA!$S$1:$AC$38,9,FALSE))="X","X",(IF(W424="X",1,W424+1)))))</f>
        <v/>
      </c>
      <c r="X425" s="50" t="str">
        <f>IF($A425="","",(IF((VLOOKUP($A425,DATA!$S$1:$AC$38,10,FALSE))="X","X",(IF(X424="X",1,X424+1)))))</f>
        <v/>
      </c>
      <c r="Y425" s="51" t="str">
        <f>IF($A425="","",(IF((VLOOKUP($A425,DATA!$S$1:$AC$38,11,FALSE))="X","X",(IF(Y424="X",1,Y424+1)))))</f>
        <v/>
      </c>
      <c r="Z425" s="52"/>
      <c r="AA425" s="52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  <c r="AP425" s="44"/>
      <c r="AQ425" s="44"/>
      <c r="AR425" s="44"/>
      <c r="AS425" s="44"/>
      <c r="AT425" s="44"/>
      <c r="AU425" s="44"/>
      <c r="AV425" s="44"/>
      <c r="AW425" s="44"/>
      <c r="AX425" s="44"/>
      <c r="AY425" s="44"/>
      <c r="AZ425" s="44"/>
      <c r="BA425" s="44"/>
      <c r="BB425" s="44"/>
      <c r="BC425" s="44"/>
      <c r="BD425" s="44"/>
      <c r="BE425" s="44"/>
      <c r="BF425" s="44"/>
      <c r="BG425" s="44"/>
      <c r="BH425" s="44"/>
      <c r="BI425" s="44"/>
      <c r="BJ425" s="44"/>
      <c r="BK425" s="44"/>
      <c r="BL425" s="44"/>
      <c r="BM425" s="39"/>
      <c r="BN425" s="39"/>
      <c r="BO425" s="39"/>
      <c r="BP425" s="39"/>
      <c r="BQ425" s="39"/>
      <c r="BR425" s="39"/>
      <c r="BS425" s="44"/>
      <c r="BT425" s="44"/>
      <c r="BU425" s="44"/>
      <c r="BV425" s="44"/>
      <c r="BW425" s="44"/>
      <c r="BX425" s="44"/>
      <c r="BY425" s="44"/>
      <c r="BZ425" s="44"/>
      <c r="CA425" s="44"/>
      <c r="CB425" s="44"/>
      <c r="CC425" s="44"/>
      <c r="CD425" s="44"/>
      <c r="CE425" s="39"/>
      <c r="CF425" s="39"/>
      <c r="CG425" s="39"/>
      <c r="CH425" s="39"/>
      <c r="DC425" s="4"/>
      <c r="DD425" s="4"/>
      <c r="DE425" s="49"/>
      <c r="DF425" s="49"/>
      <c r="DG425" s="49"/>
      <c r="DH425" s="49"/>
      <c r="DI425" s="49"/>
      <c r="DJ425" s="49"/>
      <c r="DK425" s="49"/>
      <c r="DL425" s="49"/>
      <c r="DM425" s="49"/>
      <c r="DN425" s="49"/>
      <c r="DO425" s="49"/>
      <c r="DP425" s="49"/>
      <c r="DQ425" s="49"/>
      <c r="DR425" s="49"/>
      <c r="DS425" s="49"/>
      <c r="DT425" s="49"/>
      <c r="DU425" s="49"/>
      <c r="DV425" s="49"/>
      <c r="DW425" s="49"/>
      <c r="DX425" s="49"/>
      <c r="DY425" s="49"/>
      <c r="DZ425" s="49"/>
      <c r="EA425" s="49"/>
      <c r="EB425" s="49"/>
      <c r="EC425" s="49"/>
      <c r="ED425" s="49"/>
      <c r="EE425" s="49"/>
      <c r="EF425" s="49"/>
      <c r="EG425" s="49"/>
      <c r="EH425" s="49"/>
      <c r="EI425" s="49"/>
      <c r="EJ425" s="49"/>
      <c r="EK425" s="49"/>
      <c r="EL425" s="49"/>
      <c r="EM425" s="49"/>
      <c r="EN425" s="49"/>
      <c r="EO425" s="49"/>
      <c r="EP425" s="49"/>
      <c r="EQ425" s="49"/>
      <c r="ER425" s="49"/>
      <c r="ES425" s="49"/>
      <c r="ET425" s="49"/>
      <c r="EU425" s="49"/>
      <c r="EV425" s="49"/>
      <c r="EW425" s="49"/>
      <c r="EX425" s="49"/>
      <c r="EY425" s="49"/>
      <c r="EZ425" s="49"/>
      <c r="FA425" s="49"/>
      <c r="FB425" s="49"/>
      <c r="FC425" s="49"/>
      <c r="FD425" s="49"/>
      <c r="FE425" s="49"/>
      <c r="FF425" s="49"/>
      <c r="FG425" s="49"/>
      <c r="FH425" s="49"/>
      <c r="FI425" s="49"/>
      <c r="FJ425" s="49"/>
      <c r="FK425" s="49"/>
      <c r="FL425" s="49"/>
      <c r="FM425" s="49"/>
      <c r="FN425" s="49"/>
      <c r="FO425" s="49"/>
      <c r="FP425" s="49"/>
      <c r="FQ425" s="49"/>
      <c r="FR425" s="49"/>
      <c r="FS425" s="49"/>
      <c r="FT425" s="49"/>
      <c r="FU425" s="49"/>
      <c r="FV425" s="49"/>
      <c r="FW425" s="49"/>
      <c r="FX425" s="49"/>
      <c r="FY425" s="49"/>
      <c r="FZ425" s="49"/>
      <c r="GA425" s="49"/>
      <c r="GB425" s="49"/>
      <c r="GC425" s="49"/>
      <c r="GD425" s="49"/>
      <c r="GE425" s="49"/>
      <c r="GF425" s="49"/>
      <c r="GG425" s="49"/>
      <c r="GH425" s="49"/>
      <c r="GI425" s="49"/>
      <c r="GJ425" s="49"/>
      <c r="GK425" s="49"/>
      <c r="GL425" s="49"/>
      <c r="GM425" s="49"/>
      <c r="GN425" s="49"/>
      <c r="GO425" s="49"/>
      <c r="GP425" s="49"/>
      <c r="GQ425" s="49"/>
      <c r="GR425" s="49"/>
      <c r="GS425" s="49"/>
      <c r="GT425" s="49"/>
      <c r="GU425" s="49"/>
      <c r="GV425" s="49"/>
      <c r="GW425" s="49"/>
      <c r="GX425" s="49"/>
      <c r="GY425" s="49"/>
      <c r="GZ425" s="49"/>
    </row>
    <row r="426" spans="1:208" s="5" customFormat="1" ht="18.600000000000001" customHeight="1" x14ac:dyDescent="0.25">
      <c r="A426" s="58"/>
      <c r="B426" s="50" t="str">
        <f>IF($A426="","",(IF((VLOOKUP($A426,DATA!$A$1:$M$38,2,FALSE))="X","X",(IF(B425="X",1,B425+1)))))</f>
        <v/>
      </c>
      <c r="C426" s="51" t="str">
        <f>IF($A426="","",(IF((VLOOKUP($A426,DATA!$A$1:$M$38,3,FALSE))="X","X",(IF(C425="X",1,C425+1)))))</f>
        <v/>
      </c>
      <c r="D426" s="50" t="str">
        <f>IF($A426="","",(IF((VLOOKUP($A426,DATA!$A$1:$M$38,4,FALSE))="X","X",(IF(D425="X",1,D425+1)))))</f>
        <v/>
      </c>
      <c r="E426" s="51" t="str">
        <f>IF($A426="","",(IF((VLOOKUP($A426,DATA!$A$1:$M$38,5,FALSE))="X","X",(IF(E425="X",1,E425+1)))))</f>
        <v/>
      </c>
      <c r="F426" s="50" t="str">
        <f>IF($A426="","",(IF((VLOOKUP($A426,DATA!$A$1:$M$38,6,FALSE))="X","X",(IF(F425="X",1,F425+1)))))</f>
        <v/>
      </c>
      <c r="G426" s="51" t="str">
        <f>IF($A426="","",(IF((VLOOKUP($A426,DATA!$A$1:$M$38,7,FALSE))="X","X",(IF(G425="X",1,G425+1)))))</f>
        <v/>
      </c>
      <c r="H426" s="50" t="str">
        <f>IF($A426="","",(IF((VLOOKUP($A426,DATA!$A$1:$M$38,8,FALSE))="X","X",(IF(H425="X",1,H425+1)))))</f>
        <v/>
      </c>
      <c r="I426" s="50" t="str">
        <f>IF($A426="","",(IF((VLOOKUP($A426,DATA!$A$1:$M$38,9,FALSE))="X","X",(IF(I425="X",1,I425+1)))))</f>
        <v/>
      </c>
      <c r="J426" s="51" t="str">
        <f>IF($A426="","",(IF((VLOOKUP($A426,DATA!$A$1:$M$38,10,FALSE))="X","X",(IF(J425="X",1,J425+1)))))</f>
        <v/>
      </c>
      <c r="K426" s="50" t="str">
        <f>IF($A426="","",(IF((VLOOKUP($A426,DATA!$A$1:$M$38,11,FALSE))="X","X",(IF(K425="X",1,K425+1)))))</f>
        <v/>
      </c>
      <c r="L426" s="50" t="str">
        <f>IF($A426="","",(IF((VLOOKUP($A426,DATA!$A$1:$M$38,12,FALSE))="X","X",(IF(L425="X",1,L425+1)))))</f>
        <v/>
      </c>
      <c r="M426" s="50" t="str">
        <f>IF($A426="","",(IF((VLOOKUP($A426,DATA!$A$1:$M$38,13,FALSE))="X","X",(IF(M425="X",1,M425+1)))))</f>
        <v/>
      </c>
      <c r="N426" s="53" t="str">
        <f t="shared" si="12"/>
        <v/>
      </c>
      <c r="O426" s="51" t="str">
        <f t="shared" si="13"/>
        <v/>
      </c>
      <c r="P426" s="50" t="str">
        <f>IF($A426="","",(IF((VLOOKUP($A426,DATA!$S$1:$AC$38,2,FALSE))="X","X",(IF(P425="X",1,P425+1)))))</f>
        <v/>
      </c>
      <c r="Q426" s="50" t="str">
        <f>IF($A426="","",(IF((VLOOKUP($A426,DATA!$S$1:$AC$38,3,FALSE))="X","X",(IF(Q425="X",1,Q425+1)))))</f>
        <v/>
      </c>
      <c r="R426" s="50" t="str">
        <f>IF($A426="","",(IF((VLOOKUP($A426,DATA!$S$1:$AC$38,4,FALSE))="X","X",(IF(R425="X",1,R425+1)))))</f>
        <v/>
      </c>
      <c r="S426" s="50" t="str">
        <f>IF($A426="","",(IF((VLOOKUP($A426,DATA!$S$1:$AC$38,5,FALSE))="X","X",(IF(S425="X",1,S425+1)))))</f>
        <v/>
      </c>
      <c r="T426" s="50" t="str">
        <f>IF($A426="","",(IF((VLOOKUP($A426,DATA!$S$1:$AC$38,6,FALSE))="X","X",(IF(T425="X",1,T425+1)))))</f>
        <v/>
      </c>
      <c r="U426" s="50" t="str">
        <f>IF($A426="","",(IF((VLOOKUP($A426,DATA!$S$1:$AC$38,7,FALSE))="X","X",(IF(U425="X",1,U425+1)))))</f>
        <v/>
      </c>
      <c r="V426" s="51" t="str">
        <f>IF($A426="","",(IF((VLOOKUP($A426,DATA!$S$1:$AC$38,8,FALSE))="X","X",(IF(V425="X",1,V425+1)))))</f>
        <v/>
      </c>
      <c r="W426" s="50" t="str">
        <f>IF($A426="","",(IF((VLOOKUP($A426,DATA!$S$1:$AC$38,9,FALSE))="X","X",(IF(W425="X",1,W425+1)))))</f>
        <v/>
      </c>
      <c r="X426" s="50" t="str">
        <f>IF($A426="","",(IF((VLOOKUP($A426,DATA!$S$1:$AC$38,10,FALSE))="X","X",(IF(X425="X",1,X425+1)))))</f>
        <v/>
      </c>
      <c r="Y426" s="51" t="str">
        <f>IF($A426="","",(IF((VLOOKUP($A426,DATA!$S$1:$AC$38,11,FALSE))="X","X",(IF(Y425="X",1,Y425+1)))))</f>
        <v/>
      </c>
      <c r="Z426" s="52"/>
      <c r="AA426" s="52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Q426" s="44"/>
      <c r="AR426" s="44"/>
      <c r="AS426" s="44"/>
      <c r="AT426" s="44"/>
      <c r="AU426" s="44"/>
      <c r="AV426" s="44"/>
      <c r="AW426" s="44"/>
      <c r="AX426" s="44"/>
      <c r="AY426" s="44"/>
      <c r="AZ426" s="44"/>
      <c r="BA426" s="44"/>
      <c r="BB426" s="44"/>
      <c r="BC426" s="44"/>
      <c r="BD426" s="44"/>
      <c r="BE426" s="44"/>
      <c r="BF426" s="44"/>
      <c r="BG426" s="44"/>
      <c r="BH426" s="44"/>
      <c r="BI426" s="44"/>
      <c r="BJ426" s="44"/>
      <c r="BK426" s="44"/>
      <c r="BL426" s="44"/>
      <c r="BM426" s="39"/>
      <c r="BN426" s="39"/>
      <c r="BO426" s="39"/>
      <c r="BP426" s="39"/>
      <c r="BQ426" s="39"/>
      <c r="BR426" s="39"/>
      <c r="BS426" s="44"/>
      <c r="BT426" s="44"/>
      <c r="BU426" s="44"/>
      <c r="BV426" s="44"/>
      <c r="BW426" s="44"/>
      <c r="BX426" s="44"/>
      <c r="BY426" s="44"/>
      <c r="BZ426" s="44"/>
      <c r="CA426" s="44"/>
      <c r="CB426" s="44"/>
      <c r="CC426" s="44"/>
      <c r="CD426" s="44"/>
      <c r="CE426" s="39"/>
      <c r="CF426" s="39"/>
      <c r="CG426" s="39"/>
      <c r="CH426" s="39"/>
      <c r="DC426" s="4"/>
      <c r="DD426" s="4"/>
      <c r="DE426" s="49"/>
      <c r="DF426" s="49"/>
      <c r="DG426" s="49"/>
      <c r="DH426" s="49"/>
      <c r="DI426" s="49"/>
      <c r="DJ426" s="49"/>
      <c r="DK426" s="49"/>
      <c r="DL426" s="49"/>
      <c r="DM426" s="49"/>
      <c r="DN426" s="49"/>
      <c r="DO426" s="49"/>
      <c r="DP426" s="49"/>
      <c r="DQ426" s="49"/>
      <c r="DR426" s="49"/>
      <c r="DS426" s="49"/>
      <c r="DT426" s="49"/>
      <c r="DU426" s="49"/>
      <c r="DV426" s="49"/>
      <c r="DW426" s="49"/>
      <c r="DX426" s="49"/>
      <c r="DY426" s="49"/>
      <c r="DZ426" s="49"/>
      <c r="EA426" s="49"/>
      <c r="EB426" s="49"/>
      <c r="EC426" s="49"/>
      <c r="ED426" s="49"/>
      <c r="EE426" s="49"/>
      <c r="EF426" s="49"/>
      <c r="EG426" s="49"/>
      <c r="EH426" s="49"/>
      <c r="EI426" s="49"/>
      <c r="EJ426" s="49"/>
      <c r="EK426" s="49"/>
      <c r="EL426" s="49"/>
      <c r="EM426" s="49"/>
      <c r="EN426" s="49"/>
      <c r="EO426" s="49"/>
      <c r="EP426" s="49"/>
      <c r="EQ426" s="49"/>
      <c r="ER426" s="49"/>
      <c r="ES426" s="49"/>
      <c r="ET426" s="49"/>
      <c r="EU426" s="49"/>
      <c r="EV426" s="49"/>
      <c r="EW426" s="49"/>
      <c r="EX426" s="49"/>
      <c r="EY426" s="49"/>
      <c r="EZ426" s="49"/>
      <c r="FA426" s="49"/>
      <c r="FB426" s="49"/>
      <c r="FC426" s="49"/>
      <c r="FD426" s="49"/>
      <c r="FE426" s="49"/>
      <c r="FF426" s="49"/>
      <c r="FG426" s="49"/>
      <c r="FH426" s="49"/>
      <c r="FI426" s="49"/>
      <c r="FJ426" s="49"/>
      <c r="FK426" s="49"/>
      <c r="FL426" s="49"/>
      <c r="FM426" s="49"/>
      <c r="FN426" s="49"/>
      <c r="FO426" s="49"/>
      <c r="FP426" s="49"/>
      <c r="FQ426" s="49"/>
      <c r="FR426" s="49"/>
      <c r="FS426" s="49"/>
      <c r="FT426" s="49"/>
      <c r="FU426" s="49"/>
      <c r="FV426" s="49"/>
      <c r="FW426" s="49"/>
      <c r="FX426" s="49"/>
      <c r="FY426" s="49"/>
      <c r="FZ426" s="49"/>
      <c r="GA426" s="49"/>
      <c r="GB426" s="49"/>
      <c r="GC426" s="49"/>
      <c r="GD426" s="49"/>
      <c r="GE426" s="49"/>
      <c r="GF426" s="49"/>
      <c r="GG426" s="49"/>
      <c r="GH426" s="49"/>
      <c r="GI426" s="49"/>
      <c r="GJ426" s="49"/>
      <c r="GK426" s="49"/>
      <c r="GL426" s="49"/>
      <c r="GM426" s="49"/>
      <c r="GN426" s="49"/>
      <c r="GO426" s="49"/>
      <c r="GP426" s="49"/>
      <c r="GQ426" s="49"/>
      <c r="GR426" s="49"/>
      <c r="GS426" s="49"/>
      <c r="GT426" s="49"/>
      <c r="GU426" s="49"/>
      <c r="GV426" s="49"/>
      <c r="GW426" s="49"/>
      <c r="GX426" s="49"/>
      <c r="GY426" s="49"/>
      <c r="GZ426" s="49"/>
    </row>
    <row r="427" spans="1:208" s="5" customFormat="1" ht="18.600000000000001" customHeight="1" x14ac:dyDescent="0.25">
      <c r="A427" s="58"/>
      <c r="B427" s="50" t="str">
        <f>IF($A427="","",(IF((VLOOKUP($A427,DATA!$A$1:$M$38,2,FALSE))="X","X",(IF(B426="X",1,B426+1)))))</f>
        <v/>
      </c>
      <c r="C427" s="51" t="str">
        <f>IF($A427="","",(IF((VLOOKUP($A427,DATA!$A$1:$M$38,3,FALSE))="X","X",(IF(C426="X",1,C426+1)))))</f>
        <v/>
      </c>
      <c r="D427" s="50" t="str">
        <f>IF($A427="","",(IF((VLOOKUP($A427,DATA!$A$1:$M$38,4,FALSE))="X","X",(IF(D426="X",1,D426+1)))))</f>
        <v/>
      </c>
      <c r="E427" s="51" t="str">
        <f>IF($A427="","",(IF((VLOOKUP($A427,DATA!$A$1:$M$38,5,FALSE))="X","X",(IF(E426="X",1,E426+1)))))</f>
        <v/>
      </c>
      <c r="F427" s="50" t="str">
        <f>IF($A427="","",(IF((VLOOKUP($A427,DATA!$A$1:$M$38,6,FALSE))="X","X",(IF(F426="X",1,F426+1)))))</f>
        <v/>
      </c>
      <c r="G427" s="51" t="str">
        <f>IF($A427="","",(IF((VLOOKUP($A427,DATA!$A$1:$M$38,7,FALSE))="X","X",(IF(G426="X",1,G426+1)))))</f>
        <v/>
      </c>
      <c r="H427" s="50" t="str">
        <f>IF($A427="","",(IF((VLOOKUP($A427,DATA!$A$1:$M$38,8,FALSE))="X","X",(IF(H426="X",1,H426+1)))))</f>
        <v/>
      </c>
      <c r="I427" s="50" t="str">
        <f>IF($A427="","",(IF((VLOOKUP($A427,DATA!$A$1:$M$38,9,FALSE))="X","X",(IF(I426="X",1,I426+1)))))</f>
        <v/>
      </c>
      <c r="J427" s="51" t="str">
        <f>IF($A427="","",(IF((VLOOKUP($A427,DATA!$A$1:$M$38,10,FALSE))="X","X",(IF(J426="X",1,J426+1)))))</f>
        <v/>
      </c>
      <c r="K427" s="50" t="str">
        <f>IF($A427="","",(IF((VLOOKUP($A427,DATA!$A$1:$M$38,11,FALSE))="X","X",(IF(K426="X",1,K426+1)))))</f>
        <v/>
      </c>
      <c r="L427" s="50" t="str">
        <f>IF($A427="","",(IF((VLOOKUP($A427,DATA!$A$1:$M$38,12,FALSE))="X","X",(IF(L426="X",1,L426+1)))))</f>
        <v/>
      </c>
      <c r="M427" s="50" t="str">
        <f>IF($A427="","",(IF((VLOOKUP($A427,DATA!$A$1:$M$38,13,FALSE))="X","X",(IF(M426="X",1,M426+1)))))</f>
        <v/>
      </c>
      <c r="N427" s="53" t="str">
        <f t="shared" si="12"/>
        <v/>
      </c>
      <c r="O427" s="51" t="str">
        <f t="shared" si="13"/>
        <v/>
      </c>
      <c r="P427" s="50" t="str">
        <f>IF($A427="","",(IF((VLOOKUP($A427,DATA!$S$1:$AC$38,2,FALSE))="X","X",(IF(P426="X",1,P426+1)))))</f>
        <v/>
      </c>
      <c r="Q427" s="50" t="str">
        <f>IF($A427="","",(IF((VLOOKUP($A427,DATA!$S$1:$AC$38,3,FALSE))="X","X",(IF(Q426="X",1,Q426+1)))))</f>
        <v/>
      </c>
      <c r="R427" s="50" t="str">
        <f>IF($A427="","",(IF((VLOOKUP($A427,DATA!$S$1:$AC$38,4,FALSE))="X","X",(IF(R426="X",1,R426+1)))))</f>
        <v/>
      </c>
      <c r="S427" s="50" t="str">
        <f>IF($A427="","",(IF((VLOOKUP($A427,DATA!$S$1:$AC$38,5,FALSE))="X","X",(IF(S426="X",1,S426+1)))))</f>
        <v/>
      </c>
      <c r="T427" s="50" t="str">
        <f>IF($A427="","",(IF((VLOOKUP($A427,DATA!$S$1:$AC$38,6,FALSE))="X","X",(IF(T426="X",1,T426+1)))))</f>
        <v/>
      </c>
      <c r="U427" s="50" t="str">
        <f>IF($A427="","",(IF((VLOOKUP($A427,DATA!$S$1:$AC$38,7,FALSE))="X","X",(IF(U426="X",1,U426+1)))))</f>
        <v/>
      </c>
      <c r="V427" s="51" t="str">
        <f>IF($A427="","",(IF((VLOOKUP($A427,DATA!$S$1:$AC$38,8,FALSE))="X","X",(IF(V426="X",1,V426+1)))))</f>
        <v/>
      </c>
      <c r="W427" s="50" t="str">
        <f>IF($A427="","",(IF((VLOOKUP($A427,DATA!$S$1:$AC$38,9,FALSE))="X","X",(IF(W426="X",1,W426+1)))))</f>
        <v/>
      </c>
      <c r="X427" s="50" t="str">
        <f>IF($A427="","",(IF((VLOOKUP($A427,DATA!$S$1:$AC$38,10,FALSE))="X","X",(IF(X426="X",1,X426+1)))))</f>
        <v/>
      </c>
      <c r="Y427" s="51" t="str">
        <f>IF($A427="","",(IF((VLOOKUP($A427,DATA!$S$1:$AC$38,11,FALSE))="X","X",(IF(Y426="X",1,Y426+1)))))</f>
        <v/>
      </c>
      <c r="Z427" s="52"/>
      <c r="AA427" s="52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Q427" s="44"/>
      <c r="AR427" s="44"/>
      <c r="AS427" s="44"/>
      <c r="AT427" s="44"/>
      <c r="AU427" s="44"/>
      <c r="AV427" s="44"/>
      <c r="AW427" s="44"/>
      <c r="AX427" s="44"/>
      <c r="AY427" s="44"/>
      <c r="AZ427" s="44"/>
      <c r="BA427" s="44"/>
      <c r="BB427" s="44"/>
      <c r="BC427" s="44"/>
      <c r="BD427" s="44"/>
      <c r="BE427" s="44"/>
      <c r="BF427" s="44"/>
      <c r="BG427" s="44"/>
      <c r="BH427" s="44"/>
      <c r="BI427" s="44"/>
      <c r="BJ427" s="44"/>
      <c r="BK427" s="44"/>
      <c r="BL427" s="44"/>
      <c r="BM427" s="39"/>
      <c r="BN427" s="39"/>
      <c r="BO427" s="39"/>
      <c r="BP427" s="39"/>
      <c r="BQ427" s="39"/>
      <c r="BR427" s="39"/>
      <c r="BS427" s="44"/>
      <c r="BT427" s="44"/>
      <c r="BU427" s="44"/>
      <c r="BV427" s="44"/>
      <c r="BW427" s="44"/>
      <c r="BX427" s="44"/>
      <c r="BY427" s="44"/>
      <c r="BZ427" s="44"/>
      <c r="CA427" s="44"/>
      <c r="CB427" s="44"/>
      <c r="CC427" s="44"/>
      <c r="CD427" s="44"/>
      <c r="CE427" s="39"/>
      <c r="CF427" s="39"/>
      <c r="CG427" s="39"/>
      <c r="CH427" s="39"/>
      <c r="DC427" s="4"/>
      <c r="DD427" s="4"/>
      <c r="DE427" s="49"/>
      <c r="DF427" s="49"/>
      <c r="DG427" s="49"/>
      <c r="DH427" s="49"/>
      <c r="DI427" s="49"/>
      <c r="DJ427" s="49"/>
      <c r="DK427" s="49"/>
      <c r="DL427" s="49"/>
      <c r="DM427" s="49"/>
      <c r="DN427" s="49"/>
      <c r="DO427" s="49"/>
      <c r="DP427" s="49"/>
      <c r="DQ427" s="49"/>
      <c r="DR427" s="49"/>
      <c r="DS427" s="49"/>
      <c r="DT427" s="49"/>
      <c r="DU427" s="49"/>
      <c r="DV427" s="49"/>
      <c r="DW427" s="49"/>
      <c r="DX427" s="49"/>
      <c r="DY427" s="49"/>
      <c r="DZ427" s="49"/>
      <c r="EA427" s="49"/>
      <c r="EB427" s="49"/>
      <c r="EC427" s="49"/>
      <c r="ED427" s="49"/>
      <c r="EE427" s="49"/>
      <c r="EF427" s="49"/>
      <c r="EG427" s="49"/>
      <c r="EH427" s="49"/>
      <c r="EI427" s="49"/>
      <c r="EJ427" s="49"/>
      <c r="EK427" s="49"/>
      <c r="EL427" s="49"/>
      <c r="EM427" s="49"/>
      <c r="EN427" s="49"/>
      <c r="EO427" s="49"/>
      <c r="EP427" s="49"/>
      <c r="EQ427" s="49"/>
      <c r="ER427" s="49"/>
      <c r="ES427" s="49"/>
      <c r="ET427" s="49"/>
      <c r="EU427" s="49"/>
      <c r="EV427" s="49"/>
      <c r="EW427" s="49"/>
      <c r="EX427" s="49"/>
      <c r="EY427" s="49"/>
      <c r="EZ427" s="49"/>
      <c r="FA427" s="49"/>
      <c r="FB427" s="49"/>
      <c r="FC427" s="49"/>
      <c r="FD427" s="49"/>
      <c r="FE427" s="49"/>
      <c r="FF427" s="49"/>
      <c r="FG427" s="49"/>
      <c r="FH427" s="49"/>
      <c r="FI427" s="49"/>
      <c r="FJ427" s="49"/>
      <c r="FK427" s="49"/>
      <c r="FL427" s="49"/>
      <c r="FM427" s="49"/>
      <c r="FN427" s="49"/>
      <c r="FO427" s="49"/>
      <c r="FP427" s="49"/>
      <c r="FQ427" s="49"/>
      <c r="FR427" s="49"/>
      <c r="FS427" s="49"/>
      <c r="FT427" s="49"/>
      <c r="FU427" s="49"/>
      <c r="FV427" s="49"/>
      <c r="FW427" s="49"/>
      <c r="FX427" s="49"/>
      <c r="FY427" s="49"/>
      <c r="FZ427" s="49"/>
      <c r="GA427" s="49"/>
      <c r="GB427" s="49"/>
      <c r="GC427" s="49"/>
      <c r="GD427" s="49"/>
      <c r="GE427" s="49"/>
      <c r="GF427" s="49"/>
      <c r="GG427" s="49"/>
      <c r="GH427" s="49"/>
      <c r="GI427" s="49"/>
      <c r="GJ427" s="49"/>
      <c r="GK427" s="49"/>
      <c r="GL427" s="49"/>
      <c r="GM427" s="49"/>
      <c r="GN427" s="49"/>
      <c r="GO427" s="49"/>
      <c r="GP427" s="49"/>
      <c r="GQ427" s="49"/>
      <c r="GR427" s="49"/>
      <c r="GS427" s="49"/>
      <c r="GT427" s="49"/>
      <c r="GU427" s="49"/>
      <c r="GV427" s="49"/>
      <c r="GW427" s="49"/>
      <c r="GX427" s="49"/>
      <c r="GY427" s="49"/>
      <c r="GZ427" s="49"/>
    </row>
    <row r="428" spans="1:208" s="5" customFormat="1" ht="18.600000000000001" customHeight="1" x14ac:dyDescent="0.25">
      <c r="A428" s="58"/>
      <c r="B428" s="50" t="str">
        <f>IF($A428="","",(IF((VLOOKUP($A428,DATA!$A$1:$M$38,2,FALSE))="X","X",(IF(B427="X",1,B427+1)))))</f>
        <v/>
      </c>
      <c r="C428" s="51" t="str">
        <f>IF($A428="","",(IF((VLOOKUP($A428,DATA!$A$1:$M$38,3,FALSE))="X","X",(IF(C427="X",1,C427+1)))))</f>
        <v/>
      </c>
      <c r="D428" s="50" t="str">
        <f>IF($A428="","",(IF((VLOOKUP($A428,DATA!$A$1:$M$38,4,FALSE))="X","X",(IF(D427="X",1,D427+1)))))</f>
        <v/>
      </c>
      <c r="E428" s="51" t="str">
        <f>IF($A428="","",(IF((VLOOKUP($A428,DATA!$A$1:$M$38,5,FALSE))="X","X",(IF(E427="X",1,E427+1)))))</f>
        <v/>
      </c>
      <c r="F428" s="50" t="str">
        <f>IF($A428="","",(IF((VLOOKUP($A428,DATA!$A$1:$M$38,6,FALSE))="X","X",(IF(F427="X",1,F427+1)))))</f>
        <v/>
      </c>
      <c r="G428" s="51" t="str">
        <f>IF($A428="","",(IF((VLOOKUP($A428,DATA!$A$1:$M$38,7,FALSE))="X","X",(IF(G427="X",1,G427+1)))))</f>
        <v/>
      </c>
      <c r="H428" s="50" t="str">
        <f>IF($A428="","",(IF((VLOOKUP($A428,DATA!$A$1:$M$38,8,FALSE))="X","X",(IF(H427="X",1,H427+1)))))</f>
        <v/>
      </c>
      <c r="I428" s="50" t="str">
        <f>IF($A428="","",(IF((VLOOKUP($A428,DATA!$A$1:$M$38,9,FALSE))="X","X",(IF(I427="X",1,I427+1)))))</f>
        <v/>
      </c>
      <c r="J428" s="51" t="str">
        <f>IF($A428="","",(IF((VLOOKUP($A428,DATA!$A$1:$M$38,10,FALSE))="X","X",(IF(J427="X",1,J427+1)))))</f>
        <v/>
      </c>
      <c r="K428" s="50" t="str">
        <f>IF($A428="","",(IF((VLOOKUP($A428,DATA!$A$1:$M$38,11,FALSE))="X","X",(IF(K427="X",1,K427+1)))))</f>
        <v/>
      </c>
      <c r="L428" s="50" t="str">
        <f>IF($A428="","",(IF((VLOOKUP($A428,DATA!$A$1:$M$38,12,FALSE))="X","X",(IF(L427="X",1,L427+1)))))</f>
        <v/>
      </c>
      <c r="M428" s="50" t="str">
        <f>IF($A428="","",(IF((VLOOKUP($A428,DATA!$A$1:$M$38,13,FALSE))="X","X",(IF(M427="X",1,M427+1)))))</f>
        <v/>
      </c>
      <c r="N428" s="53" t="str">
        <f t="shared" si="12"/>
        <v/>
      </c>
      <c r="O428" s="51" t="str">
        <f t="shared" si="13"/>
        <v/>
      </c>
      <c r="P428" s="50" t="str">
        <f>IF($A428="","",(IF((VLOOKUP($A428,DATA!$S$1:$AC$38,2,FALSE))="X","X",(IF(P427="X",1,P427+1)))))</f>
        <v/>
      </c>
      <c r="Q428" s="50" t="str">
        <f>IF($A428="","",(IF((VLOOKUP($A428,DATA!$S$1:$AC$38,3,FALSE))="X","X",(IF(Q427="X",1,Q427+1)))))</f>
        <v/>
      </c>
      <c r="R428" s="50" t="str">
        <f>IF($A428="","",(IF((VLOOKUP($A428,DATA!$S$1:$AC$38,4,FALSE))="X","X",(IF(R427="X",1,R427+1)))))</f>
        <v/>
      </c>
      <c r="S428" s="50" t="str">
        <f>IF($A428="","",(IF((VLOOKUP($A428,DATA!$S$1:$AC$38,5,FALSE))="X","X",(IF(S427="X",1,S427+1)))))</f>
        <v/>
      </c>
      <c r="T428" s="50" t="str">
        <f>IF($A428="","",(IF((VLOOKUP($A428,DATA!$S$1:$AC$38,6,FALSE))="X","X",(IF(T427="X",1,T427+1)))))</f>
        <v/>
      </c>
      <c r="U428" s="50" t="str">
        <f>IF($A428="","",(IF((VLOOKUP($A428,DATA!$S$1:$AC$38,7,FALSE))="X","X",(IF(U427="X",1,U427+1)))))</f>
        <v/>
      </c>
      <c r="V428" s="51" t="str">
        <f>IF($A428="","",(IF((VLOOKUP($A428,DATA!$S$1:$AC$38,8,FALSE))="X","X",(IF(V427="X",1,V427+1)))))</f>
        <v/>
      </c>
      <c r="W428" s="50" t="str">
        <f>IF($A428="","",(IF((VLOOKUP($A428,DATA!$S$1:$AC$38,9,FALSE))="X","X",(IF(W427="X",1,W427+1)))))</f>
        <v/>
      </c>
      <c r="X428" s="50" t="str">
        <f>IF($A428="","",(IF((VLOOKUP($A428,DATA!$S$1:$AC$38,10,FALSE))="X","X",(IF(X427="X",1,X427+1)))))</f>
        <v/>
      </c>
      <c r="Y428" s="51" t="str">
        <f>IF($A428="","",(IF((VLOOKUP($A428,DATA!$S$1:$AC$38,11,FALSE))="X","X",(IF(Y427="X",1,Y427+1)))))</f>
        <v/>
      </c>
      <c r="Z428" s="52"/>
      <c r="AA428" s="52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Q428" s="44"/>
      <c r="AR428" s="44"/>
      <c r="AS428" s="44"/>
      <c r="AT428" s="44"/>
      <c r="AU428" s="44"/>
      <c r="AV428" s="44"/>
      <c r="AW428" s="44"/>
      <c r="AX428" s="44"/>
      <c r="AY428" s="44"/>
      <c r="AZ428" s="44"/>
      <c r="BA428" s="44"/>
      <c r="BB428" s="44"/>
      <c r="BC428" s="44"/>
      <c r="BD428" s="44"/>
      <c r="BE428" s="44"/>
      <c r="BF428" s="44"/>
      <c r="BG428" s="44"/>
      <c r="BH428" s="44"/>
      <c r="BI428" s="44"/>
      <c r="BJ428" s="44"/>
      <c r="BK428" s="44"/>
      <c r="BL428" s="44"/>
      <c r="BM428" s="39"/>
      <c r="BN428" s="39"/>
      <c r="BO428" s="39"/>
      <c r="BP428" s="39"/>
      <c r="BQ428" s="39"/>
      <c r="BR428" s="39"/>
      <c r="BS428" s="44"/>
      <c r="BT428" s="44"/>
      <c r="BU428" s="44"/>
      <c r="BV428" s="44"/>
      <c r="BW428" s="44"/>
      <c r="BX428" s="44"/>
      <c r="BY428" s="44"/>
      <c r="BZ428" s="44"/>
      <c r="CA428" s="44"/>
      <c r="CB428" s="44"/>
      <c r="CC428" s="44"/>
      <c r="CD428" s="44"/>
      <c r="CE428" s="39"/>
      <c r="CF428" s="39"/>
      <c r="CG428" s="39"/>
      <c r="CH428" s="39"/>
      <c r="DC428" s="4"/>
      <c r="DD428" s="4"/>
      <c r="DE428" s="49"/>
      <c r="DF428" s="49"/>
      <c r="DG428" s="49"/>
      <c r="DH428" s="49"/>
      <c r="DI428" s="49"/>
      <c r="DJ428" s="49"/>
      <c r="DK428" s="49"/>
      <c r="DL428" s="49"/>
      <c r="DM428" s="49"/>
      <c r="DN428" s="49"/>
      <c r="DO428" s="49"/>
      <c r="DP428" s="49"/>
      <c r="DQ428" s="49"/>
      <c r="DR428" s="49"/>
      <c r="DS428" s="49"/>
      <c r="DT428" s="49"/>
      <c r="DU428" s="49"/>
      <c r="DV428" s="49"/>
      <c r="DW428" s="49"/>
      <c r="DX428" s="49"/>
      <c r="DY428" s="49"/>
      <c r="DZ428" s="49"/>
      <c r="EA428" s="49"/>
      <c r="EB428" s="49"/>
      <c r="EC428" s="49"/>
      <c r="ED428" s="49"/>
      <c r="EE428" s="49"/>
      <c r="EF428" s="49"/>
      <c r="EG428" s="49"/>
      <c r="EH428" s="49"/>
      <c r="EI428" s="49"/>
      <c r="EJ428" s="49"/>
      <c r="EK428" s="49"/>
      <c r="EL428" s="49"/>
      <c r="EM428" s="49"/>
      <c r="EN428" s="49"/>
      <c r="EO428" s="49"/>
      <c r="EP428" s="49"/>
      <c r="EQ428" s="49"/>
      <c r="ER428" s="49"/>
      <c r="ES428" s="49"/>
      <c r="ET428" s="49"/>
      <c r="EU428" s="49"/>
      <c r="EV428" s="49"/>
      <c r="EW428" s="49"/>
      <c r="EX428" s="49"/>
      <c r="EY428" s="49"/>
      <c r="EZ428" s="49"/>
      <c r="FA428" s="49"/>
      <c r="FB428" s="49"/>
      <c r="FC428" s="49"/>
      <c r="FD428" s="49"/>
      <c r="FE428" s="49"/>
      <c r="FF428" s="49"/>
      <c r="FG428" s="49"/>
      <c r="FH428" s="49"/>
      <c r="FI428" s="49"/>
      <c r="FJ428" s="49"/>
      <c r="FK428" s="49"/>
      <c r="FL428" s="49"/>
      <c r="FM428" s="49"/>
      <c r="FN428" s="49"/>
      <c r="FO428" s="49"/>
      <c r="FP428" s="49"/>
      <c r="FQ428" s="49"/>
      <c r="FR428" s="49"/>
      <c r="FS428" s="49"/>
      <c r="FT428" s="49"/>
      <c r="FU428" s="49"/>
      <c r="FV428" s="49"/>
      <c r="FW428" s="49"/>
      <c r="FX428" s="49"/>
      <c r="FY428" s="49"/>
      <c r="FZ428" s="49"/>
      <c r="GA428" s="49"/>
      <c r="GB428" s="49"/>
      <c r="GC428" s="49"/>
      <c r="GD428" s="49"/>
      <c r="GE428" s="49"/>
      <c r="GF428" s="49"/>
      <c r="GG428" s="49"/>
      <c r="GH428" s="49"/>
      <c r="GI428" s="49"/>
      <c r="GJ428" s="49"/>
      <c r="GK428" s="49"/>
      <c r="GL428" s="49"/>
      <c r="GM428" s="49"/>
      <c r="GN428" s="49"/>
      <c r="GO428" s="49"/>
      <c r="GP428" s="49"/>
      <c r="GQ428" s="49"/>
      <c r="GR428" s="49"/>
      <c r="GS428" s="49"/>
      <c r="GT428" s="49"/>
      <c r="GU428" s="49"/>
      <c r="GV428" s="49"/>
      <c r="GW428" s="49"/>
      <c r="GX428" s="49"/>
      <c r="GY428" s="49"/>
      <c r="GZ428" s="49"/>
    </row>
    <row r="429" spans="1:208" s="5" customFormat="1" ht="18.600000000000001" customHeight="1" x14ac:dyDescent="0.25">
      <c r="A429" s="58"/>
      <c r="B429" s="50" t="str">
        <f>IF($A429="","",(IF((VLOOKUP($A429,DATA!$A$1:$M$38,2,FALSE))="X","X",(IF(B428="X",1,B428+1)))))</f>
        <v/>
      </c>
      <c r="C429" s="51" t="str">
        <f>IF($A429="","",(IF((VLOOKUP($A429,DATA!$A$1:$M$38,3,FALSE))="X","X",(IF(C428="X",1,C428+1)))))</f>
        <v/>
      </c>
      <c r="D429" s="50" t="str">
        <f>IF($A429="","",(IF((VLOOKUP($A429,DATA!$A$1:$M$38,4,FALSE))="X","X",(IF(D428="X",1,D428+1)))))</f>
        <v/>
      </c>
      <c r="E429" s="51" t="str">
        <f>IF($A429="","",(IF((VLOOKUP($A429,DATA!$A$1:$M$38,5,FALSE))="X","X",(IF(E428="X",1,E428+1)))))</f>
        <v/>
      </c>
      <c r="F429" s="50" t="str">
        <f>IF($A429="","",(IF((VLOOKUP($A429,DATA!$A$1:$M$38,6,FALSE))="X","X",(IF(F428="X",1,F428+1)))))</f>
        <v/>
      </c>
      <c r="G429" s="51" t="str">
        <f>IF($A429="","",(IF((VLOOKUP($A429,DATA!$A$1:$M$38,7,FALSE))="X","X",(IF(G428="X",1,G428+1)))))</f>
        <v/>
      </c>
      <c r="H429" s="50" t="str">
        <f>IF($A429="","",(IF((VLOOKUP($A429,DATA!$A$1:$M$38,8,FALSE))="X","X",(IF(H428="X",1,H428+1)))))</f>
        <v/>
      </c>
      <c r="I429" s="50" t="str">
        <f>IF($A429="","",(IF((VLOOKUP($A429,DATA!$A$1:$M$38,9,FALSE))="X","X",(IF(I428="X",1,I428+1)))))</f>
        <v/>
      </c>
      <c r="J429" s="51" t="str">
        <f>IF($A429="","",(IF((VLOOKUP($A429,DATA!$A$1:$M$38,10,FALSE))="X","X",(IF(J428="X",1,J428+1)))))</f>
        <v/>
      </c>
      <c r="K429" s="50" t="str">
        <f>IF($A429="","",(IF((VLOOKUP($A429,DATA!$A$1:$M$38,11,FALSE))="X","X",(IF(K428="X",1,K428+1)))))</f>
        <v/>
      </c>
      <c r="L429" s="50" t="str">
        <f>IF($A429="","",(IF((VLOOKUP($A429,DATA!$A$1:$M$38,12,FALSE))="X","X",(IF(L428="X",1,L428+1)))))</f>
        <v/>
      </c>
      <c r="M429" s="50" t="str">
        <f>IF($A429="","",(IF((VLOOKUP($A429,DATA!$A$1:$M$38,13,FALSE))="X","X",(IF(M428="X",1,M428+1)))))</f>
        <v/>
      </c>
      <c r="N429" s="53" t="str">
        <f t="shared" si="12"/>
        <v/>
      </c>
      <c r="O429" s="51" t="str">
        <f t="shared" si="13"/>
        <v/>
      </c>
      <c r="P429" s="50" t="str">
        <f>IF($A429="","",(IF((VLOOKUP($A429,DATA!$S$1:$AC$38,2,FALSE))="X","X",(IF(P428="X",1,P428+1)))))</f>
        <v/>
      </c>
      <c r="Q429" s="50" t="str">
        <f>IF($A429="","",(IF((VLOOKUP($A429,DATA!$S$1:$AC$38,3,FALSE))="X","X",(IF(Q428="X",1,Q428+1)))))</f>
        <v/>
      </c>
      <c r="R429" s="50" t="str">
        <f>IF($A429="","",(IF((VLOOKUP($A429,DATA!$S$1:$AC$38,4,FALSE))="X","X",(IF(R428="X",1,R428+1)))))</f>
        <v/>
      </c>
      <c r="S429" s="50" t="str">
        <f>IF($A429="","",(IF((VLOOKUP($A429,DATA!$S$1:$AC$38,5,FALSE))="X","X",(IF(S428="X",1,S428+1)))))</f>
        <v/>
      </c>
      <c r="T429" s="50" t="str">
        <f>IF($A429="","",(IF((VLOOKUP($A429,DATA!$S$1:$AC$38,6,FALSE))="X","X",(IF(T428="X",1,T428+1)))))</f>
        <v/>
      </c>
      <c r="U429" s="50" t="str">
        <f>IF($A429="","",(IF((VLOOKUP($A429,DATA!$S$1:$AC$38,7,FALSE))="X","X",(IF(U428="X",1,U428+1)))))</f>
        <v/>
      </c>
      <c r="V429" s="51" t="str">
        <f>IF($A429="","",(IF((VLOOKUP($A429,DATA!$S$1:$AC$38,8,FALSE))="X","X",(IF(V428="X",1,V428+1)))))</f>
        <v/>
      </c>
      <c r="W429" s="50" t="str">
        <f>IF($A429="","",(IF((VLOOKUP($A429,DATA!$S$1:$AC$38,9,FALSE))="X","X",(IF(W428="X",1,W428+1)))))</f>
        <v/>
      </c>
      <c r="X429" s="50" t="str">
        <f>IF($A429="","",(IF((VLOOKUP($A429,DATA!$S$1:$AC$38,10,FALSE))="X","X",(IF(X428="X",1,X428+1)))))</f>
        <v/>
      </c>
      <c r="Y429" s="51" t="str">
        <f>IF($A429="","",(IF((VLOOKUP($A429,DATA!$S$1:$AC$38,11,FALSE))="X","X",(IF(Y428="X",1,Y428+1)))))</f>
        <v/>
      </c>
      <c r="Z429" s="52"/>
      <c r="AA429" s="52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44"/>
      <c r="AQ429" s="44"/>
      <c r="AR429" s="44"/>
      <c r="AS429" s="44"/>
      <c r="AT429" s="44"/>
      <c r="AU429" s="44"/>
      <c r="AV429" s="44"/>
      <c r="AW429" s="44"/>
      <c r="AX429" s="44"/>
      <c r="AY429" s="44"/>
      <c r="AZ429" s="44"/>
      <c r="BA429" s="44"/>
      <c r="BB429" s="44"/>
      <c r="BC429" s="44"/>
      <c r="BD429" s="44"/>
      <c r="BE429" s="44"/>
      <c r="BF429" s="44"/>
      <c r="BG429" s="44"/>
      <c r="BH429" s="44"/>
      <c r="BI429" s="44"/>
      <c r="BJ429" s="44"/>
      <c r="BK429" s="44"/>
      <c r="BL429" s="44"/>
      <c r="BM429" s="39"/>
      <c r="BN429" s="39"/>
      <c r="BO429" s="39"/>
      <c r="BP429" s="39"/>
      <c r="BQ429" s="39"/>
      <c r="BR429" s="39"/>
      <c r="BS429" s="44"/>
      <c r="BT429" s="44"/>
      <c r="BU429" s="44"/>
      <c r="BV429" s="44"/>
      <c r="BW429" s="44"/>
      <c r="BX429" s="44"/>
      <c r="BY429" s="44"/>
      <c r="BZ429" s="44"/>
      <c r="CA429" s="44"/>
      <c r="CB429" s="44"/>
      <c r="CC429" s="44"/>
      <c r="CD429" s="44"/>
      <c r="CE429" s="39"/>
      <c r="CF429" s="39"/>
      <c r="CG429" s="39"/>
      <c r="CH429" s="39"/>
      <c r="DC429" s="4"/>
      <c r="DD429" s="4"/>
      <c r="DE429" s="49"/>
      <c r="DF429" s="49"/>
      <c r="DG429" s="49"/>
      <c r="DH429" s="49"/>
      <c r="DI429" s="49"/>
      <c r="DJ429" s="49"/>
      <c r="DK429" s="49"/>
      <c r="DL429" s="49"/>
      <c r="DM429" s="49"/>
      <c r="DN429" s="49"/>
      <c r="DO429" s="49"/>
      <c r="DP429" s="49"/>
      <c r="DQ429" s="49"/>
      <c r="DR429" s="49"/>
      <c r="DS429" s="49"/>
      <c r="DT429" s="49"/>
      <c r="DU429" s="49"/>
      <c r="DV429" s="49"/>
      <c r="DW429" s="49"/>
      <c r="DX429" s="49"/>
      <c r="DY429" s="49"/>
      <c r="DZ429" s="49"/>
      <c r="EA429" s="49"/>
      <c r="EB429" s="49"/>
      <c r="EC429" s="49"/>
      <c r="ED429" s="49"/>
      <c r="EE429" s="49"/>
      <c r="EF429" s="49"/>
      <c r="EG429" s="49"/>
      <c r="EH429" s="49"/>
      <c r="EI429" s="49"/>
      <c r="EJ429" s="49"/>
      <c r="EK429" s="49"/>
      <c r="EL429" s="49"/>
      <c r="EM429" s="49"/>
      <c r="EN429" s="49"/>
      <c r="EO429" s="49"/>
      <c r="EP429" s="49"/>
      <c r="EQ429" s="49"/>
      <c r="ER429" s="49"/>
      <c r="ES429" s="49"/>
      <c r="ET429" s="49"/>
      <c r="EU429" s="49"/>
      <c r="EV429" s="49"/>
      <c r="EW429" s="49"/>
      <c r="EX429" s="49"/>
      <c r="EY429" s="49"/>
      <c r="EZ429" s="49"/>
      <c r="FA429" s="49"/>
      <c r="FB429" s="49"/>
      <c r="FC429" s="49"/>
      <c r="FD429" s="49"/>
      <c r="FE429" s="49"/>
      <c r="FF429" s="49"/>
      <c r="FG429" s="49"/>
      <c r="FH429" s="49"/>
      <c r="FI429" s="49"/>
      <c r="FJ429" s="49"/>
      <c r="FK429" s="49"/>
      <c r="FL429" s="49"/>
      <c r="FM429" s="49"/>
      <c r="FN429" s="49"/>
      <c r="FO429" s="49"/>
      <c r="FP429" s="49"/>
      <c r="FQ429" s="49"/>
      <c r="FR429" s="49"/>
      <c r="FS429" s="49"/>
      <c r="FT429" s="49"/>
      <c r="FU429" s="49"/>
      <c r="FV429" s="49"/>
      <c r="FW429" s="49"/>
      <c r="FX429" s="49"/>
      <c r="FY429" s="49"/>
      <c r="FZ429" s="49"/>
      <c r="GA429" s="49"/>
      <c r="GB429" s="49"/>
      <c r="GC429" s="49"/>
      <c r="GD429" s="49"/>
      <c r="GE429" s="49"/>
      <c r="GF429" s="49"/>
      <c r="GG429" s="49"/>
      <c r="GH429" s="49"/>
      <c r="GI429" s="49"/>
      <c r="GJ429" s="49"/>
      <c r="GK429" s="49"/>
      <c r="GL429" s="49"/>
      <c r="GM429" s="49"/>
      <c r="GN429" s="49"/>
      <c r="GO429" s="49"/>
      <c r="GP429" s="49"/>
      <c r="GQ429" s="49"/>
      <c r="GR429" s="49"/>
      <c r="GS429" s="49"/>
      <c r="GT429" s="49"/>
      <c r="GU429" s="49"/>
      <c r="GV429" s="49"/>
      <c r="GW429" s="49"/>
      <c r="GX429" s="49"/>
      <c r="GY429" s="49"/>
      <c r="GZ429" s="49"/>
    </row>
    <row r="430" spans="1:208" s="5" customFormat="1" ht="18.600000000000001" customHeight="1" x14ac:dyDescent="0.25">
      <c r="A430" s="58"/>
      <c r="B430" s="50" t="str">
        <f>IF($A430="","",(IF((VLOOKUP($A430,DATA!$A$1:$M$38,2,FALSE))="X","X",(IF(B429="X",1,B429+1)))))</f>
        <v/>
      </c>
      <c r="C430" s="51" t="str">
        <f>IF($A430="","",(IF((VLOOKUP($A430,DATA!$A$1:$M$38,3,FALSE))="X","X",(IF(C429="X",1,C429+1)))))</f>
        <v/>
      </c>
      <c r="D430" s="50" t="str">
        <f>IF($A430="","",(IF((VLOOKUP($A430,DATA!$A$1:$M$38,4,FALSE))="X","X",(IF(D429="X",1,D429+1)))))</f>
        <v/>
      </c>
      <c r="E430" s="51" t="str">
        <f>IF($A430="","",(IF((VLOOKUP($A430,DATA!$A$1:$M$38,5,FALSE))="X","X",(IF(E429="X",1,E429+1)))))</f>
        <v/>
      </c>
      <c r="F430" s="50" t="str">
        <f>IF($A430="","",(IF((VLOOKUP($A430,DATA!$A$1:$M$38,6,FALSE))="X","X",(IF(F429="X",1,F429+1)))))</f>
        <v/>
      </c>
      <c r="G430" s="51" t="str">
        <f>IF($A430="","",(IF((VLOOKUP($A430,DATA!$A$1:$M$38,7,FALSE))="X","X",(IF(G429="X",1,G429+1)))))</f>
        <v/>
      </c>
      <c r="H430" s="50" t="str">
        <f>IF($A430="","",(IF((VLOOKUP($A430,DATA!$A$1:$M$38,8,FALSE))="X","X",(IF(H429="X",1,H429+1)))))</f>
        <v/>
      </c>
      <c r="I430" s="50" t="str">
        <f>IF($A430="","",(IF((VLOOKUP($A430,DATA!$A$1:$M$38,9,FALSE))="X","X",(IF(I429="X",1,I429+1)))))</f>
        <v/>
      </c>
      <c r="J430" s="51" t="str">
        <f>IF($A430="","",(IF((VLOOKUP($A430,DATA!$A$1:$M$38,10,FALSE))="X","X",(IF(J429="X",1,J429+1)))))</f>
        <v/>
      </c>
      <c r="K430" s="50" t="str">
        <f>IF($A430="","",(IF((VLOOKUP($A430,DATA!$A$1:$M$38,11,FALSE))="X","X",(IF(K429="X",1,K429+1)))))</f>
        <v/>
      </c>
      <c r="L430" s="50" t="str">
        <f>IF($A430="","",(IF((VLOOKUP($A430,DATA!$A$1:$M$38,12,FALSE))="X","X",(IF(L429="X",1,L429+1)))))</f>
        <v/>
      </c>
      <c r="M430" s="50" t="str">
        <f>IF($A430="","",(IF((VLOOKUP($A430,DATA!$A$1:$M$38,13,FALSE))="X","X",(IF(M429="X",1,M429+1)))))</f>
        <v/>
      </c>
      <c r="N430" s="53" t="str">
        <f t="shared" si="12"/>
        <v/>
      </c>
      <c r="O430" s="51" t="str">
        <f t="shared" si="13"/>
        <v/>
      </c>
      <c r="P430" s="50" t="str">
        <f>IF($A430="","",(IF((VLOOKUP($A430,DATA!$S$1:$AC$38,2,FALSE))="X","X",(IF(P429="X",1,P429+1)))))</f>
        <v/>
      </c>
      <c r="Q430" s="50" t="str">
        <f>IF($A430="","",(IF((VLOOKUP($A430,DATA!$S$1:$AC$38,3,FALSE))="X","X",(IF(Q429="X",1,Q429+1)))))</f>
        <v/>
      </c>
      <c r="R430" s="50" t="str">
        <f>IF($A430="","",(IF((VLOOKUP($A430,DATA!$S$1:$AC$38,4,FALSE))="X","X",(IF(R429="X",1,R429+1)))))</f>
        <v/>
      </c>
      <c r="S430" s="50" t="str">
        <f>IF($A430="","",(IF((VLOOKUP($A430,DATA!$S$1:$AC$38,5,FALSE))="X","X",(IF(S429="X",1,S429+1)))))</f>
        <v/>
      </c>
      <c r="T430" s="50" t="str">
        <f>IF($A430="","",(IF((VLOOKUP($A430,DATA!$S$1:$AC$38,6,FALSE))="X","X",(IF(T429="X",1,T429+1)))))</f>
        <v/>
      </c>
      <c r="U430" s="50" t="str">
        <f>IF($A430="","",(IF((VLOOKUP($A430,DATA!$S$1:$AC$38,7,FALSE))="X","X",(IF(U429="X",1,U429+1)))))</f>
        <v/>
      </c>
      <c r="V430" s="51" t="str">
        <f>IF($A430="","",(IF((VLOOKUP($A430,DATA!$S$1:$AC$38,8,FALSE))="X","X",(IF(V429="X",1,V429+1)))))</f>
        <v/>
      </c>
      <c r="W430" s="50" t="str">
        <f>IF($A430="","",(IF((VLOOKUP($A430,DATA!$S$1:$AC$38,9,FALSE))="X","X",(IF(W429="X",1,W429+1)))))</f>
        <v/>
      </c>
      <c r="X430" s="50" t="str">
        <f>IF($A430="","",(IF((VLOOKUP($A430,DATA!$S$1:$AC$38,10,FALSE))="X","X",(IF(X429="X",1,X429+1)))))</f>
        <v/>
      </c>
      <c r="Y430" s="51" t="str">
        <f>IF($A430="","",(IF((VLOOKUP($A430,DATA!$S$1:$AC$38,11,FALSE))="X","X",(IF(Y429="X",1,Y429+1)))))</f>
        <v/>
      </c>
      <c r="Z430" s="52"/>
      <c r="AA430" s="52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44"/>
      <c r="AQ430" s="44"/>
      <c r="AR430" s="44"/>
      <c r="AS430" s="44"/>
      <c r="AT430" s="44"/>
      <c r="AU430" s="44"/>
      <c r="AV430" s="44"/>
      <c r="AW430" s="44"/>
      <c r="AX430" s="44"/>
      <c r="AY430" s="44"/>
      <c r="AZ430" s="44"/>
      <c r="BA430" s="44"/>
      <c r="BB430" s="44"/>
      <c r="BC430" s="44"/>
      <c r="BD430" s="44"/>
      <c r="BE430" s="44"/>
      <c r="BF430" s="44"/>
      <c r="BG430" s="44"/>
      <c r="BH430" s="44"/>
      <c r="BI430" s="44"/>
      <c r="BJ430" s="44"/>
      <c r="BK430" s="44"/>
      <c r="BL430" s="44"/>
      <c r="BM430" s="39"/>
      <c r="BN430" s="39"/>
      <c r="BO430" s="39"/>
      <c r="BP430" s="39"/>
      <c r="BQ430" s="39"/>
      <c r="BR430" s="39"/>
      <c r="BS430" s="44"/>
      <c r="BT430" s="44"/>
      <c r="BU430" s="44"/>
      <c r="BV430" s="44"/>
      <c r="BW430" s="44"/>
      <c r="BX430" s="44"/>
      <c r="BY430" s="44"/>
      <c r="BZ430" s="44"/>
      <c r="CA430" s="44"/>
      <c r="CB430" s="44"/>
      <c r="CC430" s="44"/>
      <c r="CD430" s="44"/>
      <c r="CE430" s="39"/>
      <c r="CF430" s="39"/>
      <c r="CG430" s="39"/>
      <c r="CH430" s="39"/>
      <c r="DC430" s="4"/>
      <c r="DD430" s="4"/>
      <c r="DE430" s="49"/>
      <c r="DF430" s="49"/>
      <c r="DG430" s="49"/>
      <c r="DH430" s="49"/>
      <c r="DI430" s="49"/>
      <c r="DJ430" s="49"/>
      <c r="DK430" s="49"/>
      <c r="DL430" s="49"/>
      <c r="DM430" s="49"/>
      <c r="DN430" s="49"/>
      <c r="DO430" s="49"/>
      <c r="DP430" s="49"/>
      <c r="DQ430" s="49"/>
      <c r="DR430" s="49"/>
      <c r="DS430" s="49"/>
      <c r="DT430" s="49"/>
      <c r="DU430" s="49"/>
      <c r="DV430" s="49"/>
      <c r="DW430" s="49"/>
      <c r="DX430" s="49"/>
      <c r="DY430" s="49"/>
      <c r="DZ430" s="49"/>
      <c r="EA430" s="49"/>
      <c r="EB430" s="49"/>
      <c r="EC430" s="49"/>
      <c r="ED430" s="49"/>
      <c r="EE430" s="49"/>
      <c r="EF430" s="49"/>
      <c r="EG430" s="49"/>
      <c r="EH430" s="49"/>
      <c r="EI430" s="49"/>
      <c r="EJ430" s="49"/>
      <c r="EK430" s="49"/>
      <c r="EL430" s="49"/>
      <c r="EM430" s="49"/>
      <c r="EN430" s="49"/>
      <c r="EO430" s="49"/>
      <c r="EP430" s="49"/>
      <c r="EQ430" s="49"/>
      <c r="ER430" s="49"/>
      <c r="ES430" s="49"/>
      <c r="ET430" s="49"/>
      <c r="EU430" s="49"/>
      <c r="EV430" s="49"/>
      <c r="EW430" s="49"/>
      <c r="EX430" s="49"/>
      <c r="EY430" s="49"/>
      <c r="EZ430" s="49"/>
      <c r="FA430" s="49"/>
      <c r="FB430" s="49"/>
      <c r="FC430" s="49"/>
      <c r="FD430" s="49"/>
      <c r="FE430" s="49"/>
      <c r="FF430" s="49"/>
      <c r="FG430" s="49"/>
      <c r="FH430" s="49"/>
      <c r="FI430" s="49"/>
      <c r="FJ430" s="49"/>
      <c r="FK430" s="49"/>
      <c r="FL430" s="49"/>
      <c r="FM430" s="49"/>
      <c r="FN430" s="49"/>
      <c r="FO430" s="49"/>
      <c r="FP430" s="49"/>
      <c r="FQ430" s="49"/>
      <c r="FR430" s="49"/>
      <c r="FS430" s="49"/>
      <c r="FT430" s="49"/>
      <c r="FU430" s="49"/>
      <c r="FV430" s="49"/>
      <c r="FW430" s="49"/>
      <c r="FX430" s="49"/>
      <c r="FY430" s="49"/>
      <c r="FZ430" s="49"/>
      <c r="GA430" s="49"/>
      <c r="GB430" s="49"/>
      <c r="GC430" s="49"/>
      <c r="GD430" s="49"/>
      <c r="GE430" s="49"/>
      <c r="GF430" s="49"/>
      <c r="GG430" s="49"/>
      <c r="GH430" s="49"/>
      <c r="GI430" s="49"/>
      <c r="GJ430" s="49"/>
      <c r="GK430" s="49"/>
      <c r="GL430" s="49"/>
      <c r="GM430" s="49"/>
      <c r="GN430" s="49"/>
      <c r="GO430" s="49"/>
      <c r="GP430" s="49"/>
      <c r="GQ430" s="49"/>
      <c r="GR430" s="49"/>
      <c r="GS430" s="49"/>
      <c r="GT430" s="49"/>
      <c r="GU430" s="49"/>
      <c r="GV430" s="49"/>
      <c r="GW430" s="49"/>
      <c r="GX430" s="49"/>
      <c r="GY430" s="49"/>
      <c r="GZ430" s="49"/>
    </row>
    <row r="431" spans="1:208" s="5" customFormat="1" ht="18.600000000000001" customHeight="1" x14ac:dyDescent="0.25">
      <c r="A431" s="58"/>
      <c r="B431" s="50" t="str">
        <f>IF($A431="","",(IF((VLOOKUP($A431,DATA!$A$1:$M$38,2,FALSE))="X","X",(IF(B430="X",1,B430+1)))))</f>
        <v/>
      </c>
      <c r="C431" s="51" t="str">
        <f>IF($A431="","",(IF((VLOOKUP($A431,DATA!$A$1:$M$38,3,FALSE))="X","X",(IF(C430="X",1,C430+1)))))</f>
        <v/>
      </c>
      <c r="D431" s="50" t="str">
        <f>IF($A431="","",(IF((VLOOKUP($A431,DATA!$A$1:$M$38,4,FALSE))="X","X",(IF(D430="X",1,D430+1)))))</f>
        <v/>
      </c>
      <c r="E431" s="51" t="str">
        <f>IF($A431="","",(IF((VLOOKUP($A431,DATA!$A$1:$M$38,5,FALSE))="X","X",(IF(E430="X",1,E430+1)))))</f>
        <v/>
      </c>
      <c r="F431" s="50" t="str">
        <f>IF($A431="","",(IF((VLOOKUP($A431,DATA!$A$1:$M$38,6,FALSE))="X","X",(IF(F430="X",1,F430+1)))))</f>
        <v/>
      </c>
      <c r="G431" s="51" t="str">
        <f>IF($A431="","",(IF((VLOOKUP($A431,DATA!$A$1:$M$38,7,FALSE))="X","X",(IF(G430="X",1,G430+1)))))</f>
        <v/>
      </c>
      <c r="H431" s="50" t="str">
        <f>IF($A431="","",(IF((VLOOKUP($A431,DATA!$A$1:$M$38,8,FALSE))="X","X",(IF(H430="X",1,H430+1)))))</f>
        <v/>
      </c>
      <c r="I431" s="50" t="str">
        <f>IF($A431="","",(IF((VLOOKUP($A431,DATA!$A$1:$M$38,9,FALSE))="X","X",(IF(I430="X",1,I430+1)))))</f>
        <v/>
      </c>
      <c r="J431" s="51" t="str">
        <f>IF($A431="","",(IF((VLOOKUP($A431,DATA!$A$1:$M$38,10,FALSE))="X","X",(IF(J430="X",1,J430+1)))))</f>
        <v/>
      </c>
      <c r="K431" s="50" t="str">
        <f>IF($A431="","",(IF((VLOOKUP($A431,DATA!$A$1:$M$38,11,FALSE))="X","X",(IF(K430="X",1,K430+1)))))</f>
        <v/>
      </c>
      <c r="L431" s="50" t="str">
        <f>IF($A431="","",(IF((VLOOKUP($A431,DATA!$A$1:$M$38,12,FALSE))="X","X",(IF(L430="X",1,L430+1)))))</f>
        <v/>
      </c>
      <c r="M431" s="50" t="str">
        <f>IF($A431="","",(IF((VLOOKUP($A431,DATA!$A$1:$M$38,13,FALSE))="X","X",(IF(M430="X",1,M430+1)))))</f>
        <v/>
      </c>
      <c r="N431" s="53" t="str">
        <f t="shared" si="12"/>
        <v/>
      </c>
      <c r="O431" s="51" t="str">
        <f t="shared" si="13"/>
        <v/>
      </c>
      <c r="P431" s="50" t="str">
        <f>IF($A431="","",(IF((VLOOKUP($A431,DATA!$S$1:$AC$38,2,FALSE))="X","X",(IF(P430="X",1,P430+1)))))</f>
        <v/>
      </c>
      <c r="Q431" s="50" t="str">
        <f>IF($A431="","",(IF((VLOOKUP($A431,DATA!$S$1:$AC$38,3,FALSE))="X","X",(IF(Q430="X",1,Q430+1)))))</f>
        <v/>
      </c>
      <c r="R431" s="50" t="str">
        <f>IF($A431="","",(IF((VLOOKUP($A431,DATA!$S$1:$AC$38,4,FALSE))="X","X",(IF(R430="X",1,R430+1)))))</f>
        <v/>
      </c>
      <c r="S431" s="50" t="str">
        <f>IF($A431="","",(IF((VLOOKUP($A431,DATA!$S$1:$AC$38,5,FALSE))="X","X",(IF(S430="X",1,S430+1)))))</f>
        <v/>
      </c>
      <c r="T431" s="50" t="str">
        <f>IF($A431="","",(IF((VLOOKUP($A431,DATA!$S$1:$AC$38,6,FALSE))="X","X",(IF(T430="X",1,T430+1)))))</f>
        <v/>
      </c>
      <c r="U431" s="50" t="str">
        <f>IF($A431="","",(IF((VLOOKUP($A431,DATA!$S$1:$AC$38,7,FALSE))="X","X",(IF(U430="X",1,U430+1)))))</f>
        <v/>
      </c>
      <c r="V431" s="51" t="str">
        <f>IF($A431="","",(IF((VLOOKUP($A431,DATA!$S$1:$AC$38,8,FALSE))="X","X",(IF(V430="X",1,V430+1)))))</f>
        <v/>
      </c>
      <c r="W431" s="50" t="str">
        <f>IF($A431="","",(IF((VLOOKUP($A431,DATA!$S$1:$AC$38,9,FALSE))="X","X",(IF(W430="X",1,W430+1)))))</f>
        <v/>
      </c>
      <c r="X431" s="50" t="str">
        <f>IF($A431="","",(IF((VLOOKUP($A431,DATA!$S$1:$AC$38,10,FALSE))="X","X",(IF(X430="X",1,X430+1)))))</f>
        <v/>
      </c>
      <c r="Y431" s="51" t="str">
        <f>IF($A431="","",(IF((VLOOKUP($A431,DATA!$S$1:$AC$38,11,FALSE))="X","X",(IF(Y430="X",1,Y430+1)))))</f>
        <v/>
      </c>
      <c r="Z431" s="52"/>
      <c r="AA431" s="52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  <c r="AO431" s="44"/>
      <c r="AP431" s="44"/>
      <c r="AQ431" s="44"/>
      <c r="AR431" s="44"/>
      <c r="AS431" s="44"/>
      <c r="AT431" s="44"/>
      <c r="AU431" s="44"/>
      <c r="AV431" s="44"/>
      <c r="AW431" s="44"/>
      <c r="AX431" s="44"/>
      <c r="AY431" s="44"/>
      <c r="AZ431" s="44"/>
      <c r="BA431" s="44"/>
      <c r="BB431" s="44"/>
      <c r="BC431" s="44"/>
      <c r="BD431" s="44"/>
      <c r="BE431" s="44"/>
      <c r="BF431" s="44"/>
      <c r="BG431" s="44"/>
      <c r="BH431" s="44"/>
      <c r="BI431" s="44"/>
      <c r="BJ431" s="44"/>
      <c r="BK431" s="44"/>
      <c r="BL431" s="44"/>
      <c r="BM431" s="39"/>
      <c r="BN431" s="39"/>
      <c r="BO431" s="39"/>
      <c r="BP431" s="39"/>
      <c r="BQ431" s="39"/>
      <c r="BR431" s="39"/>
      <c r="BS431" s="44"/>
      <c r="BT431" s="44"/>
      <c r="BU431" s="44"/>
      <c r="BV431" s="44"/>
      <c r="BW431" s="44"/>
      <c r="BX431" s="44"/>
      <c r="BY431" s="44"/>
      <c r="BZ431" s="44"/>
      <c r="CA431" s="44"/>
      <c r="CB431" s="44"/>
      <c r="CC431" s="44"/>
      <c r="CD431" s="44"/>
      <c r="CE431" s="39"/>
      <c r="CF431" s="39"/>
      <c r="CG431" s="39"/>
      <c r="CH431" s="39"/>
      <c r="DC431" s="4"/>
      <c r="DD431" s="4"/>
      <c r="DE431" s="49"/>
      <c r="DF431" s="49"/>
      <c r="DG431" s="49"/>
      <c r="DH431" s="49"/>
      <c r="DI431" s="49"/>
      <c r="DJ431" s="49"/>
      <c r="DK431" s="49"/>
      <c r="DL431" s="49"/>
      <c r="DM431" s="49"/>
      <c r="DN431" s="49"/>
      <c r="DO431" s="49"/>
      <c r="DP431" s="49"/>
      <c r="DQ431" s="49"/>
      <c r="DR431" s="49"/>
      <c r="DS431" s="49"/>
      <c r="DT431" s="49"/>
      <c r="DU431" s="49"/>
      <c r="DV431" s="49"/>
      <c r="DW431" s="49"/>
      <c r="DX431" s="49"/>
      <c r="DY431" s="49"/>
      <c r="DZ431" s="49"/>
      <c r="EA431" s="49"/>
      <c r="EB431" s="49"/>
      <c r="EC431" s="49"/>
      <c r="ED431" s="49"/>
      <c r="EE431" s="49"/>
      <c r="EF431" s="49"/>
      <c r="EG431" s="49"/>
      <c r="EH431" s="49"/>
      <c r="EI431" s="49"/>
      <c r="EJ431" s="49"/>
      <c r="EK431" s="49"/>
      <c r="EL431" s="49"/>
      <c r="EM431" s="49"/>
      <c r="EN431" s="49"/>
      <c r="EO431" s="49"/>
      <c r="EP431" s="49"/>
      <c r="EQ431" s="49"/>
      <c r="ER431" s="49"/>
      <c r="ES431" s="49"/>
      <c r="ET431" s="49"/>
      <c r="EU431" s="49"/>
      <c r="EV431" s="49"/>
      <c r="EW431" s="49"/>
      <c r="EX431" s="49"/>
      <c r="EY431" s="49"/>
      <c r="EZ431" s="49"/>
      <c r="FA431" s="49"/>
      <c r="FB431" s="49"/>
      <c r="FC431" s="49"/>
      <c r="FD431" s="49"/>
      <c r="FE431" s="49"/>
      <c r="FF431" s="49"/>
      <c r="FG431" s="49"/>
      <c r="FH431" s="49"/>
      <c r="FI431" s="49"/>
      <c r="FJ431" s="49"/>
      <c r="FK431" s="49"/>
      <c r="FL431" s="49"/>
      <c r="FM431" s="49"/>
      <c r="FN431" s="49"/>
      <c r="FO431" s="49"/>
      <c r="FP431" s="49"/>
      <c r="FQ431" s="49"/>
      <c r="FR431" s="49"/>
      <c r="FS431" s="49"/>
      <c r="FT431" s="49"/>
      <c r="FU431" s="49"/>
      <c r="FV431" s="49"/>
      <c r="FW431" s="49"/>
      <c r="FX431" s="49"/>
      <c r="FY431" s="49"/>
      <c r="FZ431" s="49"/>
      <c r="GA431" s="49"/>
      <c r="GB431" s="49"/>
      <c r="GC431" s="49"/>
      <c r="GD431" s="49"/>
      <c r="GE431" s="49"/>
      <c r="GF431" s="49"/>
      <c r="GG431" s="49"/>
      <c r="GH431" s="49"/>
      <c r="GI431" s="49"/>
      <c r="GJ431" s="49"/>
      <c r="GK431" s="49"/>
      <c r="GL431" s="49"/>
      <c r="GM431" s="49"/>
      <c r="GN431" s="49"/>
      <c r="GO431" s="49"/>
      <c r="GP431" s="49"/>
      <c r="GQ431" s="49"/>
      <c r="GR431" s="49"/>
      <c r="GS431" s="49"/>
      <c r="GT431" s="49"/>
      <c r="GU431" s="49"/>
      <c r="GV431" s="49"/>
      <c r="GW431" s="49"/>
      <c r="GX431" s="49"/>
      <c r="GY431" s="49"/>
      <c r="GZ431" s="49"/>
    </row>
    <row r="432" spans="1:208" s="5" customFormat="1" ht="18.600000000000001" customHeight="1" x14ac:dyDescent="0.25">
      <c r="A432" s="58"/>
      <c r="B432" s="50" t="str">
        <f>IF($A432="","",(IF((VLOOKUP($A432,DATA!$A$1:$M$38,2,FALSE))="X","X",(IF(B431="X",1,B431+1)))))</f>
        <v/>
      </c>
      <c r="C432" s="51" t="str">
        <f>IF($A432="","",(IF((VLOOKUP($A432,DATA!$A$1:$M$38,3,FALSE))="X","X",(IF(C431="X",1,C431+1)))))</f>
        <v/>
      </c>
      <c r="D432" s="50" t="str">
        <f>IF($A432="","",(IF((VLOOKUP($A432,DATA!$A$1:$M$38,4,FALSE))="X","X",(IF(D431="X",1,D431+1)))))</f>
        <v/>
      </c>
      <c r="E432" s="51" t="str">
        <f>IF($A432="","",(IF((VLOOKUP($A432,DATA!$A$1:$M$38,5,FALSE))="X","X",(IF(E431="X",1,E431+1)))))</f>
        <v/>
      </c>
      <c r="F432" s="50" t="str">
        <f>IF($A432="","",(IF((VLOOKUP($A432,DATA!$A$1:$M$38,6,FALSE))="X","X",(IF(F431="X",1,F431+1)))))</f>
        <v/>
      </c>
      <c r="G432" s="51" t="str">
        <f>IF($A432="","",(IF((VLOOKUP($A432,DATA!$A$1:$M$38,7,FALSE))="X","X",(IF(G431="X",1,G431+1)))))</f>
        <v/>
      </c>
      <c r="H432" s="50" t="str">
        <f>IF($A432="","",(IF((VLOOKUP($A432,DATA!$A$1:$M$38,8,FALSE))="X","X",(IF(H431="X",1,H431+1)))))</f>
        <v/>
      </c>
      <c r="I432" s="50" t="str">
        <f>IF($A432="","",(IF((VLOOKUP($A432,DATA!$A$1:$M$38,9,FALSE))="X","X",(IF(I431="X",1,I431+1)))))</f>
        <v/>
      </c>
      <c r="J432" s="51" t="str">
        <f>IF($A432="","",(IF((VLOOKUP($A432,DATA!$A$1:$M$38,10,FALSE))="X","X",(IF(J431="X",1,J431+1)))))</f>
        <v/>
      </c>
      <c r="K432" s="50" t="str">
        <f>IF($A432="","",(IF((VLOOKUP($A432,DATA!$A$1:$M$38,11,FALSE))="X","X",(IF(K431="X",1,K431+1)))))</f>
        <v/>
      </c>
      <c r="L432" s="50" t="str">
        <f>IF($A432="","",(IF((VLOOKUP($A432,DATA!$A$1:$M$38,12,FALSE))="X","X",(IF(L431="X",1,L431+1)))))</f>
        <v/>
      </c>
      <c r="M432" s="50" t="str">
        <f>IF($A432="","",(IF((VLOOKUP($A432,DATA!$A$1:$M$38,13,FALSE))="X","X",(IF(M431="X",1,M431+1)))))</f>
        <v/>
      </c>
      <c r="N432" s="53" t="str">
        <f t="shared" si="12"/>
        <v/>
      </c>
      <c r="O432" s="51" t="str">
        <f t="shared" si="13"/>
        <v/>
      </c>
      <c r="P432" s="50" t="str">
        <f>IF($A432="","",(IF((VLOOKUP($A432,DATA!$S$1:$AC$38,2,FALSE))="X","X",(IF(P431="X",1,P431+1)))))</f>
        <v/>
      </c>
      <c r="Q432" s="50" t="str">
        <f>IF($A432="","",(IF((VLOOKUP($A432,DATA!$S$1:$AC$38,3,FALSE))="X","X",(IF(Q431="X",1,Q431+1)))))</f>
        <v/>
      </c>
      <c r="R432" s="50" t="str">
        <f>IF($A432="","",(IF((VLOOKUP($A432,DATA!$S$1:$AC$38,4,FALSE))="X","X",(IF(R431="X",1,R431+1)))))</f>
        <v/>
      </c>
      <c r="S432" s="50" t="str">
        <f>IF($A432="","",(IF((VLOOKUP($A432,DATA!$S$1:$AC$38,5,FALSE))="X","X",(IF(S431="X",1,S431+1)))))</f>
        <v/>
      </c>
      <c r="T432" s="50" t="str">
        <f>IF($A432="","",(IF((VLOOKUP($A432,DATA!$S$1:$AC$38,6,FALSE))="X","X",(IF(T431="X",1,T431+1)))))</f>
        <v/>
      </c>
      <c r="U432" s="50" t="str">
        <f>IF($A432="","",(IF((VLOOKUP($A432,DATA!$S$1:$AC$38,7,FALSE))="X","X",(IF(U431="X",1,U431+1)))))</f>
        <v/>
      </c>
      <c r="V432" s="51" t="str">
        <f>IF($A432="","",(IF((VLOOKUP($A432,DATA!$S$1:$AC$38,8,FALSE))="X","X",(IF(V431="X",1,V431+1)))))</f>
        <v/>
      </c>
      <c r="W432" s="50" t="str">
        <f>IF($A432="","",(IF((VLOOKUP($A432,DATA!$S$1:$AC$38,9,FALSE))="X","X",(IF(W431="X",1,W431+1)))))</f>
        <v/>
      </c>
      <c r="X432" s="50" t="str">
        <f>IF($A432="","",(IF((VLOOKUP($A432,DATA!$S$1:$AC$38,10,FALSE))="X","X",(IF(X431="X",1,X431+1)))))</f>
        <v/>
      </c>
      <c r="Y432" s="51" t="str">
        <f>IF($A432="","",(IF((VLOOKUP($A432,DATA!$S$1:$AC$38,11,FALSE))="X","X",(IF(Y431="X",1,Y431+1)))))</f>
        <v/>
      </c>
      <c r="Z432" s="52"/>
      <c r="AA432" s="52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  <c r="AT432" s="44"/>
      <c r="AU432" s="44"/>
      <c r="AV432" s="44"/>
      <c r="AW432" s="44"/>
      <c r="AX432" s="44"/>
      <c r="AY432" s="44"/>
      <c r="AZ432" s="44"/>
      <c r="BA432" s="44"/>
      <c r="BB432" s="44"/>
      <c r="BC432" s="44"/>
      <c r="BD432" s="44"/>
      <c r="BE432" s="44"/>
      <c r="BF432" s="44"/>
      <c r="BG432" s="44"/>
      <c r="BH432" s="44"/>
      <c r="BI432" s="44"/>
      <c r="BJ432" s="44"/>
      <c r="BK432" s="44"/>
      <c r="BL432" s="44"/>
      <c r="BM432" s="39"/>
      <c r="BN432" s="39"/>
      <c r="BO432" s="39"/>
      <c r="BP432" s="39"/>
      <c r="BQ432" s="39"/>
      <c r="BR432" s="39"/>
      <c r="BS432" s="44"/>
      <c r="BT432" s="44"/>
      <c r="BU432" s="44"/>
      <c r="BV432" s="44"/>
      <c r="BW432" s="44"/>
      <c r="BX432" s="44"/>
      <c r="BY432" s="44"/>
      <c r="BZ432" s="44"/>
      <c r="CA432" s="44"/>
      <c r="CB432" s="44"/>
      <c r="CC432" s="44"/>
      <c r="CD432" s="44"/>
      <c r="CE432" s="39"/>
      <c r="CF432" s="39"/>
      <c r="CG432" s="39"/>
      <c r="CH432" s="39"/>
      <c r="DC432" s="4"/>
      <c r="DD432" s="4"/>
      <c r="DE432" s="49"/>
      <c r="DF432" s="49"/>
      <c r="DG432" s="49"/>
      <c r="DH432" s="49"/>
      <c r="DI432" s="49"/>
      <c r="DJ432" s="49"/>
      <c r="DK432" s="49"/>
      <c r="DL432" s="49"/>
      <c r="DM432" s="49"/>
      <c r="DN432" s="49"/>
      <c r="DO432" s="49"/>
      <c r="DP432" s="49"/>
      <c r="DQ432" s="49"/>
      <c r="DR432" s="49"/>
      <c r="DS432" s="49"/>
      <c r="DT432" s="49"/>
      <c r="DU432" s="49"/>
      <c r="DV432" s="49"/>
      <c r="DW432" s="49"/>
      <c r="DX432" s="49"/>
      <c r="DY432" s="49"/>
      <c r="DZ432" s="49"/>
      <c r="EA432" s="49"/>
      <c r="EB432" s="49"/>
      <c r="EC432" s="49"/>
      <c r="ED432" s="49"/>
      <c r="EE432" s="49"/>
      <c r="EF432" s="49"/>
      <c r="EG432" s="49"/>
      <c r="EH432" s="49"/>
      <c r="EI432" s="49"/>
      <c r="EJ432" s="49"/>
      <c r="EK432" s="49"/>
      <c r="EL432" s="49"/>
      <c r="EM432" s="49"/>
      <c r="EN432" s="49"/>
      <c r="EO432" s="49"/>
      <c r="EP432" s="49"/>
      <c r="EQ432" s="49"/>
      <c r="ER432" s="49"/>
      <c r="ES432" s="49"/>
      <c r="ET432" s="49"/>
      <c r="EU432" s="49"/>
      <c r="EV432" s="49"/>
      <c r="EW432" s="49"/>
      <c r="EX432" s="49"/>
      <c r="EY432" s="49"/>
      <c r="EZ432" s="49"/>
      <c r="FA432" s="49"/>
      <c r="FB432" s="49"/>
      <c r="FC432" s="49"/>
      <c r="FD432" s="49"/>
      <c r="FE432" s="49"/>
      <c r="FF432" s="49"/>
      <c r="FG432" s="49"/>
      <c r="FH432" s="49"/>
      <c r="FI432" s="49"/>
      <c r="FJ432" s="49"/>
      <c r="FK432" s="49"/>
      <c r="FL432" s="49"/>
      <c r="FM432" s="49"/>
      <c r="FN432" s="49"/>
      <c r="FO432" s="49"/>
      <c r="FP432" s="49"/>
      <c r="FQ432" s="49"/>
      <c r="FR432" s="49"/>
      <c r="FS432" s="49"/>
      <c r="FT432" s="49"/>
      <c r="FU432" s="49"/>
      <c r="FV432" s="49"/>
      <c r="FW432" s="49"/>
      <c r="FX432" s="49"/>
      <c r="FY432" s="49"/>
      <c r="FZ432" s="49"/>
      <c r="GA432" s="49"/>
      <c r="GB432" s="49"/>
      <c r="GC432" s="49"/>
      <c r="GD432" s="49"/>
      <c r="GE432" s="49"/>
      <c r="GF432" s="49"/>
      <c r="GG432" s="49"/>
      <c r="GH432" s="49"/>
      <c r="GI432" s="49"/>
      <c r="GJ432" s="49"/>
      <c r="GK432" s="49"/>
      <c r="GL432" s="49"/>
      <c r="GM432" s="49"/>
      <c r="GN432" s="49"/>
      <c r="GO432" s="49"/>
      <c r="GP432" s="49"/>
      <c r="GQ432" s="49"/>
      <c r="GR432" s="49"/>
      <c r="GS432" s="49"/>
      <c r="GT432" s="49"/>
      <c r="GU432" s="49"/>
      <c r="GV432" s="49"/>
      <c r="GW432" s="49"/>
      <c r="GX432" s="49"/>
      <c r="GY432" s="49"/>
      <c r="GZ432" s="49"/>
    </row>
    <row r="433" spans="1:208" s="5" customFormat="1" ht="18.600000000000001" customHeight="1" x14ac:dyDescent="0.25">
      <c r="A433" s="58"/>
      <c r="B433" s="50" t="str">
        <f>IF($A433="","",(IF((VLOOKUP($A433,DATA!$A$1:$M$38,2,FALSE))="X","X",(IF(B432="X",1,B432+1)))))</f>
        <v/>
      </c>
      <c r="C433" s="51" t="str">
        <f>IF($A433="","",(IF((VLOOKUP($A433,DATA!$A$1:$M$38,3,FALSE))="X","X",(IF(C432="X",1,C432+1)))))</f>
        <v/>
      </c>
      <c r="D433" s="50" t="str">
        <f>IF($A433="","",(IF((VLOOKUP($A433,DATA!$A$1:$M$38,4,FALSE))="X","X",(IF(D432="X",1,D432+1)))))</f>
        <v/>
      </c>
      <c r="E433" s="51" t="str">
        <f>IF($A433="","",(IF((VLOOKUP($A433,DATA!$A$1:$M$38,5,FALSE))="X","X",(IF(E432="X",1,E432+1)))))</f>
        <v/>
      </c>
      <c r="F433" s="50" t="str">
        <f>IF($A433="","",(IF((VLOOKUP($A433,DATA!$A$1:$M$38,6,FALSE))="X","X",(IF(F432="X",1,F432+1)))))</f>
        <v/>
      </c>
      <c r="G433" s="51" t="str">
        <f>IF($A433="","",(IF((VLOOKUP($A433,DATA!$A$1:$M$38,7,FALSE))="X","X",(IF(G432="X",1,G432+1)))))</f>
        <v/>
      </c>
      <c r="H433" s="50" t="str">
        <f>IF($A433="","",(IF((VLOOKUP($A433,DATA!$A$1:$M$38,8,FALSE))="X","X",(IF(H432="X",1,H432+1)))))</f>
        <v/>
      </c>
      <c r="I433" s="50" t="str">
        <f>IF($A433="","",(IF((VLOOKUP($A433,DATA!$A$1:$M$38,9,FALSE))="X","X",(IF(I432="X",1,I432+1)))))</f>
        <v/>
      </c>
      <c r="J433" s="51" t="str">
        <f>IF($A433="","",(IF((VLOOKUP($A433,DATA!$A$1:$M$38,10,FALSE))="X","X",(IF(J432="X",1,J432+1)))))</f>
        <v/>
      </c>
      <c r="K433" s="50" t="str">
        <f>IF($A433="","",(IF((VLOOKUP($A433,DATA!$A$1:$M$38,11,FALSE))="X","X",(IF(K432="X",1,K432+1)))))</f>
        <v/>
      </c>
      <c r="L433" s="50" t="str">
        <f>IF($A433="","",(IF((VLOOKUP($A433,DATA!$A$1:$M$38,12,FALSE))="X","X",(IF(L432="X",1,L432+1)))))</f>
        <v/>
      </c>
      <c r="M433" s="50" t="str">
        <f>IF($A433="","",(IF((VLOOKUP($A433,DATA!$A$1:$M$38,13,FALSE))="X","X",(IF(M432="X",1,M432+1)))))</f>
        <v/>
      </c>
      <c r="N433" s="53" t="str">
        <f t="shared" si="12"/>
        <v/>
      </c>
      <c r="O433" s="51" t="str">
        <f t="shared" si="13"/>
        <v/>
      </c>
      <c r="P433" s="50" t="str">
        <f>IF($A433="","",(IF((VLOOKUP($A433,DATA!$S$1:$AC$38,2,FALSE))="X","X",(IF(P432="X",1,P432+1)))))</f>
        <v/>
      </c>
      <c r="Q433" s="50" t="str">
        <f>IF($A433="","",(IF((VLOOKUP($A433,DATA!$S$1:$AC$38,3,FALSE))="X","X",(IF(Q432="X",1,Q432+1)))))</f>
        <v/>
      </c>
      <c r="R433" s="50" t="str">
        <f>IF($A433="","",(IF((VLOOKUP($A433,DATA!$S$1:$AC$38,4,FALSE))="X","X",(IF(R432="X",1,R432+1)))))</f>
        <v/>
      </c>
      <c r="S433" s="50" t="str">
        <f>IF($A433="","",(IF((VLOOKUP($A433,DATA!$S$1:$AC$38,5,FALSE))="X","X",(IF(S432="X",1,S432+1)))))</f>
        <v/>
      </c>
      <c r="T433" s="50" t="str">
        <f>IF($A433="","",(IF((VLOOKUP($A433,DATA!$S$1:$AC$38,6,FALSE))="X","X",(IF(T432="X",1,T432+1)))))</f>
        <v/>
      </c>
      <c r="U433" s="50" t="str">
        <f>IF($A433="","",(IF((VLOOKUP($A433,DATA!$S$1:$AC$38,7,FALSE))="X","X",(IF(U432="X",1,U432+1)))))</f>
        <v/>
      </c>
      <c r="V433" s="51" t="str">
        <f>IF($A433="","",(IF((VLOOKUP($A433,DATA!$S$1:$AC$38,8,FALSE))="X","X",(IF(V432="X",1,V432+1)))))</f>
        <v/>
      </c>
      <c r="W433" s="50" t="str">
        <f>IF($A433="","",(IF((VLOOKUP($A433,DATA!$S$1:$AC$38,9,FALSE))="X","X",(IF(W432="X",1,W432+1)))))</f>
        <v/>
      </c>
      <c r="X433" s="50" t="str">
        <f>IF($A433="","",(IF((VLOOKUP($A433,DATA!$S$1:$AC$38,10,FALSE))="X","X",(IF(X432="X",1,X432+1)))))</f>
        <v/>
      </c>
      <c r="Y433" s="51" t="str">
        <f>IF($A433="","",(IF((VLOOKUP($A433,DATA!$S$1:$AC$38,11,FALSE))="X","X",(IF(Y432="X",1,Y432+1)))))</f>
        <v/>
      </c>
      <c r="Z433" s="52"/>
      <c r="AA433" s="52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  <c r="AT433" s="44"/>
      <c r="AU433" s="44"/>
      <c r="AV433" s="44"/>
      <c r="AW433" s="44"/>
      <c r="AX433" s="44"/>
      <c r="AY433" s="44"/>
      <c r="AZ433" s="44"/>
      <c r="BA433" s="44"/>
      <c r="BB433" s="44"/>
      <c r="BC433" s="44"/>
      <c r="BD433" s="44"/>
      <c r="BE433" s="44"/>
      <c r="BF433" s="44"/>
      <c r="BG433" s="44"/>
      <c r="BH433" s="44"/>
      <c r="BI433" s="44"/>
      <c r="BJ433" s="44"/>
      <c r="BK433" s="44"/>
      <c r="BL433" s="44"/>
      <c r="BM433" s="39"/>
      <c r="BN433" s="39"/>
      <c r="BO433" s="39"/>
      <c r="BP433" s="39"/>
      <c r="BQ433" s="39"/>
      <c r="BR433" s="39"/>
      <c r="BS433" s="44"/>
      <c r="BT433" s="44"/>
      <c r="BU433" s="44"/>
      <c r="BV433" s="44"/>
      <c r="BW433" s="44"/>
      <c r="BX433" s="44"/>
      <c r="BY433" s="44"/>
      <c r="BZ433" s="44"/>
      <c r="CA433" s="44"/>
      <c r="CB433" s="44"/>
      <c r="CC433" s="44"/>
      <c r="CD433" s="44"/>
      <c r="CE433" s="39"/>
      <c r="CF433" s="39"/>
      <c r="CG433" s="39"/>
      <c r="CH433" s="39"/>
      <c r="DC433" s="4"/>
      <c r="DD433" s="4"/>
      <c r="DE433" s="49"/>
      <c r="DF433" s="49"/>
      <c r="DG433" s="49"/>
      <c r="DH433" s="49"/>
      <c r="DI433" s="49"/>
      <c r="DJ433" s="49"/>
      <c r="DK433" s="49"/>
      <c r="DL433" s="49"/>
      <c r="DM433" s="49"/>
      <c r="DN433" s="49"/>
      <c r="DO433" s="49"/>
      <c r="DP433" s="49"/>
      <c r="DQ433" s="49"/>
      <c r="DR433" s="49"/>
      <c r="DS433" s="49"/>
      <c r="DT433" s="49"/>
      <c r="DU433" s="49"/>
      <c r="DV433" s="49"/>
      <c r="DW433" s="49"/>
      <c r="DX433" s="49"/>
      <c r="DY433" s="49"/>
      <c r="DZ433" s="49"/>
      <c r="EA433" s="49"/>
      <c r="EB433" s="49"/>
      <c r="EC433" s="49"/>
      <c r="ED433" s="49"/>
      <c r="EE433" s="49"/>
      <c r="EF433" s="49"/>
      <c r="EG433" s="49"/>
      <c r="EH433" s="49"/>
      <c r="EI433" s="49"/>
      <c r="EJ433" s="49"/>
      <c r="EK433" s="49"/>
      <c r="EL433" s="49"/>
      <c r="EM433" s="49"/>
      <c r="EN433" s="49"/>
      <c r="EO433" s="49"/>
      <c r="EP433" s="49"/>
      <c r="EQ433" s="49"/>
      <c r="ER433" s="49"/>
      <c r="ES433" s="49"/>
      <c r="ET433" s="49"/>
      <c r="EU433" s="49"/>
      <c r="EV433" s="49"/>
      <c r="EW433" s="49"/>
      <c r="EX433" s="49"/>
      <c r="EY433" s="49"/>
      <c r="EZ433" s="49"/>
      <c r="FA433" s="49"/>
      <c r="FB433" s="49"/>
      <c r="FC433" s="49"/>
      <c r="FD433" s="49"/>
      <c r="FE433" s="49"/>
      <c r="FF433" s="49"/>
      <c r="FG433" s="49"/>
      <c r="FH433" s="49"/>
      <c r="FI433" s="49"/>
      <c r="FJ433" s="49"/>
      <c r="FK433" s="49"/>
      <c r="FL433" s="49"/>
      <c r="FM433" s="49"/>
      <c r="FN433" s="49"/>
      <c r="FO433" s="49"/>
      <c r="FP433" s="49"/>
      <c r="FQ433" s="49"/>
      <c r="FR433" s="49"/>
      <c r="FS433" s="49"/>
      <c r="FT433" s="49"/>
      <c r="FU433" s="49"/>
      <c r="FV433" s="49"/>
      <c r="FW433" s="49"/>
      <c r="FX433" s="49"/>
      <c r="FY433" s="49"/>
      <c r="FZ433" s="49"/>
      <c r="GA433" s="49"/>
      <c r="GB433" s="49"/>
      <c r="GC433" s="49"/>
      <c r="GD433" s="49"/>
      <c r="GE433" s="49"/>
      <c r="GF433" s="49"/>
      <c r="GG433" s="49"/>
      <c r="GH433" s="49"/>
      <c r="GI433" s="49"/>
      <c r="GJ433" s="49"/>
      <c r="GK433" s="49"/>
      <c r="GL433" s="49"/>
      <c r="GM433" s="49"/>
      <c r="GN433" s="49"/>
      <c r="GO433" s="49"/>
      <c r="GP433" s="49"/>
      <c r="GQ433" s="49"/>
      <c r="GR433" s="49"/>
      <c r="GS433" s="49"/>
      <c r="GT433" s="49"/>
      <c r="GU433" s="49"/>
      <c r="GV433" s="49"/>
      <c r="GW433" s="49"/>
      <c r="GX433" s="49"/>
      <c r="GY433" s="49"/>
      <c r="GZ433" s="49"/>
    </row>
    <row r="434" spans="1:208" s="5" customFormat="1" ht="18.600000000000001" customHeight="1" x14ac:dyDescent="0.25">
      <c r="A434" s="58"/>
      <c r="B434" s="50" t="str">
        <f>IF($A434="","",(IF((VLOOKUP($A434,DATA!$A$1:$M$38,2,FALSE))="X","X",(IF(B433="X",1,B433+1)))))</f>
        <v/>
      </c>
      <c r="C434" s="51" t="str">
        <f>IF($A434="","",(IF((VLOOKUP($A434,DATA!$A$1:$M$38,3,FALSE))="X","X",(IF(C433="X",1,C433+1)))))</f>
        <v/>
      </c>
      <c r="D434" s="50" t="str">
        <f>IF($A434="","",(IF((VLOOKUP($A434,DATA!$A$1:$M$38,4,FALSE))="X","X",(IF(D433="X",1,D433+1)))))</f>
        <v/>
      </c>
      <c r="E434" s="51" t="str">
        <f>IF($A434="","",(IF((VLOOKUP($A434,DATA!$A$1:$M$38,5,FALSE))="X","X",(IF(E433="X",1,E433+1)))))</f>
        <v/>
      </c>
      <c r="F434" s="50" t="str">
        <f>IF($A434="","",(IF((VLOOKUP($A434,DATA!$A$1:$M$38,6,FALSE))="X","X",(IF(F433="X",1,F433+1)))))</f>
        <v/>
      </c>
      <c r="G434" s="51" t="str">
        <f>IF($A434="","",(IF((VLOOKUP($A434,DATA!$A$1:$M$38,7,FALSE))="X","X",(IF(G433="X",1,G433+1)))))</f>
        <v/>
      </c>
      <c r="H434" s="50" t="str">
        <f>IF($A434="","",(IF((VLOOKUP($A434,DATA!$A$1:$M$38,8,FALSE))="X","X",(IF(H433="X",1,H433+1)))))</f>
        <v/>
      </c>
      <c r="I434" s="50" t="str">
        <f>IF($A434="","",(IF((VLOOKUP($A434,DATA!$A$1:$M$38,9,FALSE))="X","X",(IF(I433="X",1,I433+1)))))</f>
        <v/>
      </c>
      <c r="J434" s="51" t="str">
        <f>IF($A434="","",(IF((VLOOKUP($A434,DATA!$A$1:$M$38,10,FALSE))="X","X",(IF(J433="X",1,J433+1)))))</f>
        <v/>
      </c>
      <c r="K434" s="50" t="str">
        <f>IF($A434="","",(IF((VLOOKUP($A434,DATA!$A$1:$M$38,11,FALSE))="X","X",(IF(K433="X",1,K433+1)))))</f>
        <v/>
      </c>
      <c r="L434" s="50" t="str">
        <f>IF($A434="","",(IF((VLOOKUP($A434,DATA!$A$1:$M$38,12,FALSE))="X","X",(IF(L433="X",1,L433+1)))))</f>
        <v/>
      </c>
      <c r="M434" s="50" t="str">
        <f>IF($A434="","",(IF((VLOOKUP($A434,DATA!$A$1:$M$38,13,FALSE))="X","X",(IF(M433="X",1,M433+1)))))</f>
        <v/>
      </c>
      <c r="N434" s="53" t="str">
        <f t="shared" si="12"/>
        <v/>
      </c>
      <c r="O434" s="51" t="str">
        <f t="shared" si="13"/>
        <v/>
      </c>
      <c r="P434" s="50" t="str">
        <f>IF($A434="","",(IF((VLOOKUP($A434,DATA!$S$1:$AC$38,2,FALSE))="X","X",(IF(P433="X",1,P433+1)))))</f>
        <v/>
      </c>
      <c r="Q434" s="50" t="str">
        <f>IF($A434="","",(IF((VLOOKUP($A434,DATA!$S$1:$AC$38,3,FALSE))="X","X",(IF(Q433="X",1,Q433+1)))))</f>
        <v/>
      </c>
      <c r="R434" s="50" t="str">
        <f>IF($A434="","",(IF((VLOOKUP($A434,DATA!$S$1:$AC$38,4,FALSE))="X","X",(IF(R433="X",1,R433+1)))))</f>
        <v/>
      </c>
      <c r="S434" s="50" t="str">
        <f>IF($A434="","",(IF((VLOOKUP($A434,DATA!$S$1:$AC$38,5,FALSE))="X","X",(IF(S433="X",1,S433+1)))))</f>
        <v/>
      </c>
      <c r="T434" s="50" t="str">
        <f>IF($A434="","",(IF((VLOOKUP($A434,DATA!$S$1:$AC$38,6,FALSE))="X","X",(IF(T433="X",1,T433+1)))))</f>
        <v/>
      </c>
      <c r="U434" s="50" t="str">
        <f>IF($A434="","",(IF((VLOOKUP($A434,DATA!$S$1:$AC$38,7,FALSE))="X","X",(IF(U433="X",1,U433+1)))))</f>
        <v/>
      </c>
      <c r="V434" s="51" t="str">
        <f>IF($A434="","",(IF((VLOOKUP($A434,DATA!$S$1:$AC$38,8,FALSE))="X","X",(IF(V433="X",1,V433+1)))))</f>
        <v/>
      </c>
      <c r="W434" s="50" t="str">
        <f>IF($A434="","",(IF((VLOOKUP($A434,DATA!$S$1:$AC$38,9,FALSE))="X","X",(IF(W433="X",1,W433+1)))))</f>
        <v/>
      </c>
      <c r="X434" s="50" t="str">
        <f>IF($A434="","",(IF((VLOOKUP($A434,DATA!$S$1:$AC$38,10,FALSE))="X","X",(IF(X433="X",1,X433+1)))))</f>
        <v/>
      </c>
      <c r="Y434" s="51" t="str">
        <f>IF($A434="","",(IF((VLOOKUP($A434,DATA!$S$1:$AC$38,11,FALSE))="X","X",(IF(Y433="X",1,Y433+1)))))</f>
        <v/>
      </c>
      <c r="Z434" s="52"/>
      <c r="AA434" s="52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Q434" s="44"/>
      <c r="AR434" s="44"/>
      <c r="AS434" s="44"/>
      <c r="AT434" s="44"/>
      <c r="AU434" s="44"/>
      <c r="AV434" s="44"/>
      <c r="AW434" s="44"/>
      <c r="AX434" s="44"/>
      <c r="AY434" s="44"/>
      <c r="AZ434" s="44"/>
      <c r="BA434" s="44"/>
      <c r="BB434" s="44"/>
      <c r="BC434" s="44"/>
      <c r="BD434" s="44"/>
      <c r="BE434" s="44"/>
      <c r="BF434" s="44"/>
      <c r="BG434" s="44"/>
      <c r="BH434" s="44"/>
      <c r="BI434" s="44"/>
      <c r="BJ434" s="44"/>
      <c r="BK434" s="44"/>
      <c r="BL434" s="44"/>
      <c r="BM434" s="39"/>
      <c r="BN434" s="39"/>
      <c r="BO434" s="39"/>
      <c r="BP434" s="39"/>
      <c r="BQ434" s="39"/>
      <c r="BR434" s="39"/>
      <c r="BS434" s="44"/>
      <c r="BT434" s="44"/>
      <c r="BU434" s="44"/>
      <c r="BV434" s="44"/>
      <c r="BW434" s="44"/>
      <c r="BX434" s="44"/>
      <c r="BY434" s="44"/>
      <c r="BZ434" s="44"/>
      <c r="CA434" s="44"/>
      <c r="CB434" s="44"/>
      <c r="CC434" s="44"/>
      <c r="CD434" s="44"/>
      <c r="CE434" s="39"/>
      <c r="CF434" s="39"/>
      <c r="CG434" s="39"/>
      <c r="CH434" s="39"/>
      <c r="DC434" s="4"/>
      <c r="DD434" s="4"/>
      <c r="DE434" s="49"/>
      <c r="DF434" s="49"/>
      <c r="DG434" s="49"/>
      <c r="DH434" s="49"/>
      <c r="DI434" s="49"/>
      <c r="DJ434" s="49"/>
      <c r="DK434" s="49"/>
      <c r="DL434" s="49"/>
      <c r="DM434" s="49"/>
      <c r="DN434" s="49"/>
      <c r="DO434" s="49"/>
      <c r="DP434" s="49"/>
      <c r="DQ434" s="49"/>
      <c r="DR434" s="49"/>
      <c r="DS434" s="49"/>
      <c r="DT434" s="49"/>
      <c r="DU434" s="49"/>
      <c r="DV434" s="49"/>
      <c r="DW434" s="49"/>
      <c r="DX434" s="49"/>
      <c r="DY434" s="49"/>
      <c r="DZ434" s="49"/>
      <c r="EA434" s="49"/>
      <c r="EB434" s="49"/>
      <c r="EC434" s="49"/>
      <c r="ED434" s="49"/>
      <c r="EE434" s="49"/>
      <c r="EF434" s="49"/>
      <c r="EG434" s="49"/>
      <c r="EH434" s="49"/>
      <c r="EI434" s="49"/>
      <c r="EJ434" s="49"/>
      <c r="EK434" s="49"/>
      <c r="EL434" s="49"/>
      <c r="EM434" s="49"/>
      <c r="EN434" s="49"/>
      <c r="EO434" s="49"/>
      <c r="EP434" s="49"/>
      <c r="EQ434" s="49"/>
      <c r="ER434" s="49"/>
      <c r="ES434" s="49"/>
      <c r="ET434" s="49"/>
      <c r="EU434" s="49"/>
      <c r="EV434" s="49"/>
      <c r="EW434" s="49"/>
      <c r="EX434" s="49"/>
      <c r="EY434" s="49"/>
      <c r="EZ434" s="49"/>
      <c r="FA434" s="49"/>
      <c r="FB434" s="49"/>
      <c r="FC434" s="49"/>
      <c r="FD434" s="49"/>
      <c r="FE434" s="49"/>
      <c r="FF434" s="49"/>
      <c r="FG434" s="49"/>
      <c r="FH434" s="49"/>
      <c r="FI434" s="49"/>
      <c r="FJ434" s="49"/>
      <c r="FK434" s="49"/>
      <c r="FL434" s="49"/>
      <c r="FM434" s="49"/>
      <c r="FN434" s="49"/>
      <c r="FO434" s="49"/>
      <c r="FP434" s="49"/>
      <c r="FQ434" s="49"/>
      <c r="FR434" s="49"/>
      <c r="FS434" s="49"/>
      <c r="FT434" s="49"/>
      <c r="FU434" s="49"/>
      <c r="FV434" s="49"/>
      <c r="FW434" s="49"/>
      <c r="FX434" s="49"/>
      <c r="FY434" s="49"/>
      <c r="FZ434" s="49"/>
      <c r="GA434" s="49"/>
      <c r="GB434" s="49"/>
      <c r="GC434" s="49"/>
      <c r="GD434" s="49"/>
      <c r="GE434" s="49"/>
      <c r="GF434" s="49"/>
      <c r="GG434" s="49"/>
      <c r="GH434" s="49"/>
      <c r="GI434" s="49"/>
      <c r="GJ434" s="49"/>
      <c r="GK434" s="49"/>
      <c r="GL434" s="49"/>
      <c r="GM434" s="49"/>
      <c r="GN434" s="49"/>
      <c r="GO434" s="49"/>
      <c r="GP434" s="49"/>
      <c r="GQ434" s="49"/>
      <c r="GR434" s="49"/>
      <c r="GS434" s="49"/>
      <c r="GT434" s="49"/>
      <c r="GU434" s="49"/>
      <c r="GV434" s="49"/>
      <c r="GW434" s="49"/>
      <c r="GX434" s="49"/>
      <c r="GY434" s="49"/>
      <c r="GZ434" s="49"/>
    </row>
    <row r="435" spans="1:208" s="5" customFormat="1" ht="18.600000000000001" customHeight="1" x14ac:dyDescent="0.25">
      <c r="A435" s="58"/>
      <c r="B435" s="50" t="str">
        <f>IF($A435="","",(IF((VLOOKUP($A435,DATA!$A$1:$M$38,2,FALSE))="X","X",(IF(B434="X",1,B434+1)))))</f>
        <v/>
      </c>
      <c r="C435" s="51" t="str">
        <f>IF($A435="","",(IF((VLOOKUP($A435,DATA!$A$1:$M$38,3,FALSE))="X","X",(IF(C434="X",1,C434+1)))))</f>
        <v/>
      </c>
      <c r="D435" s="50" t="str">
        <f>IF($A435="","",(IF((VLOOKUP($A435,DATA!$A$1:$M$38,4,FALSE))="X","X",(IF(D434="X",1,D434+1)))))</f>
        <v/>
      </c>
      <c r="E435" s="51" t="str">
        <f>IF($A435="","",(IF((VLOOKUP($A435,DATA!$A$1:$M$38,5,FALSE))="X","X",(IF(E434="X",1,E434+1)))))</f>
        <v/>
      </c>
      <c r="F435" s="50" t="str">
        <f>IF($A435="","",(IF((VLOOKUP($A435,DATA!$A$1:$M$38,6,FALSE))="X","X",(IF(F434="X",1,F434+1)))))</f>
        <v/>
      </c>
      <c r="G435" s="51" t="str">
        <f>IF($A435="","",(IF((VLOOKUP($A435,DATA!$A$1:$M$38,7,FALSE))="X","X",(IF(G434="X",1,G434+1)))))</f>
        <v/>
      </c>
      <c r="H435" s="50" t="str">
        <f>IF($A435="","",(IF((VLOOKUP($A435,DATA!$A$1:$M$38,8,FALSE))="X","X",(IF(H434="X",1,H434+1)))))</f>
        <v/>
      </c>
      <c r="I435" s="50" t="str">
        <f>IF($A435="","",(IF((VLOOKUP($A435,DATA!$A$1:$M$38,9,FALSE))="X","X",(IF(I434="X",1,I434+1)))))</f>
        <v/>
      </c>
      <c r="J435" s="51" t="str">
        <f>IF($A435="","",(IF((VLOOKUP($A435,DATA!$A$1:$M$38,10,FALSE))="X","X",(IF(J434="X",1,J434+1)))))</f>
        <v/>
      </c>
      <c r="K435" s="50" t="str">
        <f>IF($A435="","",(IF((VLOOKUP($A435,DATA!$A$1:$M$38,11,FALSE))="X","X",(IF(K434="X",1,K434+1)))))</f>
        <v/>
      </c>
      <c r="L435" s="50" t="str">
        <f>IF($A435="","",(IF((VLOOKUP($A435,DATA!$A$1:$M$38,12,FALSE))="X","X",(IF(L434="X",1,L434+1)))))</f>
        <v/>
      </c>
      <c r="M435" s="50" t="str">
        <f>IF($A435="","",(IF((VLOOKUP($A435,DATA!$A$1:$M$38,13,FALSE))="X","X",(IF(M434="X",1,M434+1)))))</f>
        <v/>
      </c>
      <c r="N435" s="53" t="str">
        <f t="shared" si="12"/>
        <v/>
      </c>
      <c r="O435" s="51" t="str">
        <f t="shared" si="13"/>
        <v/>
      </c>
      <c r="P435" s="50" t="str">
        <f>IF($A435="","",(IF((VLOOKUP($A435,DATA!$S$1:$AC$38,2,FALSE))="X","X",(IF(P434="X",1,P434+1)))))</f>
        <v/>
      </c>
      <c r="Q435" s="50" t="str">
        <f>IF($A435="","",(IF((VLOOKUP($A435,DATA!$S$1:$AC$38,3,FALSE))="X","X",(IF(Q434="X",1,Q434+1)))))</f>
        <v/>
      </c>
      <c r="R435" s="50" t="str">
        <f>IF($A435="","",(IF((VLOOKUP($A435,DATA!$S$1:$AC$38,4,FALSE))="X","X",(IF(R434="X",1,R434+1)))))</f>
        <v/>
      </c>
      <c r="S435" s="50" t="str">
        <f>IF($A435="","",(IF((VLOOKUP($A435,DATA!$S$1:$AC$38,5,FALSE))="X","X",(IF(S434="X",1,S434+1)))))</f>
        <v/>
      </c>
      <c r="T435" s="50" t="str">
        <f>IF($A435="","",(IF((VLOOKUP($A435,DATA!$S$1:$AC$38,6,FALSE))="X","X",(IF(T434="X",1,T434+1)))))</f>
        <v/>
      </c>
      <c r="U435" s="50" t="str">
        <f>IF($A435="","",(IF((VLOOKUP($A435,DATA!$S$1:$AC$38,7,FALSE))="X","X",(IF(U434="X",1,U434+1)))))</f>
        <v/>
      </c>
      <c r="V435" s="51" t="str">
        <f>IF($A435="","",(IF((VLOOKUP($A435,DATA!$S$1:$AC$38,8,FALSE))="X","X",(IF(V434="X",1,V434+1)))))</f>
        <v/>
      </c>
      <c r="W435" s="50" t="str">
        <f>IF($A435="","",(IF((VLOOKUP($A435,DATA!$S$1:$AC$38,9,FALSE))="X","X",(IF(W434="X",1,W434+1)))))</f>
        <v/>
      </c>
      <c r="X435" s="50" t="str">
        <f>IF($A435="","",(IF((VLOOKUP($A435,DATA!$S$1:$AC$38,10,FALSE))="X","X",(IF(X434="X",1,X434+1)))))</f>
        <v/>
      </c>
      <c r="Y435" s="51" t="str">
        <f>IF($A435="","",(IF((VLOOKUP($A435,DATA!$S$1:$AC$38,11,FALSE))="X","X",(IF(Y434="X",1,Y434+1)))))</f>
        <v/>
      </c>
      <c r="Z435" s="52"/>
      <c r="AA435" s="52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Q435" s="44"/>
      <c r="AR435" s="44"/>
      <c r="AS435" s="44"/>
      <c r="AT435" s="44"/>
      <c r="AU435" s="44"/>
      <c r="AV435" s="44"/>
      <c r="AW435" s="44"/>
      <c r="AX435" s="44"/>
      <c r="AY435" s="44"/>
      <c r="AZ435" s="44"/>
      <c r="BA435" s="44"/>
      <c r="BB435" s="44"/>
      <c r="BC435" s="44"/>
      <c r="BD435" s="44"/>
      <c r="BE435" s="44"/>
      <c r="BF435" s="44"/>
      <c r="BG435" s="44"/>
      <c r="BH435" s="44"/>
      <c r="BI435" s="44"/>
      <c r="BJ435" s="44"/>
      <c r="BK435" s="44"/>
      <c r="BL435" s="44"/>
      <c r="BM435" s="39"/>
      <c r="BN435" s="39"/>
      <c r="BO435" s="39"/>
      <c r="BP435" s="39"/>
      <c r="BQ435" s="39"/>
      <c r="BR435" s="39"/>
      <c r="BS435" s="44"/>
      <c r="BT435" s="44"/>
      <c r="BU435" s="44"/>
      <c r="BV435" s="44"/>
      <c r="BW435" s="44"/>
      <c r="BX435" s="44"/>
      <c r="BY435" s="44"/>
      <c r="BZ435" s="44"/>
      <c r="CA435" s="44"/>
      <c r="CB435" s="44"/>
      <c r="CC435" s="44"/>
      <c r="CD435" s="44"/>
      <c r="CE435" s="39"/>
      <c r="CF435" s="39"/>
      <c r="CG435" s="39"/>
      <c r="CH435" s="39"/>
      <c r="DC435" s="4"/>
      <c r="DD435" s="4"/>
      <c r="DE435" s="49"/>
      <c r="DF435" s="49"/>
      <c r="DG435" s="49"/>
      <c r="DH435" s="49"/>
      <c r="DI435" s="49"/>
      <c r="DJ435" s="49"/>
      <c r="DK435" s="49"/>
      <c r="DL435" s="49"/>
      <c r="DM435" s="49"/>
      <c r="DN435" s="49"/>
      <c r="DO435" s="49"/>
      <c r="DP435" s="49"/>
      <c r="DQ435" s="49"/>
      <c r="DR435" s="49"/>
      <c r="DS435" s="49"/>
      <c r="DT435" s="49"/>
      <c r="DU435" s="49"/>
      <c r="DV435" s="49"/>
      <c r="DW435" s="49"/>
      <c r="DX435" s="49"/>
      <c r="DY435" s="49"/>
      <c r="DZ435" s="49"/>
      <c r="EA435" s="49"/>
      <c r="EB435" s="49"/>
      <c r="EC435" s="49"/>
      <c r="ED435" s="49"/>
      <c r="EE435" s="49"/>
      <c r="EF435" s="49"/>
      <c r="EG435" s="49"/>
      <c r="EH435" s="49"/>
      <c r="EI435" s="49"/>
      <c r="EJ435" s="49"/>
      <c r="EK435" s="49"/>
      <c r="EL435" s="49"/>
      <c r="EM435" s="49"/>
      <c r="EN435" s="49"/>
      <c r="EO435" s="49"/>
      <c r="EP435" s="49"/>
      <c r="EQ435" s="49"/>
      <c r="ER435" s="49"/>
      <c r="ES435" s="49"/>
      <c r="ET435" s="49"/>
      <c r="EU435" s="49"/>
      <c r="EV435" s="49"/>
      <c r="EW435" s="49"/>
      <c r="EX435" s="49"/>
      <c r="EY435" s="49"/>
      <c r="EZ435" s="49"/>
      <c r="FA435" s="49"/>
      <c r="FB435" s="49"/>
      <c r="FC435" s="49"/>
      <c r="FD435" s="49"/>
      <c r="FE435" s="49"/>
      <c r="FF435" s="49"/>
      <c r="FG435" s="49"/>
      <c r="FH435" s="49"/>
      <c r="FI435" s="49"/>
      <c r="FJ435" s="49"/>
      <c r="FK435" s="49"/>
      <c r="FL435" s="49"/>
      <c r="FM435" s="49"/>
      <c r="FN435" s="49"/>
      <c r="FO435" s="49"/>
      <c r="FP435" s="49"/>
      <c r="FQ435" s="49"/>
      <c r="FR435" s="49"/>
      <c r="FS435" s="49"/>
      <c r="FT435" s="49"/>
      <c r="FU435" s="49"/>
      <c r="FV435" s="49"/>
      <c r="FW435" s="49"/>
      <c r="FX435" s="49"/>
      <c r="FY435" s="49"/>
      <c r="FZ435" s="49"/>
      <c r="GA435" s="49"/>
      <c r="GB435" s="49"/>
      <c r="GC435" s="49"/>
      <c r="GD435" s="49"/>
      <c r="GE435" s="49"/>
      <c r="GF435" s="49"/>
      <c r="GG435" s="49"/>
      <c r="GH435" s="49"/>
      <c r="GI435" s="49"/>
      <c r="GJ435" s="49"/>
      <c r="GK435" s="49"/>
      <c r="GL435" s="49"/>
      <c r="GM435" s="49"/>
      <c r="GN435" s="49"/>
      <c r="GO435" s="49"/>
      <c r="GP435" s="49"/>
      <c r="GQ435" s="49"/>
      <c r="GR435" s="49"/>
      <c r="GS435" s="49"/>
      <c r="GT435" s="49"/>
      <c r="GU435" s="49"/>
      <c r="GV435" s="49"/>
      <c r="GW435" s="49"/>
      <c r="GX435" s="49"/>
      <c r="GY435" s="49"/>
      <c r="GZ435" s="49"/>
    </row>
    <row r="436" spans="1:208" s="5" customFormat="1" ht="18.600000000000001" customHeight="1" x14ac:dyDescent="0.25">
      <c r="A436" s="58"/>
      <c r="B436" s="50" t="str">
        <f>IF($A436="","",(IF((VLOOKUP($A436,DATA!$A$1:$M$38,2,FALSE))="X","X",(IF(B435="X",1,B435+1)))))</f>
        <v/>
      </c>
      <c r="C436" s="51" t="str">
        <f>IF($A436="","",(IF((VLOOKUP($A436,DATA!$A$1:$M$38,3,FALSE))="X","X",(IF(C435="X",1,C435+1)))))</f>
        <v/>
      </c>
      <c r="D436" s="50" t="str">
        <f>IF($A436="","",(IF((VLOOKUP($A436,DATA!$A$1:$M$38,4,FALSE))="X","X",(IF(D435="X",1,D435+1)))))</f>
        <v/>
      </c>
      <c r="E436" s="51" t="str">
        <f>IF($A436="","",(IF((VLOOKUP($A436,DATA!$A$1:$M$38,5,FALSE))="X","X",(IF(E435="X",1,E435+1)))))</f>
        <v/>
      </c>
      <c r="F436" s="50" t="str">
        <f>IF($A436="","",(IF((VLOOKUP($A436,DATA!$A$1:$M$38,6,FALSE))="X","X",(IF(F435="X",1,F435+1)))))</f>
        <v/>
      </c>
      <c r="G436" s="51" t="str">
        <f>IF($A436="","",(IF((VLOOKUP($A436,DATA!$A$1:$M$38,7,FALSE))="X","X",(IF(G435="X",1,G435+1)))))</f>
        <v/>
      </c>
      <c r="H436" s="50" t="str">
        <f>IF($A436="","",(IF((VLOOKUP($A436,DATA!$A$1:$M$38,8,FALSE))="X","X",(IF(H435="X",1,H435+1)))))</f>
        <v/>
      </c>
      <c r="I436" s="50" t="str">
        <f>IF($A436="","",(IF((VLOOKUP($A436,DATA!$A$1:$M$38,9,FALSE))="X","X",(IF(I435="X",1,I435+1)))))</f>
        <v/>
      </c>
      <c r="J436" s="51" t="str">
        <f>IF($A436="","",(IF((VLOOKUP($A436,DATA!$A$1:$M$38,10,FALSE))="X","X",(IF(J435="X",1,J435+1)))))</f>
        <v/>
      </c>
      <c r="K436" s="50" t="str">
        <f>IF($A436="","",(IF((VLOOKUP($A436,DATA!$A$1:$M$38,11,FALSE))="X","X",(IF(K435="X",1,K435+1)))))</f>
        <v/>
      </c>
      <c r="L436" s="50" t="str">
        <f>IF($A436="","",(IF((VLOOKUP($A436,DATA!$A$1:$M$38,12,FALSE))="X","X",(IF(L435="X",1,L435+1)))))</f>
        <v/>
      </c>
      <c r="M436" s="50" t="str">
        <f>IF($A436="","",(IF((VLOOKUP($A436,DATA!$A$1:$M$38,13,FALSE))="X","X",(IF(M435="X",1,M435+1)))))</f>
        <v/>
      </c>
      <c r="N436" s="53" t="str">
        <f t="shared" si="12"/>
        <v/>
      </c>
      <c r="O436" s="51" t="str">
        <f t="shared" si="13"/>
        <v/>
      </c>
      <c r="P436" s="50" t="str">
        <f>IF($A436="","",(IF((VLOOKUP($A436,DATA!$S$1:$AC$38,2,FALSE))="X","X",(IF(P435="X",1,P435+1)))))</f>
        <v/>
      </c>
      <c r="Q436" s="50" t="str">
        <f>IF($A436="","",(IF((VLOOKUP($A436,DATA!$S$1:$AC$38,3,FALSE))="X","X",(IF(Q435="X",1,Q435+1)))))</f>
        <v/>
      </c>
      <c r="R436" s="50" t="str">
        <f>IF($A436="","",(IF((VLOOKUP($A436,DATA!$S$1:$AC$38,4,FALSE))="X","X",(IF(R435="X",1,R435+1)))))</f>
        <v/>
      </c>
      <c r="S436" s="50" t="str">
        <f>IF($A436="","",(IF((VLOOKUP($A436,DATA!$S$1:$AC$38,5,FALSE))="X","X",(IF(S435="X",1,S435+1)))))</f>
        <v/>
      </c>
      <c r="T436" s="50" t="str">
        <f>IF($A436="","",(IF((VLOOKUP($A436,DATA!$S$1:$AC$38,6,FALSE))="X","X",(IF(T435="X",1,T435+1)))))</f>
        <v/>
      </c>
      <c r="U436" s="50" t="str">
        <f>IF($A436="","",(IF((VLOOKUP($A436,DATA!$S$1:$AC$38,7,FALSE))="X","X",(IF(U435="X",1,U435+1)))))</f>
        <v/>
      </c>
      <c r="V436" s="51" t="str">
        <f>IF($A436="","",(IF((VLOOKUP($A436,DATA!$S$1:$AC$38,8,FALSE))="X","X",(IF(V435="X",1,V435+1)))))</f>
        <v/>
      </c>
      <c r="W436" s="50" t="str">
        <f>IF($A436="","",(IF((VLOOKUP($A436,DATA!$S$1:$AC$38,9,FALSE))="X","X",(IF(W435="X",1,W435+1)))))</f>
        <v/>
      </c>
      <c r="X436" s="50" t="str">
        <f>IF($A436="","",(IF((VLOOKUP($A436,DATA!$S$1:$AC$38,10,FALSE))="X","X",(IF(X435="X",1,X435+1)))))</f>
        <v/>
      </c>
      <c r="Y436" s="51" t="str">
        <f>IF($A436="","",(IF((VLOOKUP($A436,DATA!$S$1:$AC$38,11,FALSE))="X","X",(IF(Y435="X",1,Y435+1)))))</f>
        <v/>
      </c>
      <c r="Z436" s="52"/>
      <c r="AA436" s="52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Q436" s="44"/>
      <c r="AR436" s="44"/>
      <c r="AS436" s="44"/>
      <c r="AT436" s="44"/>
      <c r="AU436" s="44"/>
      <c r="AV436" s="44"/>
      <c r="AW436" s="44"/>
      <c r="AX436" s="44"/>
      <c r="AY436" s="44"/>
      <c r="AZ436" s="44"/>
      <c r="BA436" s="44"/>
      <c r="BB436" s="44"/>
      <c r="BC436" s="44"/>
      <c r="BD436" s="44"/>
      <c r="BE436" s="44"/>
      <c r="BF436" s="44"/>
      <c r="BG436" s="44"/>
      <c r="BH436" s="44"/>
      <c r="BI436" s="44"/>
      <c r="BJ436" s="44"/>
      <c r="BK436" s="44"/>
      <c r="BL436" s="44"/>
      <c r="BM436" s="39"/>
      <c r="BN436" s="39"/>
      <c r="BO436" s="39"/>
      <c r="BP436" s="39"/>
      <c r="BQ436" s="39"/>
      <c r="BR436" s="39"/>
      <c r="BS436" s="44"/>
      <c r="BT436" s="44"/>
      <c r="BU436" s="44"/>
      <c r="BV436" s="44"/>
      <c r="BW436" s="44"/>
      <c r="BX436" s="44"/>
      <c r="BY436" s="44"/>
      <c r="BZ436" s="44"/>
      <c r="CA436" s="44"/>
      <c r="CB436" s="44"/>
      <c r="CC436" s="44"/>
      <c r="CD436" s="44"/>
      <c r="CE436" s="39"/>
      <c r="CF436" s="39"/>
      <c r="CG436" s="39"/>
      <c r="CH436" s="39"/>
      <c r="DC436" s="4"/>
      <c r="DD436" s="4"/>
      <c r="DE436" s="49"/>
      <c r="DF436" s="49"/>
      <c r="DG436" s="49"/>
      <c r="DH436" s="49"/>
      <c r="DI436" s="49"/>
      <c r="DJ436" s="49"/>
      <c r="DK436" s="49"/>
      <c r="DL436" s="49"/>
      <c r="DM436" s="49"/>
      <c r="DN436" s="49"/>
      <c r="DO436" s="49"/>
      <c r="DP436" s="49"/>
      <c r="DQ436" s="49"/>
      <c r="DR436" s="49"/>
      <c r="DS436" s="49"/>
      <c r="DT436" s="49"/>
      <c r="DU436" s="49"/>
      <c r="DV436" s="49"/>
      <c r="DW436" s="49"/>
      <c r="DX436" s="49"/>
      <c r="DY436" s="49"/>
      <c r="DZ436" s="49"/>
      <c r="EA436" s="49"/>
      <c r="EB436" s="49"/>
      <c r="EC436" s="49"/>
      <c r="ED436" s="49"/>
      <c r="EE436" s="49"/>
      <c r="EF436" s="49"/>
      <c r="EG436" s="49"/>
      <c r="EH436" s="49"/>
      <c r="EI436" s="49"/>
      <c r="EJ436" s="49"/>
      <c r="EK436" s="49"/>
      <c r="EL436" s="49"/>
      <c r="EM436" s="49"/>
      <c r="EN436" s="49"/>
      <c r="EO436" s="49"/>
      <c r="EP436" s="49"/>
      <c r="EQ436" s="49"/>
      <c r="ER436" s="49"/>
      <c r="ES436" s="49"/>
      <c r="ET436" s="49"/>
      <c r="EU436" s="49"/>
      <c r="EV436" s="49"/>
      <c r="EW436" s="49"/>
      <c r="EX436" s="49"/>
      <c r="EY436" s="49"/>
      <c r="EZ436" s="49"/>
      <c r="FA436" s="49"/>
      <c r="FB436" s="49"/>
      <c r="FC436" s="49"/>
      <c r="FD436" s="49"/>
      <c r="FE436" s="49"/>
      <c r="FF436" s="49"/>
      <c r="FG436" s="49"/>
      <c r="FH436" s="49"/>
      <c r="FI436" s="49"/>
      <c r="FJ436" s="49"/>
      <c r="FK436" s="49"/>
      <c r="FL436" s="49"/>
      <c r="FM436" s="49"/>
      <c r="FN436" s="49"/>
      <c r="FO436" s="49"/>
      <c r="FP436" s="49"/>
      <c r="FQ436" s="49"/>
      <c r="FR436" s="49"/>
      <c r="FS436" s="49"/>
      <c r="FT436" s="49"/>
      <c r="FU436" s="49"/>
      <c r="FV436" s="49"/>
      <c r="FW436" s="49"/>
      <c r="FX436" s="49"/>
      <c r="FY436" s="49"/>
      <c r="FZ436" s="49"/>
      <c r="GA436" s="49"/>
      <c r="GB436" s="49"/>
      <c r="GC436" s="49"/>
      <c r="GD436" s="49"/>
      <c r="GE436" s="49"/>
      <c r="GF436" s="49"/>
      <c r="GG436" s="49"/>
      <c r="GH436" s="49"/>
      <c r="GI436" s="49"/>
      <c r="GJ436" s="49"/>
      <c r="GK436" s="49"/>
      <c r="GL436" s="49"/>
      <c r="GM436" s="49"/>
      <c r="GN436" s="49"/>
      <c r="GO436" s="49"/>
      <c r="GP436" s="49"/>
      <c r="GQ436" s="49"/>
      <c r="GR436" s="49"/>
      <c r="GS436" s="49"/>
      <c r="GT436" s="49"/>
      <c r="GU436" s="49"/>
      <c r="GV436" s="49"/>
      <c r="GW436" s="49"/>
      <c r="GX436" s="49"/>
      <c r="GY436" s="49"/>
      <c r="GZ436" s="49"/>
    </row>
    <row r="437" spans="1:208" s="5" customFormat="1" ht="18.600000000000001" customHeight="1" x14ac:dyDescent="0.25">
      <c r="A437" s="58"/>
      <c r="B437" s="50" t="str">
        <f>IF($A437="","",(IF((VLOOKUP($A437,DATA!$A$1:$M$38,2,FALSE))="X","X",(IF(B436="X",1,B436+1)))))</f>
        <v/>
      </c>
      <c r="C437" s="51" t="str">
        <f>IF($A437="","",(IF((VLOOKUP($A437,DATA!$A$1:$M$38,3,FALSE))="X","X",(IF(C436="X",1,C436+1)))))</f>
        <v/>
      </c>
      <c r="D437" s="50" t="str">
        <f>IF($A437="","",(IF((VLOOKUP($A437,DATA!$A$1:$M$38,4,FALSE))="X","X",(IF(D436="X",1,D436+1)))))</f>
        <v/>
      </c>
      <c r="E437" s="51" t="str">
        <f>IF($A437="","",(IF((VLOOKUP($A437,DATA!$A$1:$M$38,5,FALSE))="X","X",(IF(E436="X",1,E436+1)))))</f>
        <v/>
      </c>
      <c r="F437" s="50" t="str">
        <f>IF($A437="","",(IF((VLOOKUP($A437,DATA!$A$1:$M$38,6,FALSE))="X","X",(IF(F436="X",1,F436+1)))))</f>
        <v/>
      </c>
      <c r="G437" s="51" t="str">
        <f>IF($A437="","",(IF((VLOOKUP($A437,DATA!$A$1:$M$38,7,FALSE))="X","X",(IF(G436="X",1,G436+1)))))</f>
        <v/>
      </c>
      <c r="H437" s="50" t="str">
        <f>IF($A437="","",(IF((VLOOKUP($A437,DATA!$A$1:$M$38,8,FALSE))="X","X",(IF(H436="X",1,H436+1)))))</f>
        <v/>
      </c>
      <c r="I437" s="50" t="str">
        <f>IF($A437="","",(IF((VLOOKUP($A437,DATA!$A$1:$M$38,9,FALSE))="X","X",(IF(I436="X",1,I436+1)))))</f>
        <v/>
      </c>
      <c r="J437" s="51" t="str">
        <f>IF($A437="","",(IF((VLOOKUP($A437,DATA!$A$1:$M$38,10,FALSE))="X","X",(IF(J436="X",1,J436+1)))))</f>
        <v/>
      </c>
      <c r="K437" s="50" t="str">
        <f>IF($A437="","",(IF((VLOOKUP($A437,DATA!$A$1:$M$38,11,FALSE))="X","X",(IF(K436="X",1,K436+1)))))</f>
        <v/>
      </c>
      <c r="L437" s="50" t="str">
        <f>IF($A437="","",(IF((VLOOKUP($A437,DATA!$A$1:$M$38,12,FALSE))="X","X",(IF(L436="X",1,L436+1)))))</f>
        <v/>
      </c>
      <c r="M437" s="50" t="str">
        <f>IF($A437="","",(IF((VLOOKUP($A437,DATA!$A$1:$M$38,13,FALSE))="X","X",(IF(M436="X",1,M436+1)))))</f>
        <v/>
      </c>
      <c r="N437" s="53" t="str">
        <f t="shared" si="12"/>
        <v/>
      </c>
      <c r="O437" s="51" t="str">
        <f t="shared" si="13"/>
        <v/>
      </c>
      <c r="P437" s="50" t="str">
        <f>IF($A437="","",(IF((VLOOKUP($A437,DATA!$S$1:$AC$38,2,FALSE))="X","X",(IF(P436="X",1,P436+1)))))</f>
        <v/>
      </c>
      <c r="Q437" s="50" t="str">
        <f>IF($A437="","",(IF((VLOOKUP($A437,DATA!$S$1:$AC$38,3,FALSE))="X","X",(IF(Q436="X",1,Q436+1)))))</f>
        <v/>
      </c>
      <c r="R437" s="50" t="str">
        <f>IF($A437="","",(IF((VLOOKUP($A437,DATA!$S$1:$AC$38,4,FALSE))="X","X",(IF(R436="X",1,R436+1)))))</f>
        <v/>
      </c>
      <c r="S437" s="50" t="str">
        <f>IF($A437="","",(IF((VLOOKUP($A437,DATA!$S$1:$AC$38,5,FALSE))="X","X",(IF(S436="X",1,S436+1)))))</f>
        <v/>
      </c>
      <c r="T437" s="50" t="str">
        <f>IF($A437="","",(IF((VLOOKUP($A437,DATA!$S$1:$AC$38,6,FALSE))="X","X",(IF(T436="X",1,T436+1)))))</f>
        <v/>
      </c>
      <c r="U437" s="50" t="str">
        <f>IF($A437="","",(IF((VLOOKUP($A437,DATA!$S$1:$AC$38,7,FALSE))="X","X",(IF(U436="X",1,U436+1)))))</f>
        <v/>
      </c>
      <c r="V437" s="51" t="str">
        <f>IF($A437="","",(IF((VLOOKUP($A437,DATA!$S$1:$AC$38,8,FALSE))="X","X",(IF(V436="X",1,V436+1)))))</f>
        <v/>
      </c>
      <c r="W437" s="50" t="str">
        <f>IF($A437="","",(IF((VLOOKUP($A437,DATA!$S$1:$AC$38,9,FALSE))="X","X",(IF(W436="X",1,W436+1)))))</f>
        <v/>
      </c>
      <c r="X437" s="50" t="str">
        <f>IF($A437="","",(IF((VLOOKUP($A437,DATA!$S$1:$AC$38,10,FALSE))="X","X",(IF(X436="X",1,X436+1)))))</f>
        <v/>
      </c>
      <c r="Y437" s="51" t="str">
        <f>IF($A437="","",(IF((VLOOKUP($A437,DATA!$S$1:$AC$38,11,FALSE))="X","X",(IF(Y436="X",1,Y436+1)))))</f>
        <v/>
      </c>
      <c r="Z437" s="52"/>
      <c r="AA437" s="52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Q437" s="44"/>
      <c r="AR437" s="44"/>
      <c r="AS437" s="44"/>
      <c r="AT437" s="44"/>
      <c r="AU437" s="44"/>
      <c r="AV437" s="44"/>
      <c r="AW437" s="44"/>
      <c r="AX437" s="44"/>
      <c r="AY437" s="44"/>
      <c r="AZ437" s="44"/>
      <c r="BA437" s="44"/>
      <c r="BB437" s="44"/>
      <c r="BC437" s="44"/>
      <c r="BD437" s="44"/>
      <c r="BE437" s="44"/>
      <c r="BF437" s="44"/>
      <c r="BG437" s="44"/>
      <c r="BH437" s="44"/>
      <c r="BI437" s="44"/>
      <c r="BJ437" s="44"/>
      <c r="BK437" s="44"/>
      <c r="BL437" s="44"/>
      <c r="BM437" s="39"/>
      <c r="BN437" s="39"/>
      <c r="BO437" s="39"/>
      <c r="BP437" s="39"/>
      <c r="BQ437" s="39"/>
      <c r="BR437" s="39"/>
      <c r="BS437" s="44"/>
      <c r="BT437" s="44"/>
      <c r="BU437" s="44"/>
      <c r="BV437" s="44"/>
      <c r="BW437" s="44"/>
      <c r="BX437" s="44"/>
      <c r="BY437" s="44"/>
      <c r="BZ437" s="44"/>
      <c r="CA437" s="44"/>
      <c r="CB437" s="44"/>
      <c r="CC437" s="44"/>
      <c r="CD437" s="44"/>
      <c r="CE437" s="39"/>
      <c r="CF437" s="39"/>
      <c r="CG437" s="39"/>
      <c r="CH437" s="39"/>
      <c r="DC437" s="4"/>
      <c r="DD437" s="4"/>
      <c r="DE437" s="49"/>
      <c r="DF437" s="49"/>
      <c r="DG437" s="49"/>
      <c r="DH437" s="49"/>
      <c r="DI437" s="49"/>
      <c r="DJ437" s="49"/>
      <c r="DK437" s="49"/>
      <c r="DL437" s="49"/>
      <c r="DM437" s="49"/>
      <c r="DN437" s="49"/>
      <c r="DO437" s="49"/>
      <c r="DP437" s="49"/>
      <c r="DQ437" s="49"/>
      <c r="DR437" s="49"/>
      <c r="DS437" s="49"/>
      <c r="DT437" s="49"/>
      <c r="DU437" s="49"/>
      <c r="DV437" s="49"/>
      <c r="DW437" s="49"/>
      <c r="DX437" s="49"/>
      <c r="DY437" s="49"/>
      <c r="DZ437" s="49"/>
      <c r="EA437" s="49"/>
      <c r="EB437" s="49"/>
      <c r="EC437" s="49"/>
      <c r="ED437" s="49"/>
      <c r="EE437" s="49"/>
      <c r="EF437" s="49"/>
      <c r="EG437" s="49"/>
      <c r="EH437" s="49"/>
      <c r="EI437" s="49"/>
      <c r="EJ437" s="49"/>
      <c r="EK437" s="49"/>
      <c r="EL437" s="49"/>
      <c r="EM437" s="49"/>
      <c r="EN437" s="49"/>
      <c r="EO437" s="49"/>
      <c r="EP437" s="49"/>
      <c r="EQ437" s="49"/>
      <c r="ER437" s="49"/>
      <c r="ES437" s="49"/>
      <c r="ET437" s="49"/>
      <c r="EU437" s="49"/>
      <c r="EV437" s="49"/>
      <c r="EW437" s="49"/>
      <c r="EX437" s="49"/>
      <c r="EY437" s="49"/>
      <c r="EZ437" s="49"/>
      <c r="FA437" s="49"/>
      <c r="FB437" s="49"/>
      <c r="FC437" s="49"/>
      <c r="FD437" s="49"/>
      <c r="FE437" s="49"/>
      <c r="FF437" s="49"/>
      <c r="FG437" s="49"/>
      <c r="FH437" s="49"/>
      <c r="FI437" s="49"/>
      <c r="FJ437" s="49"/>
      <c r="FK437" s="49"/>
      <c r="FL437" s="49"/>
      <c r="FM437" s="49"/>
      <c r="FN437" s="49"/>
      <c r="FO437" s="49"/>
      <c r="FP437" s="49"/>
      <c r="FQ437" s="49"/>
      <c r="FR437" s="49"/>
      <c r="FS437" s="49"/>
      <c r="FT437" s="49"/>
      <c r="FU437" s="49"/>
      <c r="FV437" s="49"/>
      <c r="FW437" s="49"/>
      <c r="FX437" s="49"/>
      <c r="FY437" s="49"/>
      <c r="FZ437" s="49"/>
      <c r="GA437" s="49"/>
      <c r="GB437" s="49"/>
      <c r="GC437" s="49"/>
      <c r="GD437" s="49"/>
      <c r="GE437" s="49"/>
      <c r="GF437" s="49"/>
      <c r="GG437" s="49"/>
      <c r="GH437" s="49"/>
      <c r="GI437" s="49"/>
      <c r="GJ437" s="49"/>
      <c r="GK437" s="49"/>
      <c r="GL437" s="49"/>
      <c r="GM437" s="49"/>
      <c r="GN437" s="49"/>
      <c r="GO437" s="49"/>
      <c r="GP437" s="49"/>
      <c r="GQ437" s="49"/>
      <c r="GR437" s="49"/>
      <c r="GS437" s="49"/>
      <c r="GT437" s="49"/>
      <c r="GU437" s="49"/>
      <c r="GV437" s="49"/>
      <c r="GW437" s="49"/>
      <c r="GX437" s="49"/>
      <c r="GY437" s="49"/>
      <c r="GZ437" s="49"/>
    </row>
    <row r="438" spans="1:208" s="5" customFormat="1" ht="18.600000000000001" customHeight="1" x14ac:dyDescent="0.25">
      <c r="A438" s="58"/>
      <c r="B438" s="50" t="str">
        <f>IF($A438="","",(IF((VLOOKUP($A438,DATA!$A$1:$M$38,2,FALSE))="X","X",(IF(B437="X",1,B437+1)))))</f>
        <v/>
      </c>
      <c r="C438" s="51" t="str">
        <f>IF($A438="","",(IF((VLOOKUP($A438,DATA!$A$1:$M$38,3,FALSE))="X","X",(IF(C437="X",1,C437+1)))))</f>
        <v/>
      </c>
      <c r="D438" s="50" t="str">
        <f>IF($A438="","",(IF((VLOOKUP($A438,DATA!$A$1:$M$38,4,FALSE))="X","X",(IF(D437="X",1,D437+1)))))</f>
        <v/>
      </c>
      <c r="E438" s="51" t="str">
        <f>IF($A438="","",(IF((VLOOKUP($A438,DATA!$A$1:$M$38,5,FALSE))="X","X",(IF(E437="X",1,E437+1)))))</f>
        <v/>
      </c>
      <c r="F438" s="50" t="str">
        <f>IF($A438="","",(IF((VLOOKUP($A438,DATA!$A$1:$M$38,6,FALSE))="X","X",(IF(F437="X",1,F437+1)))))</f>
        <v/>
      </c>
      <c r="G438" s="51" t="str">
        <f>IF($A438="","",(IF((VLOOKUP($A438,DATA!$A$1:$M$38,7,FALSE))="X","X",(IF(G437="X",1,G437+1)))))</f>
        <v/>
      </c>
      <c r="H438" s="50" t="str">
        <f>IF($A438="","",(IF((VLOOKUP($A438,DATA!$A$1:$M$38,8,FALSE))="X","X",(IF(H437="X",1,H437+1)))))</f>
        <v/>
      </c>
      <c r="I438" s="50" t="str">
        <f>IF($A438="","",(IF((VLOOKUP($A438,DATA!$A$1:$M$38,9,FALSE))="X","X",(IF(I437="X",1,I437+1)))))</f>
        <v/>
      </c>
      <c r="J438" s="51" t="str">
        <f>IF($A438="","",(IF((VLOOKUP($A438,DATA!$A$1:$M$38,10,FALSE))="X","X",(IF(J437="X",1,J437+1)))))</f>
        <v/>
      </c>
      <c r="K438" s="50" t="str">
        <f>IF($A438="","",(IF((VLOOKUP($A438,DATA!$A$1:$M$38,11,FALSE))="X","X",(IF(K437="X",1,K437+1)))))</f>
        <v/>
      </c>
      <c r="L438" s="50" t="str">
        <f>IF($A438="","",(IF((VLOOKUP($A438,DATA!$A$1:$M$38,12,FALSE))="X","X",(IF(L437="X",1,L437+1)))))</f>
        <v/>
      </c>
      <c r="M438" s="50" t="str">
        <f>IF($A438="","",(IF((VLOOKUP($A438,DATA!$A$1:$M$38,13,FALSE))="X","X",(IF(M437="X",1,M437+1)))))</f>
        <v/>
      </c>
      <c r="N438" s="53" t="str">
        <f t="shared" si="12"/>
        <v/>
      </c>
      <c r="O438" s="51" t="str">
        <f t="shared" si="13"/>
        <v/>
      </c>
      <c r="P438" s="50" t="str">
        <f>IF($A438="","",(IF((VLOOKUP($A438,DATA!$S$1:$AC$38,2,FALSE))="X","X",(IF(P437="X",1,P437+1)))))</f>
        <v/>
      </c>
      <c r="Q438" s="50" t="str">
        <f>IF($A438="","",(IF((VLOOKUP($A438,DATA!$S$1:$AC$38,3,FALSE))="X","X",(IF(Q437="X",1,Q437+1)))))</f>
        <v/>
      </c>
      <c r="R438" s="50" t="str">
        <f>IF($A438="","",(IF((VLOOKUP($A438,DATA!$S$1:$AC$38,4,FALSE))="X","X",(IF(R437="X",1,R437+1)))))</f>
        <v/>
      </c>
      <c r="S438" s="50" t="str">
        <f>IF($A438="","",(IF((VLOOKUP($A438,DATA!$S$1:$AC$38,5,FALSE))="X","X",(IF(S437="X",1,S437+1)))))</f>
        <v/>
      </c>
      <c r="T438" s="50" t="str">
        <f>IF($A438="","",(IF((VLOOKUP($A438,DATA!$S$1:$AC$38,6,FALSE))="X","X",(IF(T437="X",1,T437+1)))))</f>
        <v/>
      </c>
      <c r="U438" s="50" t="str">
        <f>IF($A438="","",(IF((VLOOKUP($A438,DATA!$S$1:$AC$38,7,FALSE))="X","X",(IF(U437="X",1,U437+1)))))</f>
        <v/>
      </c>
      <c r="V438" s="51" t="str">
        <f>IF($A438="","",(IF((VLOOKUP($A438,DATA!$S$1:$AC$38,8,FALSE))="X","X",(IF(V437="X",1,V437+1)))))</f>
        <v/>
      </c>
      <c r="W438" s="50" t="str">
        <f>IF($A438="","",(IF((VLOOKUP($A438,DATA!$S$1:$AC$38,9,FALSE))="X","X",(IF(W437="X",1,W437+1)))))</f>
        <v/>
      </c>
      <c r="X438" s="50" t="str">
        <f>IF($A438="","",(IF((VLOOKUP($A438,DATA!$S$1:$AC$38,10,FALSE))="X","X",(IF(X437="X",1,X437+1)))))</f>
        <v/>
      </c>
      <c r="Y438" s="51" t="str">
        <f>IF($A438="","",(IF((VLOOKUP($A438,DATA!$S$1:$AC$38,11,FALSE))="X","X",(IF(Y437="X",1,Y437+1)))))</f>
        <v/>
      </c>
      <c r="Z438" s="52"/>
      <c r="AA438" s="52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Q438" s="44"/>
      <c r="AR438" s="44"/>
      <c r="AS438" s="44"/>
      <c r="AT438" s="44"/>
      <c r="AU438" s="44"/>
      <c r="AV438" s="44"/>
      <c r="AW438" s="44"/>
      <c r="AX438" s="44"/>
      <c r="AY438" s="44"/>
      <c r="AZ438" s="44"/>
      <c r="BA438" s="44"/>
      <c r="BB438" s="44"/>
      <c r="BC438" s="44"/>
      <c r="BD438" s="44"/>
      <c r="BE438" s="44"/>
      <c r="BF438" s="44"/>
      <c r="BG438" s="44"/>
      <c r="BH438" s="44"/>
      <c r="BI438" s="44"/>
      <c r="BJ438" s="44"/>
      <c r="BK438" s="44"/>
      <c r="BL438" s="44"/>
      <c r="BM438" s="39"/>
      <c r="BN438" s="39"/>
      <c r="BO438" s="39"/>
      <c r="BP438" s="39"/>
      <c r="BQ438" s="39"/>
      <c r="BR438" s="39"/>
      <c r="BS438" s="44"/>
      <c r="BT438" s="44"/>
      <c r="BU438" s="44"/>
      <c r="BV438" s="44"/>
      <c r="BW438" s="44"/>
      <c r="BX438" s="44"/>
      <c r="BY438" s="44"/>
      <c r="BZ438" s="44"/>
      <c r="CA438" s="44"/>
      <c r="CB438" s="44"/>
      <c r="CC438" s="44"/>
      <c r="CD438" s="44"/>
      <c r="CE438" s="39"/>
      <c r="CF438" s="39"/>
      <c r="CG438" s="39"/>
      <c r="CH438" s="39"/>
      <c r="DC438" s="4"/>
      <c r="DD438" s="4"/>
      <c r="DE438" s="49"/>
      <c r="DF438" s="49"/>
      <c r="DG438" s="49"/>
      <c r="DH438" s="49"/>
      <c r="DI438" s="49"/>
      <c r="DJ438" s="49"/>
      <c r="DK438" s="49"/>
      <c r="DL438" s="49"/>
      <c r="DM438" s="49"/>
      <c r="DN438" s="49"/>
      <c r="DO438" s="49"/>
      <c r="DP438" s="49"/>
      <c r="DQ438" s="49"/>
      <c r="DR438" s="49"/>
      <c r="DS438" s="49"/>
      <c r="DT438" s="49"/>
      <c r="DU438" s="49"/>
      <c r="DV438" s="49"/>
      <c r="DW438" s="49"/>
      <c r="DX438" s="49"/>
      <c r="DY438" s="49"/>
      <c r="DZ438" s="49"/>
      <c r="EA438" s="49"/>
      <c r="EB438" s="49"/>
      <c r="EC438" s="49"/>
      <c r="ED438" s="49"/>
      <c r="EE438" s="49"/>
      <c r="EF438" s="49"/>
      <c r="EG438" s="49"/>
      <c r="EH438" s="49"/>
      <c r="EI438" s="49"/>
      <c r="EJ438" s="49"/>
      <c r="EK438" s="49"/>
      <c r="EL438" s="49"/>
      <c r="EM438" s="49"/>
      <c r="EN438" s="49"/>
      <c r="EO438" s="49"/>
      <c r="EP438" s="49"/>
      <c r="EQ438" s="49"/>
      <c r="ER438" s="49"/>
      <c r="ES438" s="49"/>
      <c r="ET438" s="49"/>
      <c r="EU438" s="49"/>
      <c r="EV438" s="49"/>
      <c r="EW438" s="49"/>
      <c r="EX438" s="49"/>
      <c r="EY438" s="49"/>
      <c r="EZ438" s="49"/>
      <c r="FA438" s="49"/>
      <c r="FB438" s="49"/>
      <c r="FC438" s="49"/>
      <c r="FD438" s="49"/>
      <c r="FE438" s="49"/>
      <c r="FF438" s="49"/>
      <c r="FG438" s="49"/>
      <c r="FH438" s="49"/>
      <c r="FI438" s="49"/>
      <c r="FJ438" s="49"/>
      <c r="FK438" s="49"/>
      <c r="FL438" s="49"/>
      <c r="FM438" s="49"/>
      <c r="FN438" s="49"/>
      <c r="FO438" s="49"/>
      <c r="FP438" s="49"/>
      <c r="FQ438" s="49"/>
      <c r="FR438" s="49"/>
      <c r="FS438" s="49"/>
      <c r="FT438" s="49"/>
      <c r="FU438" s="49"/>
      <c r="FV438" s="49"/>
      <c r="FW438" s="49"/>
      <c r="FX438" s="49"/>
      <c r="FY438" s="49"/>
      <c r="FZ438" s="49"/>
      <c r="GA438" s="49"/>
      <c r="GB438" s="49"/>
      <c r="GC438" s="49"/>
      <c r="GD438" s="49"/>
      <c r="GE438" s="49"/>
      <c r="GF438" s="49"/>
      <c r="GG438" s="49"/>
      <c r="GH438" s="49"/>
      <c r="GI438" s="49"/>
      <c r="GJ438" s="49"/>
      <c r="GK438" s="49"/>
      <c r="GL438" s="49"/>
      <c r="GM438" s="49"/>
      <c r="GN438" s="49"/>
      <c r="GO438" s="49"/>
      <c r="GP438" s="49"/>
      <c r="GQ438" s="49"/>
      <c r="GR438" s="49"/>
      <c r="GS438" s="49"/>
      <c r="GT438" s="49"/>
      <c r="GU438" s="49"/>
      <c r="GV438" s="49"/>
      <c r="GW438" s="49"/>
      <c r="GX438" s="49"/>
      <c r="GY438" s="49"/>
      <c r="GZ438" s="49"/>
    </row>
    <row r="439" spans="1:208" s="5" customFormat="1" ht="18.600000000000001" customHeight="1" x14ac:dyDescent="0.25">
      <c r="A439" s="58"/>
      <c r="B439" s="50" t="str">
        <f>IF($A439="","",(IF((VLOOKUP($A439,DATA!$A$1:$M$38,2,FALSE))="X","X",(IF(B438="X",1,B438+1)))))</f>
        <v/>
      </c>
      <c r="C439" s="51" t="str">
        <f>IF($A439="","",(IF((VLOOKUP($A439,DATA!$A$1:$M$38,3,FALSE))="X","X",(IF(C438="X",1,C438+1)))))</f>
        <v/>
      </c>
      <c r="D439" s="50" t="str">
        <f>IF($A439="","",(IF((VLOOKUP($A439,DATA!$A$1:$M$38,4,FALSE))="X","X",(IF(D438="X",1,D438+1)))))</f>
        <v/>
      </c>
      <c r="E439" s="51" t="str">
        <f>IF($A439="","",(IF((VLOOKUP($A439,DATA!$A$1:$M$38,5,FALSE))="X","X",(IF(E438="X",1,E438+1)))))</f>
        <v/>
      </c>
      <c r="F439" s="50" t="str">
        <f>IF($A439="","",(IF((VLOOKUP($A439,DATA!$A$1:$M$38,6,FALSE))="X","X",(IF(F438="X",1,F438+1)))))</f>
        <v/>
      </c>
      <c r="G439" s="51" t="str">
        <f>IF($A439="","",(IF((VLOOKUP($A439,DATA!$A$1:$M$38,7,FALSE))="X","X",(IF(G438="X",1,G438+1)))))</f>
        <v/>
      </c>
      <c r="H439" s="50" t="str">
        <f>IF($A439="","",(IF((VLOOKUP($A439,DATA!$A$1:$M$38,8,FALSE))="X","X",(IF(H438="X",1,H438+1)))))</f>
        <v/>
      </c>
      <c r="I439" s="50" t="str">
        <f>IF($A439="","",(IF((VLOOKUP($A439,DATA!$A$1:$M$38,9,FALSE))="X","X",(IF(I438="X",1,I438+1)))))</f>
        <v/>
      </c>
      <c r="J439" s="51" t="str">
        <f>IF($A439="","",(IF((VLOOKUP($A439,DATA!$A$1:$M$38,10,FALSE))="X","X",(IF(J438="X",1,J438+1)))))</f>
        <v/>
      </c>
      <c r="K439" s="50" t="str">
        <f>IF($A439="","",(IF((VLOOKUP($A439,DATA!$A$1:$M$38,11,FALSE))="X","X",(IF(K438="X",1,K438+1)))))</f>
        <v/>
      </c>
      <c r="L439" s="50" t="str">
        <f>IF($A439="","",(IF((VLOOKUP($A439,DATA!$A$1:$M$38,12,FALSE))="X","X",(IF(L438="X",1,L438+1)))))</f>
        <v/>
      </c>
      <c r="M439" s="50" t="str">
        <f>IF($A439="","",(IF((VLOOKUP($A439,DATA!$A$1:$M$38,13,FALSE))="X","X",(IF(M438="X",1,M438+1)))))</f>
        <v/>
      </c>
      <c r="N439" s="53" t="str">
        <f t="shared" si="12"/>
        <v/>
      </c>
      <c r="O439" s="51" t="str">
        <f t="shared" si="13"/>
        <v/>
      </c>
      <c r="P439" s="50" t="str">
        <f>IF($A439="","",(IF((VLOOKUP($A439,DATA!$S$1:$AC$38,2,FALSE))="X","X",(IF(P438="X",1,P438+1)))))</f>
        <v/>
      </c>
      <c r="Q439" s="50" t="str">
        <f>IF($A439="","",(IF((VLOOKUP($A439,DATA!$S$1:$AC$38,3,FALSE))="X","X",(IF(Q438="X",1,Q438+1)))))</f>
        <v/>
      </c>
      <c r="R439" s="50" t="str">
        <f>IF($A439="","",(IF((VLOOKUP($A439,DATA!$S$1:$AC$38,4,FALSE))="X","X",(IF(R438="X",1,R438+1)))))</f>
        <v/>
      </c>
      <c r="S439" s="50" t="str">
        <f>IF($A439="","",(IF((VLOOKUP($A439,DATA!$S$1:$AC$38,5,FALSE))="X","X",(IF(S438="X",1,S438+1)))))</f>
        <v/>
      </c>
      <c r="T439" s="50" t="str">
        <f>IF($A439="","",(IF((VLOOKUP($A439,DATA!$S$1:$AC$38,6,FALSE))="X","X",(IF(T438="X",1,T438+1)))))</f>
        <v/>
      </c>
      <c r="U439" s="50" t="str">
        <f>IF($A439="","",(IF((VLOOKUP($A439,DATA!$S$1:$AC$38,7,FALSE))="X","X",(IF(U438="X",1,U438+1)))))</f>
        <v/>
      </c>
      <c r="V439" s="51" t="str">
        <f>IF($A439="","",(IF((VLOOKUP($A439,DATA!$S$1:$AC$38,8,FALSE))="X","X",(IF(V438="X",1,V438+1)))))</f>
        <v/>
      </c>
      <c r="W439" s="50" t="str">
        <f>IF($A439="","",(IF((VLOOKUP($A439,DATA!$S$1:$AC$38,9,FALSE))="X","X",(IF(W438="X",1,W438+1)))))</f>
        <v/>
      </c>
      <c r="X439" s="50" t="str">
        <f>IF($A439="","",(IF((VLOOKUP($A439,DATA!$S$1:$AC$38,10,FALSE))="X","X",(IF(X438="X",1,X438+1)))))</f>
        <v/>
      </c>
      <c r="Y439" s="51" t="str">
        <f>IF($A439="","",(IF((VLOOKUP($A439,DATA!$S$1:$AC$38,11,FALSE))="X","X",(IF(Y438="X",1,Y438+1)))))</f>
        <v/>
      </c>
      <c r="Z439" s="52"/>
      <c r="AA439" s="52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  <c r="AR439" s="44"/>
      <c r="AS439" s="44"/>
      <c r="AT439" s="44"/>
      <c r="AU439" s="44"/>
      <c r="AV439" s="44"/>
      <c r="AW439" s="44"/>
      <c r="AX439" s="44"/>
      <c r="AY439" s="44"/>
      <c r="AZ439" s="44"/>
      <c r="BA439" s="44"/>
      <c r="BB439" s="44"/>
      <c r="BC439" s="44"/>
      <c r="BD439" s="44"/>
      <c r="BE439" s="44"/>
      <c r="BF439" s="44"/>
      <c r="BG439" s="44"/>
      <c r="BH439" s="44"/>
      <c r="BI439" s="44"/>
      <c r="BJ439" s="44"/>
      <c r="BK439" s="44"/>
      <c r="BL439" s="44"/>
      <c r="BM439" s="39"/>
      <c r="BN439" s="39"/>
      <c r="BO439" s="39"/>
      <c r="BP439" s="39"/>
      <c r="BQ439" s="39"/>
      <c r="BR439" s="39"/>
      <c r="BS439" s="44"/>
      <c r="BT439" s="44"/>
      <c r="BU439" s="44"/>
      <c r="BV439" s="44"/>
      <c r="BW439" s="44"/>
      <c r="BX439" s="44"/>
      <c r="BY439" s="44"/>
      <c r="BZ439" s="44"/>
      <c r="CA439" s="44"/>
      <c r="CB439" s="44"/>
      <c r="CC439" s="44"/>
      <c r="CD439" s="44"/>
      <c r="CE439" s="39"/>
      <c r="CF439" s="39"/>
      <c r="CG439" s="39"/>
      <c r="CH439" s="39"/>
      <c r="DC439" s="4"/>
      <c r="DD439" s="4"/>
      <c r="DE439" s="49"/>
      <c r="DF439" s="49"/>
      <c r="DG439" s="49"/>
      <c r="DH439" s="49"/>
      <c r="DI439" s="49"/>
      <c r="DJ439" s="49"/>
      <c r="DK439" s="49"/>
      <c r="DL439" s="49"/>
      <c r="DM439" s="49"/>
      <c r="DN439" s="49"/>
      <c r="DO439" s="49"/>
      <c r="DP439" s="49"/>
      <c r="DQ439" s="49"/>
      <c r="DR439" s="49"/>
      <c r="DS439" s="49"/>
      <c r="DT439" s="49"/>
      <c r="DU439" s="49"/>
      <c r="DV439" s="49"/>
      <c r="DW439" s="49"/>
      <c r="DX439" s="49"/>
      <c r="DY439" s="49"/>
      <c r="DZ439" s="49"/>
      <c r="EA439" s="49"/>
      <c r="EB439" s="49"/>
      <c r="EC439" s="49"/>
      <c r="ED439" s="49"/>
      <c r="EE439" s="49"/>
      <c r="EF439" s="49"/>
      <c r="EG439" s="49"/>
      <c r="EH439" s="49"/>
      <c r="EI439" s="49"/>
      <c r="EJ439" s="49"/>
      <c r="EK439" s="49"/>
      <c r="EL439" s="49"/>
      <c r="EM439" s="49"/>
      <c r="EN439" s="49"/>
      <c r="EO439" s="49"/>
      <c r="EP439" s="49"/>
      <c r="EQ439" s="49"/>
      <c r="ER439" s="49"/>
      <c r="ES439" s="49"/>
      <c r="ET439" s="49"/>
      <c r="EU439" s="49"/>
      <c r="EV439" s="49"/>
      <c r="EW439" s="49"/>
      <c r="EX439" s="49"/>
      <c r="EY439" s="49"/>
      <c r="EZ439" s="49"/>
      <c r="FA439" s="49"/>
      <c r="FB439" s="49"/>
      <c r="FC439" s="49"/>
      <c r="FD439" s="49"/>
      <c r="FE439" s="49"/>
      <c r="FF439" s="49"/>
      <c r="FG439" s="49"/>
      <c r="FH439" s="49"/>
      <c r="FI439" s="49"/>
      <c r="FJ439" s="49"/>
      <c r="FK439" s="49"/>
      <c r="FL439" s="49"/>
      <c r="FM439" s="49"/>
      <c r="FN439" s="49"/>
      <c r="FO439" s="49"/>
      <c r="FP439" s="49"/>
      <c r="FQ439" s="49"/>
      <c r="FR439" s="49"/>
      <c r="FS439" s="49"/>
      <c r="FT439" s="49"/>
      <c r="FU439" s="49"/>
      <c r="FV439" s="49"/>
      <c r="FW439" s="49"/>
      <c r="FX439" s="49"/>
      <c r="FY439" s="49"/>
      <c r="FZ439" s="49"/>
      <c r="GA439" s="49"/>
      <c r="GB439" s="49"/>
      <c r="GC439" s="49"/>
      <c r="GD439" s="49"/>
      <c r="GE439" s="49"/>
      <c r="GF439" s="49"/>
      <c r="GG439" s="49"/>
      <c r="GH439" s="49"/>
      <c r="GI439" s="49"/>
      <c r="GJ439" s="49"/>
      <c r="GK439" s="49"/>
      <c r="GL439" s="49"/>
      <c r="GM439" s="49"/>
      <c r="GN439" s="49"/>
      <c r="GO439" s="49"/>
      <c r="GP439" s="49"/>
      <c r="GQ439" s="49"/>
      <c r="GR439" s="49"/>
      <c r="GS439" s="49"/>
      <c r="GT439" s="49"/>
      <c r="GU439" s="49"/>
      <c r="GV439" s="49"/>
      <c r="GW439" s="49"/>
      <c r="GX439" s="49"/>
      <c r="GY439" s="49"/>
      <c r="GZ439" s="49"/>
    </row>
    <row r="440" spans="1:208" s="5" customFormat="1" ht="18.600000000000001" customHeight="1" x14ac:dyDescent="0.25">
      <c r="A440" s="58"/>
      <c r="B440" s="50" t="str">
        <f>IF($A440="","",(IF((VLOOKUP($A440,DATA!$A$1:$M$38,2,FALSE))="X","X",(IF(B439="X",1,B439+1)))))</f>
        <v/>
      </c>
      <c r="C440" s="51" t="str">
        <f>IF($A440="","",(IF((VLOOKUP($A440,DATA!$A$1:$M$38,3,FALSE))="X","X",(IF(C439="X",1,C439+1)))))</f>
        <v/>
      </c>
      <c r="D440" s="50" t="str">
        <f>IF($A440="","",(IF((VLOOKUP($A440,DATA!$A$1:$M$38,4,FALSE))="X","X",(IF(D439="X",1,D439+1)))))</f>
        <v/>
      </c>
      <c r="E440" s="51" t="str">
        <f>IF($A440="","",(IF((VLOOKUP($A440,DATA!$A$1:$M$38,5,FALSE))="X","X",(IF(E439="X",1,E439+1)))))</f>
        <v/>
      </c>
      <c r="F440" s="50" t="str">
        <f>IF($A440="","",(IF((VLOOKUP($A440,DATA!$A$1:$M$38,6,FALSE))="X","X",(IF(F439="X",1,F439+1)))))</f>
        <v/>
      </c>
      <c r="G440" s="51" t="str">
        <f>IF($A440="","",(IF((VLOOKUP($A440,DATA!$A$1:$M$38,7,FALSE))="X","X",(IF(G439="X",1,G439+1)))))</f>
        <v/>
      </c>
      <c r="H440" s="50" t="str">
        <f>IF($A440="","",(IF((VLOOKUP($A440,DATA!$A$1:$M$38,8,FALSE))="X","X",(IF(H439="X",1,H439+1)))))</f>
        <v/>
      </c>
      <c r="I440" s="50" t="str">
        <f>IF($A440="","",(IF((VLOOKUP($A440,DATA!$A$1:$M$38,9,FALSE))="X","X",(IF(I439="X",1,I439+1)))))</f>
        <v/>
      </c>
      <c r="J440" s="51" t="str">
        <f>IF($A440="","",(IF((VLOOKUP($A440,DATA!$A$1:$M$38,10,FALSE))="X","X",(IF(J439="X",1,J439+1)))))</f>
        <v/>
      </c>
      <c r="K440" s="50" t="str">
        <f>IF($A440="","",(IF((VLOOKUP($A440,DATA!$A$1:$M$38,11,FALSE))="X","X",(IF(K439="X",1,K439+1)))))</f>
        <v/>
      </c>
      <c r="L440" s="50" t="str">
        <f>IF($A440="","",(IF((VLOOKUP($A440,DATA!$A$1:$M$38,12,FALSE))="X","X",(IF(L439="X",1,L439+1)))))</f>
        <v/>
      </c>
      <c r="M440" s="50" t="str">
        <f>IF($A440="","",(IF((VLOOKUP($A440,DATA!$A$1:$M$38,13,FALSE))="X","X",(IF(M439="X",1,M439+1)))))</f>
        <v/>
      </c>
      <c r="N440" s="53" t="str">
        <f t="shared" si="12"/>
        <v/>
      </c>
      <c r="O440" s="51" t="str">
        <f t="shared" si="13"/>
        <v/>
      </c>
      <c r="P440" s="50" t="str">
        <f>IF($A440="","",(IF((VLOOKUP($A440,DATA!$S$1:$AC$38,2,FALSE))="X","X",(IF(P439="X",1,P439+1)))))</f>
        <v/>
      </c>
      <c r="Q440" s="50" t="str">
        <f>IF($A440="","",(IF((VLOOKUP($A440,DATA!$S$1:$AC$38,3,FALSE))="X","X",(IF(Q439="X",1,Q439+1)))))</f>
        <v/>
      </c>
      <c r="R440" s="50" t="str">
        <f>IF($A440="","",(IF((VLOOKUP($A440,DATA!$S$1:$AC$38,4,FALSE))="X","X",(IF(R439="X",1,R439+1)))))</f>
        <v/>
      </c>
      <c r="S440" s="50" t="str">
        <f>IF($A440="","",(IF((VLOOKUP($A440,DATA!$S$1:$AC$38,5,FALSE))="X","X",(IF(S439="X",1,S439+1)))))</f>
        <v/>
      </c>
      <c r="T440" s="50" t="str">
        <f>IF($A440="","",(IF((VLOOKUP($A440,DATA!$S$1:$AC$38,6,FALSE))="X","X",(IF(T439="X",1,T439+1)))))</f>
        <v/>
      </c>
      <c r="U440" s="50" t="str">
        <f>IF($A440="","",(IF((VLOOKUP($A440,DATA!$S$1:$AC$38,7,FALSE))="X","X",(IF(U439="X",1,U439+1)))))</f>
        <v/>
      </c>
      <c r="V440" s="51" t="str">
        <f>IF($A440="","",(IF((VLOOKUP($A440,DATA!$S$1:$AC$38,8,FALSE))="X","X",(IF(V439="X",1,V439+1)))))</f>
        <v/>
      </c>
      <c r="W440" s="50" t="str">
        <f>IF($A440="","",(IF((VLOOKUP($A440,DATA!$S$1:$AC$38,9,FALSE))="X","X",(IF(W439="X",1,W439+1)))))</f>
        <v/>
      </c>
      <c r="X440" s="50" t="str">
        <f>IF($A440="","",(IF((VLOOKUP($A440,DATA!$S$1:$AC$38,10,FALSE))="X","X",(IF(X439="X",1,X439+1)))))</f>
        <v/>
      </c>
      <c r="Y440" s="51" t="str">
        <f>IF($A440="","",(IF((VLOOKUP($A440,DATA!$S$1:$AC$38,11,FALSE))="X","X",(IF(Y439="X",1,Y439+1)))))</f>
        <v/>
      </c>
      <c r="Z440" s="52"/>
      <c r="AA440" s="52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Q440" s="44"/>
      <c r="AR440" s="44"/>
      <c r="AS440" s="44"/>
      <c r="AT440" s="44"/>
      <c r="AU440" s="44"/>
      <c r="AV440" s="44"/>
      <c r="AW440" s="44"/>
      <c r="AX440" s="44"/>
      <c r="AY440" s="44"/>
      <c r="AZ440" s="44"/>
      <c r="BA440" s="44"/>
      <c r="BB440" s="44"/>
      <c r="BC440" s="44"/>
      <c r="BD440" s="44"/>
      <c r="BE440" s="44"/>
      <c r="BF440" s="44"/>
      <c r="BG440" s="44"/>
      <c r="BH440" s="44"/>
      <c r="BI440" s="44"/>
      <c r="BJ440" s="44"/>
      <c r="BK440" s="44"/>
      <c r="BL440" s="44"/>
      <c r="BM440" s="39"/>
      <c r="BN440" s="39"/>
      <c r="BO440" s="39"/>
      <c r="BP440" s="39"/>
      <c r="BQ440" s="39"/>
      <c r="BR440" s="39"/>
      <c r="BS440" s="44"/>
      <c r="BT440" s="44"/>
      <c r="BU440" s="44"/>
      <c r="BV440" s="44"/>
      <c r="BW440" s="44"/>
      <c r="BX440" s="44"/>
      <c r="BY440" s="44"/>
      <c r="BZ440" s="44"/>
      <c r="CA440" s="44"/>
      <c r="CB440" s="44"/>
      <c r="CC440" s="44"/>
      <c r="CD440" s="44"/>
      <c r="CE440" s="39"/>
      <c r="CF440" s="39"/>
      <c r="CG440" s="39"/>
      <c r="CH440" s="39"/>
      <c r="DC440" s="4"/>
      <c r="DD440" s="4"/>
      <c r="DE440" s="49"/>
      <c r="DF440" s="49"/>
      <c r="DG440" s="49"/>
      <c r="DH440" s="49"/>
      <c r="DI440" s="49"/>
      <c r="DJ440" s="49"/>
      <c r="DK440" s="49"/>
      <c r="DL440" s="49"/>
      <c r="DM440" s="49"/>
      <c r="DN440" s="49"/>
      <c r="DO440" s="49"/>
      <c r="DP440" s="49"/>
      <c r="DQ440" s="49"/>
      <c r="DR440" s="49"/>
      <c r="DS440" s="49"/>
      <c r="DT440" s="49"/>
      <c r="DU440" s="49"/>
      <c r="DV440" s="49"/>
      <c r="DW440" s="49"/>
      <c r="DX440" s="49"/>
      <c r="DY440" s="49"/>
      <c r="DZ440" s="49"/>
      <c r="EA440" s="49"/>
      <c r="EB440" s="49"/>
      <c r="EC440" s="49"/>
      <c r="ED440" s="49"/>
      <c r="EE440" s="49"/>
      <c r="EF440" s="49"/>
      <c r="EG440" s="49"/>
      <c r="EH440" s="49"/>
      <c r="EI440" s="49"/>
      <c r="EJ440" s="49"/>
      <c r="EK440" s="49"/>
      <c r="EL440" s="49"/>
      <c r="EM440" s="49"/>
      <c r="EN440" s="49"/>
      <c r="EO440" s="49"/>
      <c r="EP440" s="49"/>
      <c r="EQ440" s="49"/>
      <c r="ER440" s="49"/>
      <c r="ES440" s="49"/>
      <c r="ET440" s="49"/>
      <c r="EU440" s="49"/>
      <c r="EV440" s="49"/>
      <c r="EW440" s="49"/>
      <c r="EX440" s="49"/>
      <c r="EY440" s="49"/>
      <c r="EZ440" s="49"/>
      <c r="FA440" s="49"/>
      <c r="FB440" s="49"/>
      <c r="FC440" s="49"/>
      <c r="FD440" s="49"/>
      <c r="FE440" s="49"/>
      <c r="FF440" s="49"/>
      <c r="FG440" s="49"/>
      <c r="FH440" s="49"/>
      <c r="FI440" s="49"/>
      <c r="FJ440" s="49"/>
      <c r="FK440" s="49"/>
      <c r="FL440" s="49"/>
      <c r="FM440" s="49"/>
      <c r="FN440" s="49"/>
      <c r="FO440" s="49"/>
      <c r="FP440" s="49"/>
      <c r="FQ440" s="49"/>
      <c r="FR440" s="49"/>
      <c r="FS440" s="49"/>
      <c r="FT440" s="49"/>
      <c r="FU440" s="49"/>
      <c r="FV440" s="49"/>
      <c r="FW440" s="49"/>
      <c r="FX440" s="49"/>
      <c r="FY440" s="49"/>
      <c r="FZ440" s="49"/>
      <c r="GA440" s="49"/>
      <c r="GB440" s="49"/>
      <c r="GC440" s="49"/>
      <c r="GD440" s="49"/>
      <c r="GE440" s="49"/>
      <c r="GF440" s="49"/>
      <c r="GG440" s="49"/>
      <c r="GH440" s="49"/>
      <c r="GI440" s="49"/>
      <c r="GJ440" s="49"/>
      <c r="GK440" s="49"/>
      <c r="GL440" s="49"/>
      <c r="GM440" s="49"/>
      <c r="GN440" s="49"/>
      <c r="GO440" s="49"/>
      <c r="GP440" s="49"/>
      <c r="GQ440" s="49"/>
      <c r="GR440" s="49"/>
      <c r="GS440" s="49"/>
      <c r="GT440" s="49"/>
      <c r="GU440" s="49"/>
      <c r="GV440" s="49"/>
      <c r="GW440" s="49"/>
      <c r="GX440" s="49"/>
      <c r="GY440" s="49"/>
      <c r="GZ440" s="49"/>
    </row>
    <row r="441" spans="1:208" s="5" customFormat="1" ht="18.600000000000001" customHeight="1" x14ac:dyDescent="0.25">
      <c r="A441" s="58"/>
      <c r="B441" s="50" t="str">
        <f>IF($A441="","",(IF((VLOOKUP($A441,DATA!$A$1:$M$38,2,FALSE))="X","X",(IF(B440="X",1,B440+1)))))</f>
        <v/>
      </c>
      <c r="C441" s="51" t="str">
        <f>IF($A441="","",(IF((VLOOKUP($A441,DATA!$A$1:$M$38,3,FALSE))="X","X",(IF(C440="X",1,C440+1)))))</f>
        <v/>
      </c>
      <c r="D441" s="50" t="str">
        <f>IF($A441="","",(IF((VLOOKUP($A441,DATA!$A$1:$M$38,4,FALSE))="X","X",(IF(D440="X",1,D440+1)))))</f>
        <v/>
      </c>
      <c r="E441" s="51" t="str">
        <f>IF($A441="","",(IF((VLOOKUP($A441,DATA!$A$1:$M$38,5,FALSE))="X","X",(IF(E440="X",1,E440+1)))))</f>
        <v/>
      </c>
      <c r="F441" s="50" t="str">
        <f>IF($A441="","",(IF((VLOOKUP($A441,DATA!$A$1:$M$38,6,FALSE))="X","X",(IF(F440="X",1,F440+1)))))</f>
        <v/>
      </c>
      <c r="G441" s="51" t="str">
        <f>IF($A441="","",(IF((VLOOKUP($A441,DATA!$A$1:$M$38,7,FALSE))="X","X",(IF(G440="X",1,G440+1)))))</f>
        <v/>
      </c>
      <c r="H441" s="50" t="str">
        <f>IF($A441="","",(IF((VLOOKUP($A441,DATA!$A$1:$M$38,8,FALSE))="X","X",(IF(H440="X",1,H440+1)))))</f>
        <v/>
      </c>
      <c r="I441" s="50" t="str">
        <f>IF($A441="","",(IF((VLOOKUP($A441,DATA!$A$1:$M$38,9,FALSE))="X","X",(IF(I440="X",1,I440+1)))))</f>
        <v/>
      </c>
      <c r="J441" s="51" t="str">
        <f>IF($A441="","",(IF((VLOOKUP($A441,DATA!$A$1:$M$38,10,FALSE))="X","X",(IF(J440="X",1,J440+1)))))</f>
        <v/>
      </c>
      <c r="K441" s="50" t="str">
        <f>IF($A441="","",(IF((VLOOKUP($A441,DATA!$A$1:$M$38,11,FALSE))="X","X",(IF(K440="X",1,K440+1)))))</f>
        <v/>
      </c>
      <c r="L441" s="50" t="str">
        <f>IF($A441="","",(IF((VLOOKUP($A441,DATA!$A$1:$M$38,12,FALSE))="X","X",(IF(L440="X",1,L440+1)))))</f>
        <v/>
      </c>
      <c r="M441" s="50" t="str">
        <f>IF($A441="","",(IF((VLOOKUP($A441,DATA!$A$1:$M$38,13,FALSE))="X","X",(IF(M440="X",1,M440+1)))))</f>
        <v/>
      </c>
      <c r="N441" s="53" t="str">
        <f t="shared" si="12"/>
        <v/>
      </c>
      <c r="O441" s="51" t="str">
        <f t="shared" si="13"/>
        <v/>
      </c>
      <c r="P441" s="50" t="str">
        <f>IF($A441="","",(IF((VLOOKUP($A441,DATA!$S$1:$AC$38,2,FALSE))="X","X",(IF(P440="X",1,P440+1)))))</f>
        <v/>
      </c>
      <c r="Q441" s="50" t="str">
        <f>IF($A441="","",(IF((VLOOKUP($A441,DATA!$S$1:$AC$38,3,FALSE))="X","X",(IF(Q440="X",1,Q440+1)))))</f>
        <v/>
      </c>
      <c r="R441" s="50" t="str">
        <f>IF($A441="","",(IF((VLOOKUP($A441,DATA!$S$1:$AC$38,4,FALSE))="X","X",(IF(R440="X",1,R440+1)))))</f>
        <v/>
      </c>
      <c r="S441" s="50" t="str">
        <f>IF($A441="","",(IF((VLOOKUP($A441,DATA!$S$1:$AC$38,5,FALSE))="X","X",(IF(S440="X",1,S440+1)))))</f>
        <v/>
      </c>
      <c r="T441" s="50" t="str">
        <f>IF($A441="","",(IF((VLOOKUP($A441,DATA!$S$1:$AC$38,6,FALSE))="X","X",(IF(T440="X",1,T440+1)))))</f>
        <v/>
      </c>
      <c r="U441" s="50" t="str">
        <f>IF($A441="","",(IF((VLOOKUP($A441,DATA!$S$1:$AC$38,7,FALSE))="X","X",(IF(U440="X",1,U440+1)))))</f>
        <v/>
      </c>
      <c r="V441" s="51" t="str">
        <f>IF($A441="","",(IF((VLOOKUP($A441,DATA!$S$1:$AC$38,8,FALSE))="X","X",(IF(V440="X",1,V440+1)))))</f>
        <v/>
      </c>
      <c r="W441" s="50" t="str">
        <f>IF($A441="","",(IF((VLOOKUP($A441,DATA!$S$1:$AC$38,9,FALSE))="X","X",(IF(W440="X",1,W440+1)))))</f>
        <v/>
      </c>
      <c r="X441" s="50" t="str">
        <f>IF($A441="","",(IF((VLOOKUP($A441,DATA!$S$1:$AC$38,10,FALSE))="X","X",(IF(X440="X",1,X440+1)))))</f>
        <v/>
      </c>
      <c r="Y441" s="51" t="str">
        <f>IF($A441="","",(IF((VLOOKUP($A441,DATA!$S$1:$AC$38,11,FALSE))="X","X",(IF(Y440="X",1,Y440+1)))))</f>
        <v/>
      </c>
      <c r="Z441" s="52"/>
      <c r="AA441" s="52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/>
      <c r="AQ441" s="44"/>
      <c r="AR441" s="44"/>
      <c r="AS441" s="44"/>
      <c r="AT441" s="44"/>
      <c r="AU441" s="44"/>
      <c r="AV441" s="44"/>
      <c r="AW441" s="44"/>
      <c r="AX441" s="44"/>
      <c r="AY441" s="44"/>
      <c r="AZ441" s="44"/>
      <c r="BA441" s="44"/>
      <c r="BB441" s="44"/>
      <c r="BC441" s="44"/>
      <c r="BD441" s="44"/>
      <c r="BE441" s="44"/>
      <c r="BF441" s="44"/>
      <c r="BG441" s="44"/>
      <c r="BH441" s="44"/>
      <c r="BI441" s="44"/>
      <c r="BJ441" s="44"/>
      <c r="BK441" s="44"/>
      <c r="BL441" s="44"/>
      <c r="BM441" s="39"/>
      <c r="BN441" s="39"/>
      <c r="BO441" s="39"/>
      <c r="BP441" s="39"/>
      <c r="BQ441" s="39"/>
      <c r="BR441" s="39"/>
      <c r="BS441" s="44"/>
      <c r="BT441" s="44"/>
      <c r="BU441" s="44"/>
      <c r="BV441" s="44"/>
      <c r="BW441" s="44"/>
      <c r="BX441" s="44"/>
      <c r="BY441" s="44"/>
      <c r="BZ441" s="44"/>
      <c r="CA441" s="44"/>
      <c r="CB441" s="44"/>
      <c r="CC441" s="44"/>
      <c r="CD441" s="44"/>
      <c r="CE441" s="39"/>
      <c r="CF441" s="39"/>
      <c r="CG441" s="39"/>
      <c r="CH441" s="39"/>
      <c r="DC441" s="4"/>
      <c r="DD441" s="4"/>
      <c r="DE441" s="49"/>
      <c r="DF441" s="49"/>
      <c r="DG441" s="49"/>
      <c r="DH441" s="49"/>
      <c r="DI441" s="49"/>
      <c r="DJ441" s="49"/>
      <c r="DK441" s="49"/>
      <c r="DL441" s="49"/>
      <c r="DM441" s="49"/>
      <c r="DN441" s="49"/>
      <c r="DO441" s="49"/>
      <c r="DP441" s="49"/>
      <c r="DQ441" s="49"/>
      <c r="DR441" s="49"/>
      <c r="DS441" s="49"/>
      <c r="DT441" s="49"/>
      <c r="DU441" s="49"/>
      <c r="DV441" s="49"/>
      <c r="DW441" s="49"/>
      <c r="DX441" s="49"/>
      <c r="DY441" s="49"/>
      <c r="DZ441" s="49"/>
      <c r="EA441" s="49"/>
      <c r="EB441" s="49"/>
      <c r="EC441" s="49"/>
      <c r="ED441" s="49"/>
      <c r="EE441" s="49"/>
      <c r="EF441" s="49"/>
      <c r="EG441" s="49"/>
      <c r="EH441" s="49"/>
      <c r="EI441" s="49"/>
      <c r="EJ441" s="49"/>
      <c r="EK441" s="49"/>
      <c r="EL441" s="49"/>
      <c r="EM441" s="49"/>
      <c r="EN441" s="49"/>
      <c r="EO441" s="49"/>
      <c r="EP441" s="49"/>
      <c r="EQ441" s="49"/>
      <c r="ER441" s="49"/>
      <c r="ES441" s="49"/>
      <c r="ET441" s="49"/>
      <c r="EU441" s="49"/>
      <c r="EV441" s="49"/>
      <c r="EW441" s="49"/>
      <c r="EX441" s="49"/>
      <c r="EY441" s="49"/>
      <c r="EZ441" s="49"/>
      <c r="FA441" s="49"/>
      <c r="FB441" s="49"/>
      <c r="FC441" s="49"/>
      <c r="FD441" s="49"/>
      <c r="FE441" s="49"/>
      <c r="FF441" s="49"/>
      <c r="FG441" s="49"/>
      <c r="FH441" s="49"/>
      <c r="FI441" s="49"/>
      <c r="FJ441" s="49"/>
      <c r="FK441" s="49"/>
      <c r="FL441" s="49"/>
      <c r="FM441" s="49"/>
      <c r="FN441" s="49"/>
      <c r="FO441" s="49"/>
      <c r="FP441" s="49"/>
      <c r="FQ441" s="49"/>
      <c r="FR441" s="49"/>
      <c r="FS441" s="49"/>
      <c r="FT441" s="49"/>
      <c r="FU441" s="49"/>
      <c r="FV441" s="49"/>
      <c r="FW441" s="49"/>
      <c r="FX441" s="49"/>
      <c r="FY441" s="49"/>
      <c r="FZ441" s="49"/>
      <c r="GA441" s="49"/>
      <c r="GB441" s="49"/>
      <c r="GC441" s="49"/>
      <c r="GD441" s="49"/>
      <c r="GE441" s="49"/>
      <c r="GF441" s="49"/>
      <c r="GG441" s="49"/>
      <c r="GH441" s="49"/>
      <c r="GI441" s="49"/>
      <c r="GJ441" s="49"/>
      <c r="GK441" s="49"/>
      <c r="GL441" s="49"/>
      <c r="GM441" s="49"/>
      <c r="GN441" s="49"/>
      <c r="GO441" s="49"/>
      <c r="GP441" s="49"/>
      <c r="GQ441" s="49"/>
      <c r="GR441" s="49"/>
      <c r="GS441" s="49"/>
      <c r="GT441" s="49"/>
      <c r="GU441" s="49"/>
      <c r="GV441" s="49"/>
      <c r="GW441" s="49"/>
      <c r="GX441" s="49"/>
      <c r="GY441" s="49"/>
      <c r="GZ441" s="49"/>
    </row>
    <row r="442" spans="1:208" s="5" customFormat="1" ht="18.600000000000001" customHeight="1" x14ac:dyDescent="0.25">
      <c r="A442" s="58"/>
      <c r="B442" s="50" t="str">
        <f>IF($A442="","",(IF((VLOOKUP($A442,DATA!$A$1:$M$38,2,FALSE))="X","X",(IF(B441="X",1,B441+1)))))</f>
        <v/>
      </c>
      <c r="C442" s="51" t="str">
        <f>IF($A442="","",(IF((VLOOKUP($A442,DATA!$A$1:$M$38,3,FALSE))="X","X",(IF(C441="X",1,C441+1)))))</f>
        <v/>
      </c>
      <c r="D442" s="50" t="str">
        <f>IF($A442="","",(IF((VLOOKUP($A442,DATA!$A$1:$M$38,4,FALSE))="X","X",(IF(D441="X",1,D441+1)))))</f>
        <v/>
      </c>
      <c r="E442" s="51" t="str">
        <f>IF($A442="","",(IF((VLOOKUP($A442,DATA!$A$1:$M$38,5,FALSE))="X","X",(IF(E441="X",1,E441+1)))))</f>
        <v/>
      </c>
      <c r="F442" s="50" t="str">
        <f>IF($A442="","",(IF((VLOOKUP($A442,DATA!$A$1:$M$38,6,FALSE))="X","X",(IF(F441="X",1,F441+1)))))</f>
        <v/>
      </c>
      <c r="G442" s="51" t="str">
        <f>IF($A442="","",(IF((VLOOKUP($A442,DATA!$A$1:$M$38,7,FALSE))="X","X",(IF(G441="X",1,G441+1)))))</f>
        <v/>
      </c>
      <c r="H442" s="50" t="str">
        <f>IF($A442="","",(IF((VLOOKUP($A442,DATA!$A$1:$M$38,8,FALSE))="X","X",(IF(H441="X",1,H441+1)))))</f>
        <v/>
      </c>
      <c r="I442" s="50" t="str">
        <f>IF($A442="","",(IF((VLOOKUP($A442,DATA!$A$1:$M$38,9,FALSE))="X","X",(IF(I441="X",1,I441+1)))))</f>
        <v/>
      </c>
      <c r="J442" s="51" t="str">
        <f>IF($A442="","",(IF((VLOOKUP($A442,DATA!$A$1:$M$38,10,FALSE))="X","X",(IF(J441="X",1,J441+1)))))</f>
        <v/>
      </c>
      <c r="K442" s="50" t="str">
        <f>IF($A442="","",(IF((VLOOKUP($A442,DATA!$A$1:$M$38,11,FALSE))="X","X",(IF(K441="X",1,K441+1)))))</f>
        <v/>
      </c>
      <c r="L442" s="50" t="str">
        <f>IF($A442="","",(IF((VLOOKUP($A442,DATA!$A$1:$M$38,12,FALSE))="X","X",(IF(L441="X",1,L441+1)))))</f>
        <v/>
      </c>
      <c r="M442" s="50" t="str">
        <f>IF($A442="","",(IF((VLOOKUP($A442,DATA!$A$1:$M$38,13,FALSE))="X","X",(IF(M441="X",1,M441+1)))))</f>
        <v/>
      </c>
      <c r="N442" s="53" t="str">
        <f t="shared" si="12"/>
        <v/>
      </c>
      <c r="O442" s="51" t="str">
        <f t="shared" si="13"/>
        <v/>
      </c>
      <c r="P442" s="50" t="str">
        <f>IF($A442="","",(IF((VLOOKUP($A442,DATA!$S$1:$AC$38,2,FALSE))="X","X",(IF(P441="X",1,P441+1)))))</f>
        <v/>
      </c>
      <c r="Q442" s="50" t="str">
        <f>IF($A442="","",(IF((VLOOKUP($A442,DATA!$S$1:$AC$38,3,FALSE))="X","X",(IF(Q441="X",1,Q441+1)))))</f>
        <v/>
      </c>
      <c r="R442" s="50" t="str">
        <f>IF($A442="","",(IF((VLOOKUP($A442,DATA!$S$1:$AC$38,4,FALSE))="X","X",(IF(R441="X",1,R441+1)))))</f>
        <v/>
      </c>
      <c r="S442" s="50" t="str">
        <f>IF($A442="","",(IF((VLOOKUP($A442,DATA!$S$1:$AC$38,5,FALSE))="X","X",(IF(S441="X",1,S441+1)))))</f>
        <v/>
      </c>
      <c r="T442" s="50" t="str">
        <f>IF($A442="","",(IF((VLOOKUP($A442,DATA!$S$1:$AC$38,6,FALSE))="X","X",(IF(T441="X",1,T441+1)))))</f>
        <v/>
      </c>
      <c r="U442" s="50" t="str">
        <f>IF($A442="","",(IF((VLOOKUP($A442,DATA!$S$1:$AC$38,7,FALSE))="X","X",(IF(U441="X",1,U441+1)))))</f>
        <v/>
      </c>
      <c r="V442" s="51" t="str">
        <f>IF($A442="","",(IF((VLOOKUP($A442,DATA!$S$1:$AC$38,8,FALSE))="X","X",(IF(V441="X",1,V441+1)))))</f>
        <v/>
      </c>
      <c r="W442" s="50" t="str">
        <f>IF($A442="","",(IF((VLOOKUP($A442,DATA!$S$1:$AC$38,9,FALSE))="X","X",(IF(W441="X",1,W441+1)))))</f>
        <v/>
      </c>
      <c r="X442" s="50" t="str">
        <f>IF($A442="","",(IF((VLOOKUP($A442,DATA!$S$1:$AC$38,10,FALSE))="X","X",(IF(X441="X",1,X441+1)))))</f>
        <v/>
      </c>
      <c r="Y442" s="51" t="str">
        <f>IF($A442="","",(IF((VLOOKUP($A442,DATA!$S$1:$AC$38,11,FALSE))="X","X",(IF(Y441="X",1,Y441+1)))))</f>
        <v/>
      </c>
      <c r="Z442" s="52"/>
      <c r="AA442" s="52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/>
      <c r="AQ442" s="44"/>
      <c r="AR442" s="44"/>
      <c r="AS442" s="44"/>
      <c r="AT442" s="44"/>
      <c r="AU442" s="44"/>
      <c r="AV442" s="44"/>
      <c r="AW442" s="44"/>
      <c r="AX442" s="44"/>
      <c r="AY442" s="44"/>
      <c r="AZ442" s="44"/>
      <c r="BA442" s="44"/>
      <c r="BB442" s="44"/>
      <c r="BC442" s="44"/>
      <c r="BD442" s="44"/>
      <c r="BE442" s="44"/>
      <c r="BF442" s="44"/>
      <c r="BG442" s="44"/>
      <c r="BH442" s="44"/>
      <c r="BI442" s="44"/>
      <c r="BJ442" s="44"/>
      <c r="BK442" s="44"/>
      <c r="BL442" s="44"/>
      <c r="BM442" s="39"/>
      <c r="BN442" s="39"/>
      <c r="BO442" s="39"/>
      <c r="BP442" s="39"/>
      <c r="BQ442" s="39"/>
      <c r="BR442" s="39"/>
      <c r="BS442" s="44"/>
      <c r="BT442" s="44"/>
      <c r="BU442" s="44"/>
      <c r="BV442" s="44"/>
      <c r="BW442" s="44"/>
      <c r="BX442" s="44"/>
      <c r="BY442" s="44"/>
      <c r="BZ442" s="44"/>
      <c r="CA442" s="44"/>
      <c r="CB442" s="44"/>
      <c r="CC442" s="44"/>
      <c r="CD442" s="44"/>
      <c r="CE442" s="39"/>
      <c r="CF442" s="39"/>
      <c r="CG442" s="39"/>
      <c r="CH442" s="39"/>
      <c r="DC442" s="4"/>
      <c r="DD442" s="4"/>
      <c r="DE442" s="49"/>
      <c r="DF442" s="49"/>
      <c r="DG442" s="49"/>
      <c r="DH442" s="49"/>
      <c r="DI442" s="49"/>
      <c r="DJ442" s="49"/>
      <c r="DK442" s="49"/>
      <c r="DL442" s="49"/>
      <c r="DM442" s="49"/>
      <c r="DN442" s="49"/>
      <c r="DO442" s="49"/>
      <c r="DP442" s="49"/>
      <c r="DQ442" s="49"/>
      <c r="DR442" s="49"/>
      <c r="DS442" s="49"/>
      <c r="DT442" s="49"/>
      <c r="DU442" s="49"/>
      <c r="DV442" s="49"/>
      <c r="DW442" s="49"/>
      <c r="DX442" s="49"/>
      <c r="DY442" s="49"/>
      <c r="DZ442" s="49"/>
      <c r="EA442" s="49"/>
      <c r="EB442" s="49"/>
      <c r="EC442" s="49"/>
      <c r="ED442" s="49"/>
      <c r="EE442" s="49"/>
      <c r="EF442" s="49"/>
      <c r="EG442" s="49"/>
      <c r="EH442" s="49"/>
      <c r="EI442" s="49"/>
      <c r="EJ442" s="49"/>
      <c r="EK442" s="49"/>
      <c r="EL442" s="49"/>
      <c r="EM442" s="49"/>
      <c r="EN442" s="49"/>
      <c r="EO442" s="49"/>
      <c r="EP442" s="49"/>
      <c r="EQ442" s="49"/>
      <c r="ER442" s="49"/>
      <c r="ES442" s="49"/>
      <c r="ET442" s="49"/>
      <c r="EU442" s="49"/>
      <c r="EV442" s="49"/>
      <c r="EW442" s="49"/>
      <c r="EX442" s="49"/>
      <c r="EY442" s="49"/>
      <c r="EZ442" s="49"/>
      <c r="FA442" s="49"/>
      <c r="FB442" s="49"/>
      <c r="FC442" s="49"/>
      <c r="FD442" s="49"/>
      <c r="FE442" s="49"/>
      <c r="FF442" s="49"/>
      <c r="FG442" s="49"/>
      <c r="FH442" s="49"/>
      <c r="FI442" s="49"/>
      <c r="FJ442" s="49"/>
      <c r="FK442" s="49"/>
      <c r="FL442" s="49"/>
      <c r="FM442" s="49"/>
      <c r="FN442" s="49"/>
      <c r="FO442" s="49"/>
      <c r="FP442" s="49"/>
      <c r="FQ442" s="49"/>
      <c r="FR442" s="49"/>
      <c r="FS442" s="49"/>
      <c r="FT442" s="49"/>
      <c r="FU442" s="49"/>
      <c r="FV442" s="49"/>
      <c r="FW442" s="49"/>
      <c r="FX442" s="49"/>
      <c r="FY442" s="49"/>
      <c r="FZ442" s="49"/>
      <c r="GA442" s="49"/>
      <c r="GB442" s="49"/>
      <c r="GC442" s="49"/>
      <c r="GD442" s="49"/>
      <c r="GE442" s="49"/>
      <c r="GF442" s="49"/>
      <c r="GG442" s="49"/>
      <c r="GH442" s="49"/>
      <c r="GI442" s="49"/>
      <c r="GJ442" s="49"/>
      <c r="GK442" s="49"/>
      <c r="GL442" s="49"/>
      <c r="GM442" s="49"/>
      <c r="GN442" s="49"/>
      <c r="GO442" s="49"/>
      <c r="GP442" s="49"/>
      <c r="GQ442" s="49"/>
      <c r="GR442" s="49"/>
      <c r="GS442" s="49"/>
      <c r="GT442" s="49"/>
      <c r="GU442" s="49"/>
      <c r="GV442" s="49"/>
      <c r="GW442" s="49"/>
      <c r="GX442" s="49"/>
      <c r="GY442" s="49"/>
      <c r="GZ442" s="49"/>
    </row>
    <row r="443" spans="1:208" s="5" customFormat="1" ht="18.600000000000001" customHeight="1" x14ac:dyDescent="0.25">
      <c r="A443" s="58"/>
      <c r="B443" s="50" t="str">
        <f>IF($A443="","",(IF((VLOOKUP($A443,DATA!$A$1:$M$38,2,FALSE))="X","X",(IF(B442="X",1,B442+1)))))</f>
        <v/>
      </c>
      <c r="C443" s="51" t="str">
        <f>IF($A443="","",(IF((VLOOKUP($A443,DATA!$A$1:$M$38,3,FALSE))="X","X",(IF(C442="X",1,C442+1)))))</f>
        <v/>
      </c>
      <c r="D443" s="50" t="str">
        <f>IF($A443="","",(IF((VLOOKUP($A443,DATA!$A$1:$M$38,4,FALSE))="X","X",(IF(D442="X",1,D442+1)))))</f>
        <v/>
      </c>
      <c r="E443" s="51" t="str">
        <f>IF($A443="","",(IF((VLOOKUP($A443,DATA!$A$1:$M$38,5,FALSE))="X","X",(IF(E442="X",1,E442+1)))))</f>
        <v/>
      </c>
      <c r="F443" s="50" t="str">
        <f>IF($A443="","",(IF((VLOOKUP($A443,DATA!$A$1:$M$38,6,FALSE))="X","X",(IF(F442="X",1,F442+1)))))</f>
        <v/>
      </c>
      <c r="G443" s="51" t="str">
        <f>IF($A443="","",(IF((VLOOKUP($A443,DATA!$A$1:$M$38,7,FALSE))="X","X",(IF(G442="X",1,G442+1)))))</f>
        <v/>
      </c>
      <c r="H443" s="50" t="str">
        <f>IF($A443="","",(IF((VLOOKUP($A443,DATA!$A$1:$M$38,8,FALSE))="X","X",(IF(H442="X",1,H442+1)))))</f>
        <v/>
      </c>
      <c r="I443" s="50" t="str">
        <f>IF($A443="","",(IF((VLOOKUP($A443,DATA!$A$1:$M$38,9,FALSE))="X","X",(IF(I442="X",1,I442+1)))))</f>
        <v/>
      </c>
      <c r="J443" s="51" t="str">
        <f>IF($A443="","",(IF((VLOOKUP($A443,DATA!$A$1:$M$38,10,FALSE))="X","X",(IF(J442="X",1,J442+1)))))</f>
        <v/>
      </c>
      <c r="K443" s="50" t="str">
        <f>IF($A443="","",(IF((VLOOKUP($A443,DATA!$A$1:$M$38,11,FALSE))="X","X",(IF(K442="X",1,K442+1)))))</f>
        <v/>
      </c>
      <c r="L443" s="50" t="str">
        <f>IF($A443="","",(IF((VLOOKUP($A443,DATA!$A$1:$M$38,12,FALSE))="X","X",(IF(L442="X",1,L442+1)))))</f>
        <v/>
      </c>
      <c r="M443" s="50" t="str">
        <f>IF($A443="","",(IF((VLOOKUP($A443,DATA!$A$1:$M$38,13,FALSE))="X","X",(IF(M442="X",1,M442+1)))))</f>
        <v/>
      </c>
      <c r="N443" s="53" t="str">
        <f t="shared" si="12"/>
        <v/>
      </c>
      <c r="O443" s="51" t="str">
        <f t="shared" si="13"/>
        <v/>
      </c>
      <c r="P443" s="50" t="str">
        <f>IF($A443="","",(IF((VLOOKUP($A443,DATA!$S$1:$AC$38,2,FALSE))="X","X",(IF(P442="X",1,P442+1)))))</f>
        <v/>
      </c>
      <c r="Q443" s="50" t="str">
        <f>IF($A443="","",(IF((VLOOKUP($A443,DATA!$S$1:$AC$38,3,FALSE))="X","X",(IF(Q442="X",1,Q442+1)))))</f>
        <v/>
      </c>
      <c r="R443" s="50" t="str">
        <f>IF($A443="","",(IF((VLOOKUP($A443,DATA!$S$1:$AC$38,4,FALSE))="X","X",(IF(R442="X",1,R442+1)))))</f>
        <v/>
      </c>
      <c r="S443" s="50" t="str">
        <f>IF($A443="","",(IF((VLOOKUP($A443,DATA!$S$1:$AC$38,5,FALSE))="X","X",(IF(S442="X",1,S442+1)))))</f>
        <v/>
      </c>
      <c r="T443" s="50" t="str">
        <f>IF($A443="","",(IF((VLOOKUP($A443,DATA!$S$1:$AC$38,6,FALSE))="X","X",(IF(T442="X",1,T442+1)))))</f>
        <v/>
      </c>
      <c r="U443" s="50" t="str">
        <f>IF($A443="","",(IF((VLOOKUP($A443,DATA!$S$1:$AC$38,7,FALSE))="X","X",(IF(U442="X",1,U442+1)))))</f>
        <v/>
      </c>
      <c r="V443" s="51" t="str">
        <f>IF($A443="","",(IF((VLOOKUP($A443,DATA!$S$1:$AC$38,8,FALSE))="X","X",(IF(V442="X",1,V442+1)))))</f>
        <v/>
      </c>
      <c r="W443" s="50" t="str">
        <f>IF($A443="","",(IF((VLOOKUP($A443,DATA!$S$1:$AC$38,9,FALSE))="X","X",(IF(W442="X",1,W442+1)))))</f>
        <v/>
      </c>
      <c r="X443" s="50" t="str">
        <f>IF($A443="","",(IF((VLOOKUP($A443,DATA!$S$1:$AC$38,10,FALSE))="X","X",(IF(X442="X",1,X442+1)))))</f>
        <v/>
      </c>
      <c r="Y443" s="51" t="str">
        <f>IF($A443="","",(IF((VLOOKUP($A443,DATA!$S$1:$AC$38,11,FALSE))="X","X",(IF(Y442="X",1,Y442+1)))))</f>
        <v/>
      </c>
      <c r="Z443" s="52"/>
      <c r="AA443" s="52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  <c r="AR443" s="44"/>
      <c r="AS443" s="44"/>
      <c r="AT443" s="44"/>
      <c r="AU443" s="44"/>
      <c r="AV443" s="44"/>
      <c r="AW443" s="44"/>
      <c r="AX443" s="44"/>
      <c r="AY443" s="44"/>
      <c r="AZ443" s="44"/>
      <c r="BA443" s="44"/>
      <c r="BB443" s="44"/>
      <c r="BC443" s="44"/>
      <c r="BD443" s="44"/>
      <c r="BE443" s="44"/>
      <c r="BF443" s="44"/>
      <c r="BG443" s="44"/>
      <c r="BH443" s="44"/>
      <c r="BI443" s="44"/>
      <c r="BJ443" s="44"/>
      <c r="BK443" s="44"/>
      <c r="BL443" s="44"/>
      <c r="BM443" s="39"/>
      <c r="BN443" s="39"/>
      <c r="BO443" s="39"/>
      <c r="BP443" s="39"/>
      <c r="BQ443" s="39"/>
      <c r="BR443" s="39"/>
      <c r="BS443" s="44"/>
      <c r="BT443" s="44"/>
      <c r="BU443" s="44"/>
      <c r="BV443" s="44"/>
      <c r="BW443" s="44"/>
      <c r="BX443" s="44"/>
      <c r="BY443" s="44"/>
      <c r="BZ443" s="44"/>
      <c r="CA443" s="44"/>
      <c r="CB443" s="44"/>
      <c r="CC443" s="44"/>
      <c r="CD443" s="44"/>
      <c r="CE443" s="39"/>
      <c r="CF443" s="39"/>
      <c r="CG443" s="39"/>
      <c r="CH443" s="39"/>
      <c r="DC443" s="4"/>
      <c r="DD443" s="4"/>
      <c r="DE443" s="49"/>
      <c r="DF443" s="49"/>
      <c r="DG443" s="49"/>
      <c r="DH443" s="49"/>
      <c r="DI443" s="49"/>
      <c r="DJ443" s="49"/>
      <c r="DK443" s="49"/>
      <c r="DL443" s="49"/>
      <c r="DM443" s="49"/>
      <c r="DN443" s="49"/>
      <c r="DO443" s="49"/>
      <c r="DP443" s="49"/>
      <c r="DQ443" s="49"/>
      <c r="DR443" s="49"/>
      <c r="DS443" s="49"/>
      <c r="DT443" s="49"/>
      <c r="DU443" s="49"/>
      <c r="DV443" s="49"/>
      <c r="DW443" s="49"/>
      <c r="DX443" s="49"/>
      <c r="DY443" s="49"/>
      <c r="DZ443" s="49"/>
      <c r="EA443" s="49"/>
      <c r="EB443" s="49"/>
      <c r="EC443" s="49"/>
      <c r="ED443" s="49"/>
      <c r="EE443" s="49"/>
      <c r="EF443" s="49"/>
      <c r="EG443" s="49"/>
      <c r="EH443" s="49"/>
      <c r="EI443" s="49"/>
      <c r="EJ443" s="49"/>
      <c r="EK443" s="49"/>
      <c r="EL443" s="49"/>
      <c r="EM443" s="49"/>
      <c r="EN443" s="49"/>
      <c r="EO443" s="49"/>
      <c r="EP443" s="49"/>
      <c r="EQ443" s="49"/>
      <c r="ER443" s="49"/>
      <c r="ES443" s="49"/>
      <c r="ET443" s="49"/>
      <c r="EU443" s="49"/>
      <c r="EV443" s="49"/>
      <c r="EW443" s="49"/>
      <c r="EX443" s="49"/>
      <c r="EY443" s="49"/>
      <c r="EZ443" s="49"/>
      <c r="FA443" s="49"/>
      <c r="FB443" s="49"/>
      <c r="FC443" s="49"/>
      <c r="FD443" s="49"/>
      <c r="FE443" s="49"/>
      <c r="FF443" s="49"/>
      <c r="FG443" s="49"/>
      <c r="FH443" s="49"/>
      <c r="FI443" s="49"/>
      <c r="FJ443" s="49"/>
      <c r="FK443" s="49"/>
      <c r="FL443" s="49"/>
      <c r="FM443" s="49"/>
      <c r="FN443" s="49"/>
      <c r="FO443" s="49"/>
      <c r="FP443" s="49"/>
      <c r="FQ443" s="49"/>
      <c r="FR443" s="49"/>
      <c r="FS443" s="49"/>
      <c r="FT443" s="49"/>
      <c r="FU443" s="49"/>
      <c r="FV443" s="49"/>
      <c r="FW443" s="49"/>
      <c r="FX443" s="49"/>
      <c r="FY443" s="49"/>
      <c r="FZ443" s="49"/>
      <c r="GA443" s="49"/>
      <c r="GB443" s="49"/>
      <c r="GC443" s="49"/>
      <c r="GD443" s="49"/>
      <c r="GE443" s="49"/>
      <c r="GF443" s="49"/>
      <c r="GG443" s="49"/>
      <c r="GH443" s="49"/>
      <c r="GI443" s="49"/>
      <c r="GJ443" s="49"/>
      <c r="GK443" s="49"/>
      <c r="GL443" s="49"/>
      <c r="GM443" s="49"/>
      <c r="GN443" s="49"/>
      <c r="GO443" s="49"/>
      <c r="GP443" s="49"/>
      <c r="GQ443" s="49"/>
      <c r="GR443" s="49"/>
      <c r="GS443" s="49"/>
      <c r="GT443" s="49"/>
      <c r="GU443" s="49"/>
      <c r="GV443" s="49"/>
      <c r="GW443" s="49"/>
      <c r="GX443" s="49"/>
      <c r="GY443" s="49"/>
      <c r="GZ443" s="49"/>
    </row>
    <row r="444" spans="1:208" s="5" customFormat="1" ht="18.600000000000001" customHeight="1" x14ac:dyDescent="0.25">
      <c r="A444" s="58"/>
      <c r="B444" s="50" t="str">
        <f>IF($A444="","",(IF((VLOOKUP($A444,DATA!$A$1:$M$38,2,FALSE))="X","X",(IF(B443="X",1,B443+1)))))</f>
        <v/>
      </c>
      <c r="C444" s="51" t="str">
        <f>IF($A444="","",(IF((VLOOKUP($A444,DATA!$A$1:$M$38,3,FALSE))="X","X",(IF(C443="X",1,C443+1)))))</f>
        <v/>
      </c>
      <c r="D444" s="50" t="str">
        <f>IF($A444="","",(IF((VLOOKUP($A444,DATA!$A$1:$M$38,4,FALSE))="X","X",(IF(D443="X",1,D443+1)))))</f>
        <v/>
      </c>
      <c r="E444" s="51" t="str">
        <f>IF($A444="","",(IF((VLOOKUP($A444,DATA!$A$1:$M$38,5,FALSE))="X","X",(IF(E443="X",1,E443+1)))))</f>
        <v/>
      </c>
      <c r="F444" s="50" t="str">
        <f>IF($A444="","",(IF((VLOOKUP($A444,DATA!$A$1:$M$38,6,FALSE))="X","X",(IF(F443="X",1,F443+1)))))</f>
        <v/>
      </c>
      <c r="G444" s="51" t="str">
        <f>IF($A444="","",(IF((VLOOKUP($A444,DATA!$A$1:$M$38,7,FALSE))="X","X",(IF(G443="X",1,G443+1)))))</f>
        <v/>
      </c>
      <c r="H444" s="50" t="str">
        <f>IF($A444="","",(IF((VLOOKUP($A444,DATA!$A$1:$M$38,8,FALSE))="X","X",(IF(H443="X",1,H443+1)))))</f>
        <v/>
      </c>
      <c r="I444" s="50" t="str">
        <f>IF($A444="","",(IF((VLOOKUP($A444,DATA!$A$1:$M$38,9,FALSE))="X","X",(IF(I443="X",1,I443+1)))))</f>
        <v/>
      </c>
      <c r="J444" s="51" t="str">
        <f>IF($A444="","",(IF((VLOOKUP($A444,DATA!$A$1:$M$38,10,FALSE))="X","X",(IF(J443="X",1,J443+1)))))</f>
        <v/>
      </c>
      <c r="K444" s="50" t="str">
        <f>IF($A444="","",(IF((VLOOKUP($A444,DATA!$A$1:$M$38,11,FALSE))="X","X",(IF(K443="X",1,K443+1)))))</f>
        <v/>
      </c>
      <c r="L444" s="50" t="str">
        <f>IF($A444="","",(IF((VLOOKUP($A444,DATA!$A$1:$M$38,12,FALSE))="X","X",(IF(L443="X",1,L443+1)))))</f>
        <v/>
      </c>
      <c r="M444" s="50" t="str">
        <f>IF($A444="","",(IF((VLOOKUP($A444,DATA!$A$1:$M$38,13,FALSE))="X","X",(IF(M443="X",1,M443+1)))))</f>
        <v/>
      </c>
      <c r="N444" s="53" t="str">
        <f t="shared" si="12"/>
        <v/>
      </c>
      <c r="O444" s="51" t="str">
        <f t="shared" si="13"/>
        <v/>
      </c>
      <c r="P444" s="50" t="str">
        <f>IF($A444="","",(IF((VLOOKUP($A444,DATA!$S$1:$AC$38,2,FALSE))="X","X",(IF(P443="X",1,P443+1)))))</f>
        <v/>
      </c>
      <c r="Q444" s="50" t="str">
        <f>IF($A444="","",(IF((VLOOKUP($A444,DATA!$S$1:$AC$38,3,FALSE))="X","X",(IF(Q443="X",1,Q443+1)))))</f>
        <v/>
      </c>
      <c r="R444" s="50" t="str">
        <f>IF($A444="","",(IF((VLOOKUP($A444,DATA!$S$1:$AC$38,4,FALSE))="X","X",(IF(R443="X",1,R443+1)))))</f>
        <v/>
      </c>
      <c r="S444" s="50" t="str">
        <f>IF($A444="","",(IF((VLOOKUP($A444,DATA!$S$1:$AC$38,5,FALSE))="X","X",(IF(S443="X",1,S443+1)))))</f>
        <v/>
      </c>
      <c r="T444" s="50" t="str">
        <f>IF($A444="","",(IF((VLOOKUP($A444,DATA!$S$1:$AC$38,6,FALSE))="X","X",(IF(T443="X",1,T443+1)))))</f>
        <v/>
      </c>
      <c r="U444" s="50" t="str">
        <f>IF($A444="","",(IF((VLOOKUP($A444,DATA!$S$1:$AC$38,7,FALSE))="X","X",(IF(U443="X",1,U443+1)))))</f>
        <v/>
      </c>
      <c r="V444" s="51" t="str">
        <f>IF($A444="","",(IF((VLOOKUP($A444,DATA!$S$1:$AC$38,8,FALSE))="X","X",(IF(V443="X",1,V443+1)))))</f>
        <v/>
      </c>
      <c r="W444" s="50" t="str">
        <f>IF($A444="","",(IF((VLOOKUP($A444,DATA!$S$1:$AC$38,9,FALSE))="X","X",(IF(W443="X",1,W443+1)))))</f>
        <v/>
      </c>
      <c r="X444" s="50" t="str">
        <f>IF($A444="","",(IF((VLOOKUP($A444,DATA!$S$1:$AC$38,10,FALSE))="X","X",(IF(X443="X",1,X443+1)))))</f>
        <v/>
      </c>
      <c r="Y444" s="51" t="str">
        <f>IF($A444="","",(IF((VLOOKUP($A444,DATA!$S$1:$AC$38,11,FALSE))="X","X",(IF(Y443="X",1,Y443+1)))))</f>
        <v/>
      </c>
      <c r="Z444" s="52"/>
      <c r="AA444" s="52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Q444" s="44"/>
      <c r="AR444" s="44"/>
      <c r="AS444" s="44"/>
      <c r="AT444" s="44"/>
      <c r="AU444" s="44"/>
      <c r="AV444" s="44"/>
      <c r="AW444" s="44"/>
      <c r="AX444" s="44"/>
      <c r="AY444" s="44"/>
      <c r="AZ444" s="44"/>
      <c r="BA444" s="44"/>
      <c r="BB444" s="44"/>
      <c r="BC444" s="44"/>
      <c r="BD444" s="44"/>
      <c r="BE444" s="44"/>
      <c r="BF444" s="44"/>
      <c r="BG444" s="44"/>
      <c r="BH444" s="44"/>
      <c r="BI444" s="44"/>
      <c r="BJ444" s="44"/>
      <c r="BK444" s="44"/>
      <c r="BL444" s="44"/>
      <c r="BM444" s="39"/>
      <c r="BN444" s="39"/>
      <c r="BO444" s="39"/>
      <c r="BP444" s="39"/>
      <c r="BQ444" s="39"/>
      <c r="BR444" s="39"/>
      <c r="BS444" s="44"/>
      <c r="BT444" s="44"/>
      <c r="BU444" s="44"/>
      <c r="BV444" s="44"/>
      <c r="BW444" s="44"/>
      <c r="BX444" s="44"/>
      <c r="BY444" s="44"/>
      <c r="BZ444" s="44"/>
      <c r="CA444" s="44"/>
      <c r="CB444" s="44"/>
      <c r="CC444" s="44"/>
      <c r="CD444" s="44"/>
      <c r="CE444" s="39"/>
      <c r="CF444" s="39"/>
      <c r="CG444" s="39"/>
      <c r="CH444" s="39"/>
      <c r="DC444" s="4"/>
      <c r="DD444" s="4"/>
      <c r="DE444" s="49"/>
      <c r="DF444" s="49"/>
      <c r="DG444" s="49"/>
      <c r="DH444" s="49"/>
      <c r="DI444" s="49"/>
      <c r="DJ444" s="49"/>
      <c r="DK444" s="49"/>
      <c r="DL444" s="49"/>
      <c r="DM444" s="49"/>
      <c r="DN444" s="49"/>
      <c r="DO444" s="49"/>
      <c r="DP444" s="49"/>
      <c r="DQ444" s="49"/>
      <c r="DR444" s="49"/>
      <c r="DS444" s="49"/>
      <c r="DT444" s="49"/>
      <c r="DU444" s="49"/>
      <c r="DV444" s="49"/>
      <c r="DW444" s="49"/>
      <c r="DX444" s="49"/>
      <c r="DY444" s="49"/>
      <c r="DZ444" s="49"/>
      <c r="EA444" s="49"/>
      <c r="EB444" s="49"/>
      <c r="EC444" s="49"/>
      <c r="ED444" s="49"/>
      <c r="EE444" s="49"/>
      <c r="EF444" s="49"/>
      <c r="EG444" s="49"/>
      <c r="EH444" s="49"/>
      <c r="EI444" s="49"/>
      <c r="EJ444" s="49"/>
      <c r="EK444" s="49"/>
      <c r="EL444" s="49"/>
      <c r="EM444" s="49"/>
      <c r="EN444" s="49"/>
      <c r="EO444" s="49"/>
      <c r="EP444" s="49"/>
      <c r="EQ444" s="49"/>
      <c r="ER444" s="49"/>
      <c r="ES444" s="49"/>
      <c r="ET444" s="49"/>
      <c r="EU444" s="49"/>
      <c r="EV444" s="49"/>
      <c r="EW444" s="49"/>
      <c r="EX444" s="49"/>
      <c r="EY444" s="49"/>
      <c r="EZ444" s="49"/>
      <c r="FA444" s="49"/>
      <c r="FB444" s="49"/>
      <c r="FC444" s="49"/>
      <c r="FD444" s="49"/>
      <c r="FE444" s="49"/>
      <c r="FF444" s="49"/>
      <c r="FG444" s="49"/>
      <c r="FH444" s="49"/>
      <c r="FI444" s="49"/>
      <c r="FJ444" s="49"/>
      <c r="FK444" s="49"/>
      <c r="FL444" s="49"/>
      <c r="FM444" s="49"/>
      <c r="FN444" s="49"/>
      <c r="FO444" s="49"/>
      <c r="FP444" s="49"/>
      <c r="FQ444" s="49"/>
      <c r="FR444" s="49"/>
      <c r="FS444" s="49"/>
      <c r="FT444" s="49"/>
      <c r="FU444" s="49"/>
      <c r="FV444" s="49"/>
      <c r="FW444" s="49"/>
      <c r="FX444" s="49"/>
      <c r="FY444" s="49"/>
      <c r="FZ444" s="49"/>
      <c r="GA444" s="49"/>
      <c r="GB444" s="49"/>
      <c r="GC444" s="49"/>
      <c r="GD444" s="49"/>
      <c r="GE444" s="49"/>
      <c r="GF444" s="49"/>
      <c r="GG444" s="49"/>
      <c r="GH444" s="49"/>
      <c r="GI444" s="49"/>
      <c r="GJ444" s="49"/>
      <c r="GK444" s="49"/>
      <c r="GL444" s="49"/>
      <c r="GM444" s="49"/>
      <c r="GN444" s="49"/>
      <c r="GO444" s="49"/>
      <c r="GP444" s="49"/>
      <c r="GQ444" s="49"/>
      <c r="GR444" s="49"/>
      <c r="GS444" s="49"/>
      <c r="GT444" s="49"/>
      <c r="GU444" s="49"/>
      <c r="GV444" s="49"/>
      <c r="GW444" s="49"/>
      <c r="GX444" s="49"/>
      <c r="GY444" s="49"/>
      <c r="GZ444" s="49"/>
    </row>
    <row r="445" spans="1:208" s="5" customFormat="1" ht="18.600000000000001" customHeight="1" x14ac:dyDescent="0.25">
      <c r="A445" s="58"/>
      <c r="B445" s="50" t="str">
        <f>IF($A445="","",(IF((VLOOKUP($A445,DATA!$A$1:$M$38,2,FALSE))="X","X",(IF(B444="X",1,B444+1)))))</f>
        <v/>
      </c>
      <c r="C445" s="51" t="str">
        <f>IF($A445="","",(IF((VLOOKUP($A445,DATA!$A$1:$M$38,3,FALSE))="X","X",(IF(C444="X",1,C444+1)))))</f>
        <v/>
      </c>
      <c r="D445" s="50" t="str">
        <f>IF($A445="","",(IF((VLOOKUP($A445,DATA!$A$1:$M$38,4,FALSE))="X","X",(IF(D444="X",1,D444+1)))))</f>
        <v/>
      </c>
      <c r="E445" s="51" t="str">
        <f>IF($A445="","",(IF((VLOOKUP($A445,DATA!$A$1:$M$38,5,FALSE))="X","X",(IF(E444="X",1,E444+1)))))</f>
        <v/>
      </c>
      <c r="F445" s="50" t="str">
        <f>IF($A445="","",(IF((VLOOKUP($A445,DATA!$A$1:$M$38,6,FALSE))="X","X",(IF(F444="X",1,F444+1)))))</f>
        <v/>
      </c>
      <c r="G445" s="51" t="str">
        <f>IF($A445="","",(IF((VLOOKUP($A445,DATA!$A$1:$M$38,7,FALSE))="X","X",(IF(G444="X",1,G444+1)))))</f>
        <v/>
      </c>
      <c r="H445" s="50" t="str">
        <f>IF($A445="","",(IF((VLOOKUP($A445,DATA!$A$1:$M$38,8,FALSE))="X","X",(IF(H444="X",1,H444+1)))))</f>
        <v/>
      </c>
      <c r="I445" s="50" t="str">
        <f>IF($A445="","",(IF((VLOOKUP($A445,DATA!$A$1:$M$38,9,FALSE))="X","X",(IF(I444="X",1,I444+1)))))</f>
        <v/>
      </c>
      <c r="J445" s="51" t="str">
        <f>IF($A445="","",(IF((VLOOKUP($A445,DATA!$A$1:$M$38,10,FALSE))="X","X",(IF(J444="X",1,J444+1)))))</f>
        <v/>
      </c>
      <c r="K445" s="50" t="str">
        <f>IF($A445="","",(IF((VLOOKUP($A445,DATA!$A$1:$M$38,11,FALSE))="X","X",(IF(K444="X",1,K444+1)))))</f>
        <v/>
      </c>
      <c r="L445" s="50" t="str">
        <f>IF($A445="","",(IF((VLOOKUP($A445,DATA!$A$1:$M$38,12,FALSE))="X","X",(IF(L444="X",1,L444+1)))))</f>
        <v/>
      </c>
      <c r="M445" s="50" t="str">
        <f>IF($A445="","",(IF((VLOOKUP($A445,DATA!$A$1:$M$38,13,FALSE))="X","X",(IF(M444="X",1,M444+1)))))</f>
        <v/>
      </c>
      <c r="N445" s="53" t="str">
        <f t="shared" si="12"/>
        <v/>
      </c>
      <c r="O445" s="51" t="str">
        <f t="shared" si="13"/>
        <v/>
      </c>
      <c r="P445" s="50" t="str">
        <f>IF($A445="","",(IF((VLOOKUP($A445,DATA!$S$1:$AC$38,2,FALSE))="X","X",(IF(P444="X",1,P444+1)))))</f>
        <v/>
      </c>
      <c r="Q445" s="50" t="str">
        <f>IF($A445="","",(IF((VLOOKUP($A445,DATA!$S$1:$AC$38,3,FALSE))="X","X",(IF(Q444="X",1,Q444+1)))))</f>
        <v/>
      </c>
      <c r="R445" s="50" t="str">
        <f>IF($A445="","",(IF((VLOOKUP($A445,DATA!$S$1:$AC$38,4,FALSE))="X","X",(IF(R444="X",1,R444+1)))))</f>
        <v/>
      </c>
      <c r="S445" s="50" t="str">
        <f>IF($A445="","",(IF((VLOOKUP($A445,DATA!$S$1:$AC$38,5,FALSE))="X","X",(IF(S444="X",1,S444+1)))))</f>
        <v/>
      </c>
      <c r="T445" s="50" t="str">
        <f>IF($A445="","",(IF((VLOOKUP($A445,DATA!$S$1:$AC$38,6,FALSE))="X","X",(IF(T444="X",1,T444+1)))))</f>
        <v/>
      </c>
      <c r="U445" s="50" t="str">
        <f>IF($A445="","",(IF((VLOOKUP($A445,DATA!$S$1:$AC$38,7,FALSE))="X","X",(IF(U444="X",1,U444+1)))))</f>
        <v/>
      </c>
      <c r="V445" s="51" t="str">
        <f>IF($A445="","",(IF((VLOOKUP($A445,DATA!$S$1:$AC$38,8,FALSE))="X","X",(IF(V444="X",1,V444+1)))))</f>
        <v/>
      </c>
      <c r="W445" s="50" t="str">
        <f>IF($A445="","",(IF((VLOOKUP($A445,DATA!$S$1:$AC$38,9,FALSE))="X","X",(IF(W444="X",1,W444+1)))))</f>
        <v/>
      </c>
      <c r="X445" s="50" t="str">
        <f>IF($A445="","",(IF((VLOOKUP($A445,DATA!$S$1:$AC$38,10,FALSE))="X","X",(IF(X444="X",1,X444+1)))))</f>
        <v/>
      </c>
      <c r="Y445" s="51" t="str">
        <f>IF($A445="","",(IF((VLOOKUP($A445,DATA!$S$1:$AC$38,11,FALSE))="X","X",(IF(Y444="X",1,Y444+1)))))</f>
        <v/>
      </c>
      <c r="Z445" s="52"/>
      <c r="AA445" s="52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/>
      <c r="AQ445" s="44"/>
      <c r="AR445" s="44"/>
      <c r="AS445" s="44"/>
      <c r="AT445" s="44"/>
      <c r="AU445" s="44"/>
      <c r="AV445" s="44"/>
      <c r="AW445" s="44"/>
      <c r="AX445" s="44"/>
      <c r="AY445" s="44"/>
      <c r="AZ445" s="44"/>
      <c r="BA445" s="44"/>
      <c r="BB445" s="44"/>
      <c r="BC445" s="44"/>
      <c r="BD445" s="44"/>
      <c r="BE445" s="44"/>
      <c r="BF445" s="44"/>
      <c r="BG445" s="44"/>
      <c r="BH445" s="44"/>
      <c r="BI445" s="44"/>
      <c r="BJ445" s="44"/>
      <c r="BK445" s="44"/>
      <c r="BL445" s="44"/>
      <c r="BM445" s="39"/>
      <c r="BN445" s="39"/>
      <c r="BO445" s="39"/>
      <c r="BP445" s="39"/>
      <c r="BQ445" s="39"/>
      <c r="BR445" s="39"/>
      <c r="BS445" s="44"/>
      <c r="BT445" s="44"/>
      <c r="BU445" s="44"/>
      <c r="BV445" s="44"/>
      <c r="BW445" s="44"/>
      <c r="BX445" s="44"/>
      <c r="BY445" s="44"/>
      <c r="BZ445" s="44"/>
      <c r="CA445" s="44"/>
      <c r="CB445" s="44"/>
      <c r="CC445" s="44"/>
      <c r="CD445" s="44"/>
      <c r="CE445" s="39"/>
      <c r="CF445" s="39"/>
      <c r="CG445" s="39"/>
      <c r="CH445" s="39"/>
      <c r="DC445" s="4"/>
      <c r="DD445" s="4"/>
      <c r="DE445" s="49"/>
      <c r="DF445" s="49"/>
      <c r="DG445" s="49"/>
      <c r="DH445" s="49"/>
      <c r="DI445" s="49"/>
      <c r="DJ445" s="49"/>
      <c r="DK445" s="49"/>
      <c r="DL445" s="49"/>
      <c r="DM445" s="49"/>
      <c r="DN445" s="49"/>
      <c r="DO445" s="49"/>
      <c r="DP445" s="49"/>
      <c r="DQ445" s="49"/>
      <c r="DR445" s="49"/>
      <c r="DS445" s="49"/>
      <c r="DT445" s="49"/>
      <c r="DU445" s="49"/>
      <c r="DV445" s="49"/>
      <c r="DW445" s="49"/>
      <c r="DX445" s="49"/>
      <c r="DY445" s="49"/>
      <c r="DZ445" s="49"/>
      <c r="EA445" s="49"/>
      <c r="EB445" s="49"/>
      <c r="EC445" s="49"/>
      <c r="ED445" s="49"/>
      <c r="EE445" s="49"/>
      <c r="EF445" s="49"/>
      <c r="EG445" s="49"/>
      <c r="EH445" s="49"/>
      <c r="EI445" s="49"/>
      <c r="EJ445" s="49"/>
      <c r="EK445" s="49"/>
      <c r="EL445" s="49"/>
      <c r="EM445" s="49"/>
      <c r="EN445" s="49"/>
      <c r="EO445" s="49"/>
      <c r="EP445" s="49"/>
      <c r="EQ445" s="49"/>
      <c r="ER445" s="49"/>
      <c r="ES445" s="49"/>
      <c r="ET445" s="49"/>
      <c r="EU445" s="49"/>
      <c r="EV445" s="49"/>
      <c r="EW445" s="49"/>
      <c r="EX445" s="49"/>
      <c r="EY445" s="49"/>
      <c r="EZ445" s="49"/>
      <c r="FA445" s="49"/>
      <c r="FB445" s="49"/>
      <c r="FC445" s="49"/>
      <c r="FD445" s="49"/>
      <c r="FE445" s="49"/>
      <c r="FF445" s="49"/>
      <c r="FG445" s="49"/>
      <c r="FH445" s="49"/>
      <c r="FI445" s="49"/>
      <c r="FJ445" s="49"/>
      <c r="FK445" s="49"/>
      <c r="FL445" s="49"/>
      <c r="FM445" s="49"/>
      <c r="FN445" s="49"/>
      <c r="FO445" s="49"/>
      <c r="FP445" s="49"/>
      <c r="FQ445" s="49"/>
      <c r="FR445" s="49"/>
      <c r="FS445" s="49"/>
      <c r="FT445" s="49"/>
      <c r="FU445" s="49"/>
      <c r="FV445" s="49"/>
      <c r="FW445" s="49"/>
      <c r="FX445" s="49"/>
      <c r="FY445" s="49"/>
      <c r="FZ445" s="49"/>
      <c r="GA445" s="49"/>
      <c r="GB445" s="49"/>
      <c r="GC445" s="49"/>
      <c r="GD445" s="49"/>
      <c r="GE445" s="49"/>
      <c r="GF445" s="49"/>
      <c r="GG445" s="49"/>
      <c r="GH445" s="49"/>
      <c r="GI445" s="49"/>
      <c r="GJ445" s="49"/>
      <c r="GK445" s="49"/>
      <c r="GL445" s="49"/>
      <c r="GM445" s="49"/>
      <c r="GN445" s="49"/>
      <c r="GO445" s="49"/>
      <c r="GP445" s="49"/>
      <c r="GQ445" s="49"/>
      <c r="GR445" s="49"/>
      <c r="GS445" s="49"/>
      <c r="GT445" s="49"/>
      <c r="GU445" s="49"/>
      <c r="GV445" s="49"/>
      <c r="GW445" s="49"/>
      <c r="GX445" s="49"/>
      <c r="GY445" s="49"/>
      <c r="GZ445" s="49"/>
    </row>
    <row r="446" spans="1:208" s="5" customFormat="1" ht="18.600000000000001" customHeight="1" x14ac:dyDescent="0.25">
      <c r="A446" s="58"/>
      <c r="B446" s="50" t="str">
        <f>IF($A446="","",(IF((VLOOKUP($A446,DATA!$A$1:$M$38,2,FALSE))="X","X",(IF(B445="X",1,B445+1)))))</f>
        <v/>
      </c>
      <c r="C446" s="51" t="str">
        <f>IF($A446="","",(IF((VLOOKUP($A446,DATA!$A$1:$M$38,3,FALSE))="X","X",(IF(C445="X",1,C445+1)))))</f>
        <v/>
      </c>
      <c r="D446" s="50" t="str">
        <f>IF($A446="","",(IF((VLOOKUP($A446,DATA!$A$1:$M$38,4,FALSE))="X","X",(IF(D445="X",1,D445+1)))))</f>
        <v/>
      </c>
      <c r="E446" s="51" t="str">
        <f>IF($A446="","",(IF((VLOOKUP($A446,DATA!$A$1:$M$38,5,FALSE))="X","X",(IF(E445="X",1,E445+1)))))</f>
        <v/>
      </c>
      <c r="F446" s="50" t="str">
        <f>IF($A446="","",(IF((VLOOKUP($A446,DATA!$A$1:$M$38,6,FALSE))="X","X",(IF(F445="X",1,F445+1)))))</f>
        <v/>
      </c>
      <c r="G446" s="51" t="str">
        <f>IF($A446="","",(IF((VLOOKUP($A446,DATA!$A$1:$M$38,7,FALSE))="X","X",(IF(G445="X",1,G445+1)))))</f>
        <v/>
      </c>
      <c r="H446" s="50" t="str">
        <f>IF($A446="","",(IF((VLOOKUP($A446,DATA!$A$1:$M$38,8,FALSE))="X","X",(IF(H445="X",1,H445+1)))))</f>
        <v/>
      </c>
      <c r="I446" s="50" t="str">
        <f>IF($A446="","",(IF((VLOOKUP($A446,DATA!$A$1:$M$38,9,FALSE))="X","X",(IF(I445="X",1,I445+1)))))</f>
        <v/>
      </c>
      <c r="J446" s="51" t="str">
        <f>IF($A446="","",(IF((VLOOKUP($A446,DATA!$A$1:$M$38,10,FALSE))="X","X",(IF(J445="X",1,J445+1)))))</f>
        <v/>
      </c>
      <c r="K446" s="50" t="str">
        <f>IF($A446="","",(IF((VLOOKUP($A446,DATA!$A$1:$M$38,11,FALSE))="X","X",(IF(K445="X",1,K445+1)))))</f>
        <v/>
      </c>
      <c r="L446" s="50" t="str">
        <f>IF($A446="","",(IF((VLOOKUP($A446,DATA!$A$1:$M$38,12,FALSE))="X","X",(IF(L445="X",1,L445+1)))))</f>
        <v/>
      </c>
      <c r="M446" s="50" t="str">
        <f>IF($A446="","",(IF((VLOOKUP($A446,DATA!$A$1:$M$38,13,FALSE))="X","X",(IF(M445="X",1,M445+1)))))</f>
        <v/>
      </c>
      <c r="N446" s="53" t="str">
        <f t="shared" si="12"/>
        <v/>
      </c>
      <c r="O446" s="51" t="str">
        <f t="shared" si="13"/>
        <v/>
      </c>
      <c r="P446" s="50" t="str">
        <f>IF($A446="","",(IF((VLOOKUP($A446,DATA!$S$1:$AC$38,2,FALSE))="X","X",(IF(P445="X",1,P445+1)))))</f>
        <v/>
      </c>
      <c r="Q446" s="50" t="str">
        <f>IF($A446="","",(IF((VLOOKUP($A446,DATA!$S$1:$AC$38,3,FALSE))="X","X",(IF(Q445="X",1,Q445+1)))))</f>
        <v/>
      </c>
      <c r="R446" s="50" t="str">
        <f>IF($A446="","",(IF((VLOOKUP($A446,DATA!$S$1:$AC$38,4,FALSE))="X","X",(IF(R445="X",1,R445+1)))))</f>
        <v/>
      </c>
      <c r="S446" s="50" t="str">
        <f>IF($A446="","",(IF((VLOOKUP($A446,DATA!$S$1:$AC$38,5,FALSE))="X","X",(IF(S445="X",1,S445+1)))))</f>
        <v/>
      </c>
      <c r="T446" s="50" t="str">
        <f>IF($A446="","",(IF((VLOOKUP($A446,DATA!$S$1:$AC$38,6,FALSE))="X","X",(IF(T445="X",1,T445+1)))))</f>
        <v/>
      </c>
      <c r="U446" s="50" t="str">
        <f>IF($A446="","",(IF((VLOOKUP($A446,DATA!$S$1:$AC$38,7,FALSE))="X","X",(IF(U445="X",1,U445+1)))))</f>
        <v/>
      </c>
      <c r="V446" s="51" t="str">
        <f>IF($A446="","",(IF((VLOOKUP($A446,DATA!$S$1:$AC$38,8,FALSE))="X","X",(IF(V445="X",1,V445+1)))))</f>
        <v/>
      </c>
      <c r="W446" s="50" t="str">
        <f>IF($A446="","",(IF((VLOOKUP($A446,DATA!$S$1:$AC$38,9,FALSE))="X","X",(IF(W445="X",1,W445+1)))))</f>
        <v/>
      </c>
      <c r="X446" s="50" t="str">
        <f>IF($A446="","",(IF((VLOOKUP($A446,DATA!$S$1:$AC$38,10,FALSE))="X","X",(IF(X445="X",1,X445+1)))))</f>
        <v/>
      </c>
      <c r="Y446" s="51" t="str">
        <f>IF($A446="","",(IF((VLOOKUP($A446,DATA!$S$1:$AC$38,11,FALSE))="X","X",(IF(Y445="X",1,Y445+1)))))</f>
        <v/>
      </c>
      <c r="Z446" s="52"/>
      <c r="AA446" s="52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  <c r="AQ446" s="44"/>
      <c r="AR446" s="44"/>
      <c r="AS446" s="44"/>
      <c r="AT446" s="44"/>
      <c r="AU446" s="44"/>
      <c r="AV446" s="44"/>
      <c r="AW446" s="44"/>
      <c r="AX446" s="44"/>
      <c r="AY446" s="44"/>
      <c r="AZ446" s="44"/>
      <c r="BA446" s="44"/>
      <c r="BB446" s="44"/>
      <c r="BC446" s="44"/>
      <c r="BD446" s="44"/>
      <c r="BE446" s="44"/>
      <c r="BF446" s="44"/>
      <c r="BG446" s="44"/>
      <c r="BH446" s="44"/>
      <c r="BI446" s="44"/>
      <c r="BJ446" s="44"/>
      <c r="BK446" s="44"/>
      <c r="BL446" s="44"/>
      <c r="BM446" s="39"/>
      <c r="BN446" s="39"/>
      <c r="BO446" s="39"/>
      <c r="BP446" s="39"/>
      <c r="BQ446" s="39"/>
      <c r="BR446" s="39"/>
      <c r="BS446" s="44"/>
      <c r="BT446" s="44"/>
      <c r="BU446" s="44"/>
      <c r="BV446" s="44"/>
      <c r="BW446" s="44"/>
      <c r="BX446" s="44"/>
      <c r="BY446" s="44"/>
      <c r="BZ446" s="44"/>
      <c r="CA446" s="44"/>
      <c r="CB446" s="44"/>
      <c r="CC446" s="44"/>
      <c r="CD446" s="44"/>
      <c r="CE446" s="39"/>
      <c r="CF446" s="39"/>
      <c r="CG446" s="39"/>
      <c r="CH446" s="39"/>
      <c r="DC446" s="4"/>
      <c r="DD446" s="4"/>
      <c r="DE446" s="49"/>
      <c r="DF446" s="49"/>
      <c r="DG446" s="49"/>
      <c r="DH446" s="49"/>
      <c r="DI446" s="49"/>
      <c r="DJ446" s="49"/>
      <c r="DK446" s="49"/>
      <c r="DL446" s="49"/>
      <c r="DM446" s="49"/>
      <c r="DN446" s="49"/>
      <c r="DO446" s="49"/>
      <c r="DP446" s="49"/>
      <c r="DQ446" s="49"/>
      <c r="DR446" s="49"/>
      <c r="DS446" s="49"/>
      <c r="DT446" s="49"/>
      <c r="DU446" s="49"/>
      <c r="DV446" s="49"/>
      <c r="DW446" s="49"/>
      <c r="DX446" s="49"/>
      <c r="DY446" s="49"/>
      <c r="DZ446" s="49"/>
      <c r="EA446" s="49"/>
      <c r="EB446" s="49"/>
      <c r="EC446" s="49"/>
      <c r="ED446" s="49"/>
      <c r="EE446" s="49"/>
      <c r="EF446" s="49"/>
      <c r="EG446" s="49"/>
      <c r="EH446" s="49"/>
      <c r="EI446" s="49"/>
      <c r="EJ446" s="49"/>
      <c r="EK446" s="49"/>
      <c r="EL446" s="49"/>
      <c r="EM446" s="49"/>
      <c r="EN446" s="49"/>
      <c r="EO446" s="49"/>
      <c r="EP446" s="49"/>
      <c r="EQ446" s="49"/>
      <c r="ER446" s="49"/>
      <c r="ES446" s="49"/>
      <c r="ET446" s="49"/>
      <c r="EU446" s="49"/>
      <c r="EV446" s="49"/>
      <c r="EW446" s="49"/>
      <c r="EX446" s="49"/>
      <c r="EY446" s="49"/>
      <c r="EZ446" s="49"/>
      <c r="FA446" s="49"/>
      <c r="FB446" s="49"/>
      <c r="FC446" s="49"/>
      <c r="FD446" s="49"/>
      <c r="FE446" s="49"/>
      <c r="FF446" s="49"/>
      <c r="FG446" s="49"/>
      <c r="FH446" s="49"/>
      <c r="FI446" s="49"/>
      <c r="FJ446" s="49"/>
      <c r="FK446" s="49"/>
      <c r="FL446" s="49"/>
      <c r="FM446" s="49"/>
      <c r="FN446" s="49"/>
      <c r="FO446" s="49"/>
      <c r="FP446" s="49"/>
      <c r="FQ446" s="49"/>
      <c r="FR446" s="49"/>
      <c r="FS446" s="49"/>
      <c r="FT446" s="49"/>
      <c r="FU446" s="49"/>
      <c r="FV446" s="49"/>
      <c r="FW446" s="49"/>
      <c r="FX446" s="49"/>
      <c r="FY446" s="49"/>
      <c r="FZ446" s="49"/>
      <c r="GA446" s="49"/>
      <c r="GB446" s="49"/>
      <c r="GC446" s="49"/>
      <c r="GD446" s="49"/>
      <c r="GE446" s="49"/>
      <c r="GF446" s="49"/>
      <c r="GG446" s="49"/>
      <c r="GH446" s="49"/>
      <c r="GI446" s="49"/>
      <c r="GJ446" s="49"/>
      <c r="GK446" s="49"/>
      <c r="GL446" s="49"/>
      <c r="GM446" s="49"/>
      <c r="GN446" s="49"/>
      <c r="GO446" s="49"/>
      <c r="GP446" s="49"/>
      <c r="GQ446" s="49"/>
      <c r="GR446" s="49"/>
      <c r="GS446" s="49"/>
      <c r="GT446" s="49"/>
      <c r="GU446" s="49"/>
      <c r="GV446" s="49"/>
      <c r="GW446" s="49"/>
      <c r="GX446" s="49"/>
      <c r="GY446" s="49"/>
      <c r="GZ446" s="49"/>
    </row>
    <row r="447" spans="1:208" s="5" customFormat="1" ht="18.600000000000001" customHeight="1" x14ac:dyDescent="0.25">
      <c r="A447" s="58"/>
      <c r="B447" s="50" t="str">
        <f>IF($A447="","",(IF((VLOOKUP($A447,DATA!$A$1:$M$38,2,FALSE))="X","X",(IF(B446="X",1,B446+1)))))</f>
        <v/>
      </c>
      <c r="C447" s="51" t="str">
        <f>IF($A447="","",(IF((VLOOKUP($A447,DATA!$A$1:$M$38,3,FALSE))="X","X",(IF(C446="X",1,C446+1)))))</f>
        <v/>
      </c>
      <c r="D447" s="50" t="str">
        <f>IF($A447="","",(IF((VLOOKUP($A447,DATA!$A$1:$M$38,4,FALSE))="X","X",(IF(D446="X",1,D446+1)))))</f>
        <v/>
      </c>
      <c r="E447" s="51" t="str">
        <f>IF($A447="","",(IF((VLOOKUP($A447,DATA!$A$1:$M$38,5,FALSE))="X","X",(IF(E446="X",1,E446+1)))))</f>
        <v/>
      </c>
      <c r="F447" s="50" t="str">
        <f>IF($A447="","",(IF((VLOOKUP($A447,DATA!$A$1:$M$38,6,FALSE))="X","X",(IF(F446="X",1,F446+1)))))</f>
        <v/>
      </c>
      <c r="G447" s="51" t="str">
        <f>IF($A447="","",(IF((VLOOKUP($A447,DATA!$A$1:$M$38,7,FALSE))="X","X",(IF(G446="X",1,G446+1)))))</f>
        <v/>
      </c>
      <c r="H447" s="50" t="str">
        <f>IF($A447="","",(IF((VLOOKUP($A447,DATA!$A$1:$M$38,8,FALSE))="X","X",(IF(H446="X",1,H446+1)))))</f>
        <v/>
      </c>
      <c r="I447" s="50" t="str">
        <f>IF($A447="","",(IF((VLOOKUP($A447,DATA!$A$1:$M$38,9,FALSE))="X","X",(IF(I446="X",1,I446+1)))))</f>
        <v/>
      </c>
      <c r="J447" s="51" t="str">
        <f>IF($A447="","",(IF((VLOOKUP($A447,DATA!$A$1:$M$38,10,FALSE))="X","X",(IF(J446="X",1,J446+1)))))</f>
        <v/>
      </c>
      <c r="K447" s="50" t="str">
        <f>IF($A447="","",(IF((VLOOKUP($A447,DATA!$A$1:$M$38,11,FALSE))="X","X",(IF(K446="X",1,K446+1)))))</f>
        <v/>
      </c>
      <c r="L447" s="50" t="str">
        <f>IF($A447="","",(IF((VLOOKUP($A447,DATA!$A$1:$M$38,12,FALSE))="X","X",(IF(L446="X",1,L446+1)))))</f>
        <v/>
      </c>
      <c r="M447" s="50" t="str">
        <f>IF($A447="","",(IF((VLOOKUP($A447,DATA!$A$1:$M$38,13,FALSE))="X","X",(IF(M446="X",1,M446+1)))))</f>
        <v/>
      </c>
      <c r="N447" s="53" t="str">
        <f t="shared" si="12"/>
        <v/>
      </c>
      <c r="O447" s="51" t="str">
        <f t="shared" si="13"/>
        <v/>
      </c>
      <c r="P447" s="50" t="str">
        <f>IF($A447="","",(IF((VLOOKUP($A447,DATA!$S$1:$AC$38,2,FALSE))="X","X",(IF(P446="X",1,P446+1)))))</f>
        <v/>
      </c>
      <c r="Q447" s="50" t="str">
        <f>IF($A447="","",(IF((VLOOKUP($A447,DATA!$S$1:$AC$38,3,FALSE))="X","X",(IF(Q446="X",1,Q446+1)))))</f>
        <v/>
      </c>
      <c r="R447" s="50" t="str">
        <f>IF($A447="","",(IF((VLOOKUP($A447,DATA!$S$1:$AC$38,4,FALSE))="X","X",(IF(R446="X",1,R446+1)))))</f>
        <v/>
      </c>
      <c r="S447" s="50" t="str">
        <f>IF($A447="","",(IF((VLOOKUP($A447,DATA!$S$1:$AC$38,5,FALSE))="X","X",(IF(S446="X",1,S446+1)))))</f>
        <v/>
      </c>
      <c r="T447" s="50" t="str">
        <f>IF($A447="","",(IF((VLOOKUP($A447,DATA!$S$1:$AC$38,6,FALSE))="X","X",(IF(T446="X",1,T446+1)))))</f>
        <v/>
      </c>
      <c r="U447" s="50" t="str">
        <f>IF($A447="","",(IF((VLOOKUP($A447,DATA!$S$1:$AC$38,7,FALSE))="X","X",(IF(U446="X",1,U446+1)))))</f>
        <v/>
      </c>
      <c r="V447" s="51" t="str">
        <f>IF($A447="","",(IF((VLOOKUP($A447,DATA!$S$1:$AC$38,8,FALSE))="X","X",(IF(V446="X",1,V446+1)))))</f>
        <v/>
      </c>
      <c r="W447" s="50" t="str">
        <f>IF($A447="","",(IF((VLOOKUP($A447,DATA!$S$1:$AC$38,9,FALSE))="X","X",(IF(W446="X",1,W446+1)))))</f>
        <v/>
      </c>
      <c r="X447" s="50" t="str">
        <f>IF($A447="","",(IF((VLOOKUP($A447,DATA!$S$1:$AC$38,10,FALSE))="X","X",(IF(X446="X",1,X446+1)))))</f>
        <v/>
      </c>
      <c r="Y447" s="51" t="str">
        <f>IF($A447="","",(IF((VLOOKUP($A447,DATA!$S$1:$AC$38,11,FALSE))="X","X",(IF(Y446="X",1,Y446+1)))))</f>
        <v/>
      </c>
      <c r="Z447" s="52"/>
      <c r="AA447" s="52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44"/>
      <c r="AQ447" s="44"/>
      <c r="AR447" s="44"/>
      <c r="AS447" s="44"/>
      <c r="AT447" s="44"/>
      <c r="AU447" s="44"/>
      <c r="AV447" s="44"/>
      <c r="AW447" s="44"/>
      <c r="AX447" s="44"/>
      <c r="AY447" s="44"/>
      <c r="AZ447" s="44"/>
      <c r="BA447" s="44"/>
      <c r="BB447" s="44"/>
      <c r="BC447" s="44"/>
      <c r="BD447" s="44"/>
      <c r="BE447" s="44"/>
      <c r="BF447" s="44"/>
      <c r="BG447" s="44"/>
      <c r="BH447" s="44"/>
      <c r="BI447" s="44"/>
      <c r="BJ447" s="44"/>
      <c r="BK447" s="44"/>
      <c r="BL447" s="44"/>
      <c r="BM447" s="39"/>
      <c r="BN447" s="39"/>
      <c r="BO447" s="39"/>
      <c r="BP447" s="39"/>
      <c r="BQ447" s="39"/>
      <c r="BR447" s="39"/>
      <c r="BS447" s="44"/>
      <c r="BT447" s="44"/>
      <c r="BU447" s="44"/>
      <c r="BV447" s="44"/>
      <c r="BW447" s="44"/>
      <c r="BX447" s="44"/>
      <c r="BY447" s="44"/>
      <c r="BZ447" s="44"/>
      <c r="CA447" s="44"/>
      <c r="CB447" s="44"/>
      <c r="CC447" s="44"/>
      <c r="CD447" s="44"/>
      <c r="CE447" s="39"/>
      <c r="CF447" s="39"/>
      <c r="CG447" s="39"/>
      <c r="CH447" s="39"/>
      <c r="DC447" s="4"/>
      <c r="DD447" s="4"/>
      <c r="DE447" s="49"/>
      <c r="DF447" s="49"/>
      <c r="DG447" s="49"/>
      <c r="DH447" s="49"/>
      <c r="DI447" s="49"/>
      <c r="DJ447" s="49"/>
      <c r="DK447" s="49"/>
      <c r="DL447" s="49"/>
      <c r="DM447" s="49"/>
      <c r="DN447" s="49"/>
      <c r="DO447" s="49"/>
      <c r="DP447" s="49"/>
      <c r="DQ447" s="49"/>
      <c r="DR447" s="49"/>
      <c r="DS447" s="49"/>
      <c r="DT447" s="49"/>
      <c r="DU447" s="49"/>
      <c r="DV447" s="49"/>
      <c r="DW447" s="49"/>
      <c r="DX447" s="49"/>
      <c r="DY447" s="49"/>
      <c r="DZ447" s="49"/>
      <c r="EA447" s="49"/>
      <c r="EB447" s="49"/>
      <c r="EC447" s="49"/>
      <c r="ED447" s="49"/>
      <c r="EE447" s="49"/>
      <c r="EF447" s="49"/>
      <c r="EG447" s="49"/>
      <c r="EH447" s="49"/>
      <c r="EI447" s="49"/>
      <c r="EJ447" s="49"/>
      <c r="EK447" s="49"/>
      <c r="EL447" s="49"/>
      <c r="EM447" s="49"/>
      <c r="EN447" s="49"/>
      <c r="EO447" s="49"/>
      <c r="EP447" s="49"/>
      <c r="EQ447" s="49"/>
      <c r="ER447" s="49"/>
      <c r="ES447" s="49"/>
      <c r="ET447" s="49"/>
      <c r="EU447" s="49"/>
      <c r="EV447" s="49"/>
      <c r="EW447" s="49"/>
      <c r="EX447" s="49"/>
      <c r="EY447" s="49"/>
      <c r="EZ447" s="49"/>
      <c r="FA447" s="49"/>
      <c r="FB447" s="49"/>
      <c r="FC447" s="49"/>
      <c r="FD447" s="49"/>
      <c r="FE447" s="49"/>
      <c r="FF447" s="49"/>
      <c r="FG447" s="49"/>
      <c r="FH447" s="49"/>
      <c r="FI447" s="49"/>
      <c r="FJ447" s="49"/>
      <c r="FK447" s="49"/>
      <c r="FL447" s="49"/>
      <c r="FM447" s="49"/>
      <c r="FN447" s="49"/>
      <c r="FO447" s="49"/>
      <c r="FP447" s="49"/>
      <c r="FQ447" s="49"/>
      <c r="FR447" s="49"/>
      <c r="FS447" s="49"/>
      <c r="FT447" s="49"/>
      <c r="FU447" s="49"/>
      <c r="FV447" s="49"/>
      <c r="FW447" s="49"/>
      <c r="FX447" s="49"/>
      <c r="FY447" s="49"/>
      <c r="FZ447" s="49"/>
      <c r="GA447" s="49"/>
      <c r="GB447" s="49"/>
      <c r="GC447" s="49"/>
      <c r="GD447" s="49"/>
      <c r="GE447" s="49"/>
      <c r="GF447" s="49"/>
      <c r="GG447" s="49"/>
      <c r="GH447" s="49"/>
      <c r="GI447" s="49"/>
      <c r="GJ447" s="49"/>
      <c r="GK447" s="49"/>
      <c r="GL447" s="49"/>
      <c r="GM447" s="49"/>
      <c r="GN447" s="49"/>
      <c r="GO447" s="49"/>
      <c r="GP447" s="49"/>
      <c r="GQ447" s="49"/>
      <c r="GR447" s="49"/>
      <c r="GS447" s="49"/>
      <c r="GT447" s="49"/>
      <c r="GU447" s="49"/>
      <c r="GV447" s="49"/>
      <c r="GW447" s="49"/>
      <c r="GX447" s="49"/>
      <c r="GY447" s="49"/>
      <c r="GZ447" s="49"/>
    </row>
    <row r="448" spans="1:208" s="5" customFormat="1" ht="18.600000000000001" customHeight="1" x14ac:dyDescent="0.25">
      <c r="A448" s="58"/>
      <c r="B448" s="50" t="str">
        <f>IF($A448="","",(IF((VLOOKUP($A448,DATA!$A$1:$M$38,2,FALSE))="X","X",(IF(B447="X",1,B447+1)))))</f>
        <v/>
      </c>
      <c r="C448" s="51" t="str">
        <f>IF($A448="","",(IF((VLOOKUP($A448,DATA!$A$1:$M$38,3,FALSE))="X","X",(IF(C447="X",1,C447+1)))))</f>
        <v/>
      </c>
      <c r="D448" s="50" t="str">
        <f>IF($A448="","",(IF((VLOOKUP($A448,DATA!$A$1:$M$38,4,FALSE))="X","X",(IF(D447="X",1,D447+1)))))</f>
        <v/>
      </c>
      <c r="E448" s="51" t="str">
        <f>IF($A448="","",(IF((VLOOKUP($A448,DATA!$A$1:$M$38,5,FALSE))="X","X",(IF(E447="X",1,E447+1)))))</f>
        <v/>
      </c>
      <c r="F448" s="50" t="str">
        <f>IF($A448="","",(IF((VLOOKUP($A448,DATA!$A$1:$M$38,6,FALSE))="X","X",(IF(F447="X",1,F447+1)))))</f>
        <v/>
      </c>
      <c r="G448" s="51" t="str">
        <f>IF($A448="","",(IF((VLOOKUP($A448,DATA!$A$1:$M$38,7,FALSE))="X","X",(IF(G447="X",1,G447+1)))))</f>
        <v/>
      </c>
      <c r="H448" s="50" t="str">
        <f>IF($A448="","",(IF((VLOOKUP($A448,DATA!$A$1:$M$38,8,FALSE))="X","X",(IF(H447="X",1,H447+1)))))</f>
        <v/>
      </c>
      <c r="I448" s="50" t="str">
        <f>IF($A448="","",(IF((VLOOKUP($A448,DATA!$A$1:$M$38,9,FALSE))="X","X",(IF(I447="X",1,I447+1)))))</f>
        <v/>
      </c>
      <c r="J448" s="51" t="str">
        <f>IF($A448="","",(IF((VLOOKUP($A448,DATA!$A$1:$M$38,10,FALSE))="X","X",(IF(J447="X",1,J447+1)))))</f>
        <v/>
      </c>
      <c r="K448" s="50" t="str">
        <f>IF($A448="","",(IF((VLOOKUP($A448,DATA!$A$1:$M$38,11,FALSE))="X","X",(IF(K447="X",1,K447+1)))))</f>
        <v/>
      </c>
      <c r="L448" s="50" t="str">
        <f>IF($A448="","",(IF((VLOOKUP($A448,DATA!$A$1:$M$38,12,FALSE))="X","X",(IF(L447="X",1,L447+1)))))</f>
        <v/>
      </c>
      <c r="M448" s="50" t="str">
        <f>IF($A448="","",(IF((VLOOKUP($A448,DATA!$A$1:$M$38,13,FALSE))="X","X",(IF(M447="X",1,M447+1)))))</f>
        <v/>
      </c>
      <c r="N448" s="53" t="str">
        <f t="shared" si="12"/>
        <v/>
      </c>
      <c r="O448" s="51" t="str">
        <f t="shared" si="13"/>
        <v/>
      </c>
      <c r="P448" s="50" t="str">
        <f>IF($A448="","",(IF((VLOOKUP($A448,DATA!$S$1:$AC$38,2,FALSE))="X","X",(IF(P447="X",1,P447+1)))))</f>
        <v/>
      </c>
      <c r="Q448" s="50" t="str">
        <f>IF($A448="","",(IF((VLOOKUP($A448,DATA!$S$1:$AC$38,3,FALSE))="X","X",(IF(Q447="X",1,Q447+1)))))</f>
        <v/>
      </c>
      <c r="R448" s="50" t="str">
        <f>IF($A448="","",(IF((VLOOKUP($A448,DATA!$S$1:$AC$38,4,FALSE))="X","X",(IF(R447="X",1,R447+1)))))</f>
        <v/>
      </c>
      <c r="S448" s="50" t="str">
        <f>IF($A448="","",(IF((VLOOKUP($A448,DATA!$S$1:$AC$38,5,FALSE))="X","X",(IF(S447="X",1,S447+1)))))</f>
        <v/>
      </c>
      <c r="T448" s="50" t="str">
        <f>IF($A448="","",(IF((VLOOKUP($A448,DATA!$S$1:$AC$38,6,FALSE))="X","X",(IF(T447="X",1,T447+1)))))</f>
        <v/>
      </c>
      <c r="U448" s="50" t="str">
        <f>IF($A448="","",(IF((VLOOKUP($A448,DATA!$S$1:$AC$38,7,FALSE))="X","X",(IF(U447="X",1,U447+1)))))</f>
        <v/>
      </c>
      <c r="V448" s="51" t="str">
        <f>IF($A448="","",(IF((VLOOKUP($A448,DATA!$S$1:$AC$38,8,FALSE))="X","X",(IF(V447="X",1,V447+1)))))</f>
        <v/>
      </c>
      <c r="W448" s="50" t="str">
        <f>IF($A448="","",(IF((VLOOKUP($A448,DATA!$S$1:$AC$38,9,FALSE))="X","X",(IF(W447="X",1,W447+1)))))</f>
        <v/>
      </c>
      <c r="X448" s="50" t="str">
        <f>IF($A448="","",(IF((VLOOKUP($A448,DATA!$S$1:$AC$38,10,FALSE))="X","X",(IF(X447="X",1,X447+1)))))</f>
        <v/>
      </c>
      <c r="Y448" s="51" t="str">
        <f>IF($A448="","",(IF((VLOOKUP($A448,DATA!$S$1:$AC$38,11,FALSE))="X","X",(IF(Y447="X",1,Y447+1)))))</f>
        <v/>
      </c>
      <c r="Z448" s="52"/>
      <c r="AA448" s="52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Q448" s="44"/>
      <c r="AR448" s="44"/>
      <c r="AS448" s="44"/>
      <c r="AT448" s="44"/>
      <c r="AU448" s="44"/>
      <c r="AV448" s="44"/>
      <c r="AW448" s="44"/>
      <c r="AX448" s="44"/>
      <c r="AY448" s="44"/>
      <c r="AZ448" s="44"/>
      <c r="BA448" s="44"/>
      <c r="BB448" s="44"/>
      <c r="BC448" s="44"/>
      <c r="BD448" s="44"/>
      <c r="BE448" s="44"/>
      <c r="BF448" s="44"/>
      <c r="BG448" s="44"/>
      <c r="BH448" s="44"/>
      <c r="BI448" s="44"/>
      <c r="BJ448" s="44"/>
      <c r="BK448" s="44"/>
      <c r="BL448" s="44"/>
      <c r="BM448" s="39"/>
      <c r="BN448" s="39"/>
      <c r="BO448" s="39"/>
      <c r="BP448" s="39"/>
      <c r="BQ448" s="39"/>
      <c r="BR448" s="39"/>
      <c r="BS448" s="44"/>
      <c r="BT448" s="44"/>
      <c r="BU448" s="44"/>
      <c r="BV448" s="44"/>
      <c r="BW448" s="44"/>
      <c r="BX448" s="44"/>
      <c r="BY448" s="44"/>
      <c r="BZ448" s="44"/>
      <c r="CA448" s="44"/>
      <c r="CB448" s="44"/>
      <c r="CC448" s="44"/>
      <c r="CD448" s="44"/>
      <c r="CE448" s="39"/>
      <c r="CF448" s="39"/>
      <c r="CG448" s="39"/>
      <c r="CH448" s="39"/>
      <c r="DC448" s="4"/>
      <c r="DD448" s="4"/>
      <c r="DE448" s="49"/>
      <c r="DF448" s="49"/>
      <c r="DG448" s="49"/>
      <c r="DH448" s="49"/>
      <c r="DI448" s="49"/>
      <c r="DJ448" s="49"/>
      <c r="DK448" s="49"/>
      <c r="DL448" s="49"/>
      <c r="DM448" s="49"/>
      <c r="DN448" s="49"/>
      <c r="DO448" s="49"/>
      <c r="DP448" s="49"/>
      <c r="DQ448" s="49"/>
      <c r="DR448" s="49"/>
      <c r="DS448" s="49"/>
      <c r="DT448" s="49"/>
      <c r="DU448" s="49"/>
      <c r="DV448" s="49"/>
      <c r="DW448" s="49"/>
      <c r="DX448" s="49"/>
      <c r="DY448" s="49"/>
      <c r="DZ448" s="49"/>
      <c r="EA448" s="49"/>
      <c r="EB448" s="49"/>
      <c r="EC448" s="49"/>
      <c r="ED448" s="49"/>
      <c r="EE448" s="49"/>
      <c r="EF448" s="49"/>
      <c r="EG448" s="49"/>
      <c r="EH448" s="49"/>
      <c r="EI448" s="49"/>
      <c r="EJ448" s="49"/>
      <c r="EK448" s="49"/>
      <c r="EL448" s="49"/>
      <c r="EM448" s="49"/>
      <c r="EN448" s="49"/>
      <c r="EO448" s="49"/>
      <c r="EP448" s="49"/>
      <c r="EQ448" s="49"/>
      <c r="ER448" s="49"/>
      <c r="ES448" s="49"/>
      <c r="ET448" s="49"/>
      <c r="EU448" s="49"/>
      <c r="EV448" s="49"/>
      <c r="EW448" s="49"/>
      <c r="EX448" s="49"/>
      <c r="EY448" s="49"/>
      <c r="EZ448" s="49"/>
      <c r="FA448" s="49"/>
      <c r="FB448" s="49"/>
      <c r="FC448" s="49"/>
      <c r="FD448" s="49"/>
      <c r="FE448" s="49"/>
      <c r="FF448" s="49"/>
      <c r="FG448" s="49"/>
      <c r="FH448" s="49"/>
      <c r="FI448" s="49"/>
      <c r="FJ448" s="49"/>
      <c r="FK448" s="49"/>
      <c r="FL448" s="49"/>
      <c r="FM448" s="49"/>
      <c r="FN448" s="49"/>
      <c r="FO448" s="49"/>
      <c r="FP448" s="49"/>
      <c r="FQ448" s="49"/>
      <c r="FR448" s="49"/>
      <c r="FS448" s="49"/>
      <c r="FT448" s="49"/>
      <c r="FU448" s="49"/>
      <c r="FV448" s="49"/>
      <c r="FW448" s="49"/>
      <c r="FX448" s="49"/>
      <c r="FY448" s="49"/>
      <c r="FZ448" s="49"/>
      <c r="GA448" s="49"/>
      <c r="GB448" s="49"/>
      <c r="GC448" s="49"/>
      <c r="GD448" s="49"/>
      <c r="GE448" s="49"/>
      <c r="GF448" s="49"/>
      <c r="GG448" s="49"/>
      <c r="GH448" s="49"/>
      <c r="GI448" s="49"/>
      <c r="GJ448" s="49"/>
      <c r="GK448" s="49"/>
      <c r="GL448" s="49"/>
      <c r="GM448" s="49"/>
      <c r="GN448" s="49"/>
      <c r="GO448" s="49"/>
      <c r="GP448" s="49"/>
      <c r="GQ448" s="49"/>
      <c r="GR448" s="49"/>
      <c r="GS448" s="49"/>
      <c r="GT448" s="49"/>
      <c r="GU448" s="49"/>
      <c r="GV448" s="49"/>
      <c r="GW448" s="49"/>
      <c r="GX448" s="49"/>
      <c r="GY448" s="49"/>
      <c r="GZ448" s="49"/>
    </row>
    <row r="449" spans="1:208" s="5" customFormat="1" ht="18.600000000000001" customHeight="1" x14ac:dyDescent="0.25">
      <c r="A449" s="58"/>
      <c r="B449" s="50" t="str">
        <f>IF($A449="","",(IF((VLOOKUP($A449,DATA!$A$1:$M$38,2,FALSE))="X","X",(IF(B448="X",1,B448+1)))))</f>
        <v/>
      </c>
      <c r="C449" s="51" t="str">
        <f>IF($A449="","",(IF((VLOOKUP($A449,DATA!$A$1:$M$38,3,FALSE))="X","X",(IF(C448="X",1,C448+1)))))</f>
        <v/>
      </c>
      <c r="D449" s="50" t="str">
        <f>IF($A449="","",(IF((VLOOKUP($A449,DATA!$A$1:$M$38,4,FALSE))="X","X",(IF(D448="X",1,D448+1)))))</f>
        <v/>
      </c>
      <c r="E449" s="51" t="str">
        <f>IF($A449="","",(IF((VLOOKUP($A449,DATA!$A$1:$M$38,5,FALSE))="X","X",(IF(E448="X",1,E448+1)))))</f>
        <v/>
      </c>
      <c r="F449" s="50" t="str">
        <f>IF($A449="","",(IF((VLOOKUP($A449,DATA!$A$1:$M$38,6,FALSE))="X","X",(IF(F448="X",1,F448+1)))))</f>
        <v/>
      </c>
      <c r="G449" s="51" t="str">
        <f>IF($A449="","",(IF((VLOOKUP($A449,DATA!$A$1:$M$38,7,FALSE))="X","X",(IF(G448="X",1,G448+1)))))</f>
        <v/>
      </c>
      <c r="H449" s="50" t="str">
        <f>IF($A449="","",(IF((VLOOKUP($A449,DATA!$A$1:$M$38,8,FALSE))="X","X",(IF(H448="X",1,H448+1)))))</f>
        <v/>
      </c>
      <c r="I449" s="50" t="str">
        <f>IF($A449="","",(IF((VLOOKUP($A449,DATA!$A$1:$M$38,9,FALSE))="X","X",(IF(I448="X",1,I448+1)))))</f>
        <v/>
      </c>
      <c r="J449" s="51" t="str">
        <f>IF($A449="","",(IF((VLOOKUP($A449,DATA!$A$1:$M$38,10,FALSE))="X","X",(IF(J448="X",1,J448+1)))))</f>
        <v/>
      </c>
      <c r="K449" s="50" t="str">
        <f>IF($A449="","",(IF((VLOOKUP($A449,DATA!$A$1:$M$38,11,FALSE))="X","X",(IF(K448="X",1,K448+1)))))</f>
        <v/>
      </c>
      <c r="L449" s="50" t="str">
        <f>IF($A449="","",(IF((VLOOKUP($A449,DATA!$A$1:$M$38,12,FALSE))="X","X",(IF(L448="X",1,L448+1)))))</f>
        <v/>
      </c>
      <c r="M449" s="50" t="str">
        <f>IF($A449="","",(IF((VLOOKUP($A449,DATA!$A$1:$M$38,13,FALSE))="X","X",(IF(M448="X",1,M448+1)))))</f>
        <v/>
      </c>
      <c r="N449" s="53" t="str">
        <f t="shared" si="12"/>
        <v/>
      </c>
      <c r="O449" s="51" t="str">
        <f t="shared" si="13"/>
        <v/>
      </c>
      <c r="P449" s="50" t="str">
        <f>IF($A449="","",(IF((VLOOKUP($A449,DATA!$S$1:$AC$38,2,FALSE))="X","X",(IF(P448="X",1,P448+1)))))</f>
        <v/>
      </c>
      <c r="Q449" s="50" t="str">
        <f>IF($A449="","",(IF((VLOOKUP($A449,DATA!$S$1:$AC$38,3,FALSE))="X","X",(IF(Q448="X",1,Q448+1)))))</f>
        <v/>
      </c>
      <c r="R449" s="50" t="str">
        <f>IF($A449="","",(IF((VLOOKUP($A449,DATA!$S$1:$AC$38,4,FALSE))="X","X",(IF(R448="X",1,R448+1)))))</f>
        <v/>
      </c>
      <c r="S449" s="50" t="str">
        <f>IF($A449="","",(IF((VLOOKUP($A449,DATA!$S$1:$AC$38,5,FALSE))="X","X",(IF(S448="X",1,S448+1)))))</f>
        <v/>
      </c>
      <c r="T449" s="50" t="str">
        <f>IF($A449="","",(IF((VLOOKUP($A449,DATA!$S$1:$AC$38,6,FALSE))="X","X",(IF(T448="X",1,T448+1)))))</f>
        <v/>
      </c>
      <c r="U449" s="50" t="str">
        <f>IF($A449="","",(IF((VLOOKUP($A449,DATA!$S$1:$AC$38,7,FALSE))="X","X",(IF(U448="X",1,U448+1)))))</f>
        <v/>
      </c>
      <c r="V449" s="51" t="str">
        <f>IF($A449="","",(IF((VLOOKUP($A449,DATA!$S$1:$AC$38,8,FALSE))="X","X",(IF(V448="X",1,V448+1)))))</f>
        <v/>
      </c>
      <c r="W449" s="50" t="str">
        <f>IF($A449="","",(IF((VLOOKUP($A449,DATA!$S$1:$AC$38,9,FALSE))="X","X",(IF(W448="X",1,W448+1)))))</f>
        <v/>
      </c>
      <c r="X449" s="50" t="str">
        <f>IF($A449="","",(IF((VLOOKUP($A449,DATA!$S$1:$AC$38,10,FALSE))="X","X",(IF(X448="X",1,X448+1)))))</f>
        <v/>
      </c>
      <c r="Y449" s="51" t="str">
        <f>IF($A449="","",(IF((VLOOKUP($A449,DATA!$S$1:$AC$38,11,FALSE))="X","X",(IF(Y448="X",1,Y448+1)))))</f>
        <v/>
      </c>
      <c r="Z449" s="52"/>
      <c r="AA449" s="52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Q449" s="44"/>
      <c r="AR449" s="44"/>
      <c r="AS449" s="44"/>
      <c r="AT449" s="44"/>
      <c r="AU449" s="44"/>
      <c r="AV449" s="44"/>
      <c r="AW449" s="44"/>
      <c r="AX449" s="44"/>
      <c r="AY449" s="44"/>
      <c r="AZ449" s="44"/>
      <c r="BA449" s="44"/>
      <c r="BB449" s="44"/>
      <c r="BC449" s="44"/>
      <c r="BD449" s="44"/>
      <c r="BE449" s="44"/>
      <c r="BF449" s="44"/>
      <c r="BG449" s="44"/>
      <c r="BH449" s="44"/>
      <c r="BI449" s="44"/>
      <c r="BJ449" s="44"/>
      <c r="BK449" s="44"/>
      <c r="BL449" s="44"/>
      <c r="BM449" s="39"/>
      <c r="BN449" s="39"/>
      <c r="BO449" s="39"/>
      <c r="BP449" s="39"/>
      <c r="BQ449" s="39"/>
      <c r="BR449" s="39"/>
      <c r="BS449" s="44"/>
      <c r="BT449" s="44"/>
      <c r="BU449" s="44"/>
      <c r="BV449" s="44"/>
      <c r="BW449" s="44"/>
      <c r="BX449" s="44"/>
      <c r="BY449" s="44"/>
      <c r="BZ449" s="44"/>
      <c r="CA449" s="44"/>
      <c r="CB449" s="44"/>
      <c r="CC449" s="44"/>
      <c r="CD449" s="44"/>
      <c r="CE449" s="39"/>
      <c r="CF449" s="39"/>
      <c r="CG449" s="39"/>
      <c r="CH449" s="39"/>
      <c r="DC449" s="4"/>
      <c r="DD449" s="4"/>
      <c r="DE449" s="49"/>
      <c r="DF449" s="49"/>
      <c r="DG449" s="49"/>
      <c r="DH449" s="49"/>
      <c r="DI449" s="49"/>
      <c r="DJ449" s="49"/>
      <c r="DK449" s="49"/>
      <c r="DL449" s="49"/>
      <c r="DM449" s="49"/>
      <c r="DN449" s="49"/>
      <c r="DO449" s="49"/>
      <c r="DP449" s="49"/>
      <c r="DQ449" s="49"/>
      <c r="DR449" s="49"/>
      <c r="DS449" s="49"/>
      <c r="DT449" s="49"/>
      <c r="DU449" s="49"/>
      <c r="DV449" s="49"/>
      <c r="DW449" s="49"/>
      <c r="DX449" s="49"/>
      <c r="DY449" s="49"/>
      <c r="DZ449" s="49"/>
      <c r="EA449" s="49"/>
      <c r="EB449" s="49"/>
      <c r="EC449" s="49"/>
      <c r="ED449" s="49"/>
      <c r="EE449" s="49"/>
      <c r="EF449" s="49"/>
      <c r="EG449" s="49"/>
      <c r="EH449" s="49"/>
      <c r="EI449" s="49"/>
      <c r="EJ449" s="49"/>
      <c r="EK449" s="49"/>
      <c r="EL449" s="49"/>
      <c r="EM449" s="49"/>
      <c r="EN449" s="49"/>
      <c r="EO449" s="49"/>
      <c r="EP449" s="49"/>
      <c r="EQ449" s="49"/>
      <c r="ER449" s="49"/>
      <c r="ES449" s="49"/>
      <c r="ET449" s="49"/>
      <c r="EU449" s="49"/>
      <c r="EV449" s="49"/>
      <c r="EW449" s="49"/>
      <c r="EX449" s="49"/>
      <c r="EY449" s="49"/>
      <c r="EZ449" s="49"/>
      <c r="FA449" s="49"/>
      <c r="FB449" s="49"/>
      <c r="FC449" s="49"/>
      <c r="FD449" s="49"/>
      <c r="FE449" s="49"/>
      <c r="FF449" s="49"/>
      <c r="FG449" s="49"/>
      <c r="FH449" s="49"/>
      <c r="FI449" s="49"/>
      <c r="FJ449" s="49"/>
      <c r="FK449" s="49"/>
      <c r="FL449" s="49"/>
      <c r="FM449" s="49"/>
      <c r="FN449" s="49"/>
      <c r="FO449" s="49"/>
      <c r="FP449" s="49"/>
      <c r="FQ449" s="49"/>
      <c r="FR449" s="49"/>
      <c r="FS449" s="49"/>
      <c r="FT449" s="49"/>
      <c r="FU449" s="49"/>
      <c r="FV449" s="49"/>
      <c r="FW449" s="49"/>
      <c r="FX449" s="49"/>
      <c r="FY449" s="49"/>
      <c r="FZ449" s="49"/>
      <c r="GA449" s="49"/>
      <c r="GB449" s="49"/>
      <c r="GC449" s="49"/>
      <c r="GD449" s="49"/>
      <c r="GE449" s="49"/>
      <c r="GF449" s="49"/>
      <c r="GG449" s="49"/>
      <c r="GH449" s="49"/>
      <c r="GI449" s="49"/>
      <c r="GJ449" s="49"/>
      <c r="GK449" s="49"/>
      <c r="GL449" s="49"/>
      <c r="GM449" s="49"/>
      <c r="GN449" s="49"/>
      <c r="GO449" s="49"/>
      <c r="GP449" s="49"/>
      <c r="GQ449" s="49"/>
      <c r="GR449" s="49"/>
      <c r="GS449" s="49"/>
      <c r="GT449" s="49"/>
      <c r="GU449" s="49"/>
      <c r="GV449" s="49"/>
      <c r="GW449" s="49"/>
      <c r="GX449" s="49"/>
      <c r="GY449" s="49"/>
      <c r="GZ449" s="49"/>
    </row>
    <row r="450" spans="1:208" s="5" customFormat="1" ht="18.600000000000001" customHeight="1" x14ac:dyDescent="0.25">
      <c r="A450" s="58"/>
      <c r="B450" s="50" t="str">
        <f>IF($A450="","",(IF((VLOOKUP($A450,DATA!$A$1:$M$38,2,FALSE))="X","X",(IF(B449="X",1,B449+1)))))</f>
        <v/>
      </c>
      <c r="C450" s="51" t="str">
        <f>IF($A450="","",(IF((VLOOKUP($A450,DATA!$A$1:$M$38,3,FALSE))="X","X",(IF(C449="X",1,C449+1)))))</f>
        <v/>
      </c>
      <c r="D450" s="50" t="str">
        <f>IF($A450="","",(IF((VLOOKUP($A450,DATA!$A$1:$M$38,4,FALSE))="X","X",(IF(D449="X",1,D449+1)))))</f>
        <v/>
      </c>
      <c r="E450" s="51" t="str">
        <f>IF($A450="","",(IF((VLOOKUP($A450,DATA!$A$1:$M$38,5,FALSE))="X","X",(IF(E449="X",1,E449+1)))))</f>
        <v/>
      </c>
      <c r="F450" s="50" t="str">
        <f>IF($A450="","",(IF((VLOOKUP($A450,DATA!$A$1:$M$38,6,FALSE))="X","X",(IF(F449="X",1,F449+1)))))</f>
        <v/>
      </c>
      <c r="G450" s="51" t="str">
        <f>IF($A450="","",(IF((VLOOKUP($A450,DATA!$A$1:$M$38,7,FALSE))="X","X",(IF(G449="X",1,G449+1)))))</f>
        <v/>
      </c>
      <c r="H450" s="50" t="str">
        <f>IF($A450="","",(IF((VLOOKUP($A450,DATA!$A$1:$M$38,8,FALSE))="X","X",(IF(H449="X",1,H449+1)))))</f>
        <v/>
      </c>
      <c r="I450" s="50" t="str">
        <f>IF($A450="","",(IF((VLOOKUP($A450,DATA!$A$1:$M$38,9,FALSE))="X","X",(IF(I449="X",1,I449+1)))))</f>
        <v/>
      </c>
      <c r="J450" s="51" t="str">
        <f>IF($A450="","",(IF((VLOOKUP($A450,DATA!$A$1:$M$38,10,FALSE))="X","X",(IF(J449="X",1,J449+1)))))</f>
        <v/>
      </c>
      <c r="K450" s="50" t="str">
        <f>IF($A450="","",(IF((VLOOKUP($A450,DATA!$A$1:$M$38,11,FALSE))="X","X",(IF(K449="X",1,K449+1)))))</f>
        <v/>
      </c>
      <c r="L450" s="50" t="str">
        <f>IF($A450="","",(IF((VLOOKUP($A450,DATA!$A$1:$M$38,12,FALSE))="X","X",(IF(L449="X",1,L449+1)))))</f>
        <v/>
      </c>
      <c r="M450" s="50" t="str">
        <f>IF($A450="","",(IF((VLOOKUP($A450,DATA!$A$1:$M$38,13,FALSE))="X","X",(IF(M449="X",1,M449+1)))))</f>
        <v/>
      </c>
      <c r="N450" s="53" t="str">
        <f t="shared" si="12"/>
        <v/>
      </c>
      <c r="O450" s="51" t="str">
        <f t="shared" si="13"/>
        <v/>
      </c>
      <c r="P450" s="50" t="str">
        <f>IF($A450="","",(IF((VLOOKUP($A450,DATA!$S$1:$AC$38,2,FALSE))="X","X",(IF(P449="X",1,P449+1)))))</f>
        <v/>
      </c>
      <c r="Q450" s="50" t="str">
        <f>IF($A450="","",(IF((VLOOKUP($A450,DATA!$S$1:$AC$38,3,FALSE))="X","X",(IF(Q449="X",1,Q449+1)))))</f>
        <v/>
      </c>
      <c r="R450" s="50" t="str">
        <f>IF($A450="","",(IF((VLOOKUP($A450,DATA!$S$1:$AC$38,4,FALSE))="X","X",(IF(R449="X",1,R449+1)))))</f>
        <v/>
      </c>
      <c r="S450" s="50" t="str">
        <f>IF($A450="","",(IF((VLOOKUP($A450,DATA!$S$1:$AC$38,5,FALSE))="X","X",(IF(S449="X",1,S449+1)))))</f>
        <v/>
      </c>
      <c r="T450" s="50" t="str">
        <f>IF($A450="","",(IF((VLOOKUP($A450,DATA!$S$1:$AC$38,6,FALSE))="X","X",(IF(T449="X",1,T449+1)))))</f>
        <v/>
      </c>
      <c r="U450" s="50" t="str">
        <f>IF($A450="","",(IF((VLOOKUP($A450,DATA!$S$1:$AC$38,7,FALSE))="X","X",(IF(U449="X",1,U449+1)))))</f>
        <v/>
      </c>
      <c r="V450" s="51" t="str">
        <f>IF($A450="","",(IF((VLOOKUP($A450,DATA!$S$1:$AC$38,8,FALSE))="X","X",(IF(V449="X",1,V449+1)))))</f>
        <v/>
      </c>
      <c r="W450" s="50" t="str">
        <f>IF($A450="","",(IF((VLOOKUP($A450,DATA!$S$1:$AC$38,9,FALSE))="X","X",(IF(W449="X",1,W449+1)))))</f>
        <v/>
      </c>
      <c r="X450" s="50" t="str">
        <f>IF($A450="","",(IF((VLOOKUP($A450,DATA!$S$1:$AC$38,10,FALSE))="X","X",(IF(X449="X",1,X449+1)))))</f>
        <v/>
      </c>
      <c r="Y450" s="51" t="str">
        <f>IF($A450="","",(IF((VLOOKUP($A450,DATA!$S$1:$AC$38,11,FALSE))="X","X",(IF(Y449="X",1,Y449+1)))))</f>
        <v/>
      </c>
      <c r="Z450" s="52"/>
      <c r="AA450" s="52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  <c r="AQ450" s="44"/>
      <c r="AR450" s="44"/>
      <c r="AS450" s="44"/>
      <c r="AT450" s="44"/>
      <c r="AU450" s="44"/>
      <c r="AV450" s="44"/>
      <c r="AW450" s="44"/>
      <c r="AX450" s="44"/>
      <c r="AY450" s="44"/>
      <c r="AZ450" s="44"/>
      <c r="BA450" s="44"/>
      <c r="BB450" s="44"/>
      <c r="BC450" s="44"/>
      <c r="BD450" s="44"/>
      <c r="BE450" s="44"/>
      <c r="BF450" s="44"/>
      <c r="BG450" s="44"/>
      <c r="BH450" s="44"/>
      <c r="BI450" s="44"/>
      <c r="BJ450" s="44"/>
      <c r="BK450" s="44"/>
      <c r="BL450" s="44"/>
      <c r="BM450" s="39"/>
      <c r="BN450" s="39"/>
      <c r="BO450" s="39"/>
      <c r="BP450" s="39"/>
      <c r="BQ450" s="39"/>
      <c r="BR450" s="39"/>
      <c r="BS450" s="44"/>
      <c r="BT450" s="44"/>
      <c r="BU450" s="44"/>
      <c r="BV450" s="44"/>
      <c r="BW450" s="44"/>
      <c r="BX450" s="44"/>
      <c r="BY450" s="44"/>
      <c r="BZ450" s="44"/>
      <c r="CA450" s="44"/>
      <c r="CB450" s="44"/>
      <c r="CC450" s="44"/>
      <c r="CD450" s="44"/>
      <c r="CE450" s="39"/>
      <c r="CF450" s="39"/>
      <c r="CG450" s="39"/>
      <c r="CH450" s="39"/>
      <c r="DC450" s="4"/>
      <c r="DD450" s="4"/>
      <c r="DE450" s="49"/>
      <c r="DF450" s="49"/>
      <c r="DG450" s="49"/>
      <c r="DH450" s="49"/>
      <c r="DI450" s="49"/>
      <c r="DJ450" s="49"/>
      <c r="DK450" s="49"/>
      <c r="DL450" s="49"/>
      <c r="DM450" s="49"/>
      <c r="DN450" s="49"/>
      <c r="DO450" s="49"/>
      <c r="DP450" s="49"/>
      <c r="DQ450" s="49"/>
      <c r="DR450" s="49"/>
      <c r="DS450" s="49"/>
      <c r="DT450" s="49"/>
      <c r="DU450" s="49"/>
      <c r="DV450" s="49"/>
      <c r="DW450" s="49"/>
      <c r="DX450" s="49"/>
      <c r="DY450" s="49"/>
      <c r="DZ450" s="49"/>
      <c r="EA450" s="49"/>
      <c r="EB450" s="49"/>
      <c r="EC450" s="49"/>
      <c r="ED450" s="49"/>
      <c r="EE450" s="49"/>
      <c r="EF450" s="49"/>
      <c r="EG450" s="49"/>
      <c r="EH450" s="49"/>
      <c r="EI450" s="49"/>
      <c r="EJ450" s="49"/>
      <c r="EK450" s="49"/>
      <c r="EL450" s="49"/>
      <c r="EM450" s="49"/>
      <c r="EN450" s="49"/>
      <c r="EO450" s="49"/>
      <c r="EP450" s="49"/>
      <c r="EQ450" s="49"/>
      <c r="ER450" s="49"/>
      <c r="ES450" s="49"/>
      <c r="ET450" s="49"/>
      <c r="EU450" s="49"/>
      <c r="EV450" s="49"/>
      <c r="EW450" s="49"/>
      <c r="EX450" s="49"/>
      <c r="EY450" s="49"/>
      <c r="EZ450" s="49"/>
      <c r="FA450" s="49"/>
      <c r="FB450" s="49"/>
      <c r="FC450" s="49"/>
      <c r="FD450" s="49"/>
      <c r="FE450" s="49"/>
      <c r="FF450" s="49"/>
      <c r="FG450" s="49"/>
      <c r="FH450" s="49"/>
      <c r="FI450" s="49"/>
      <c r="FJ450" s="49"/>
      <c r="FK450" s="49"/>
      <c r="FL450" s="49"/>
      <c r="FM450" s="49"/>
      <c r="FN450" s="49"/>
      <c r="FO450" s="49"/>
      <c r="FP450" s="49"/>
      <c r="FQ450" s="49"/>
      <c r="FR450" s="49"/>
      <c r="FS450" s="49"/>
      <c r="FT450" s="49"/>
      <c r="FU450" s="49"/>
      <c r="FV450" s="49"/>
      <c r="FW450" s="49"/>
      <c r="FX450" s="49"/>
      <c r="FY450" s="49"/>
      <c r="FZ450" s="49"/>
      <c r="GA450" s="49"/>
      <c r="GB450" s="49"/>
      <c r="GC450" s="49"/>
      <c r="GD450" s="49"/>
      <c r="GE450" s="49"/>
      <c r="GF450" s="49"/>
      <c r="GG450" s="49"/>
      <c r="GH450" s="49"/>
      <c r="GI450" s="49"/>
      <c r="GJ450" s="49"/>
      <c r="GK450" s="49"/>
      <c r="GL450" s="49"/>
      <c r="GM450" s="49"/>
      <c r="GN450" s="49"/>
      <c r="GO450" s="49"/>
      <c r="GP450" s="49"/>
      <c r="GQ450" s="49"/>
      <c r="GR450" s="49"/>
      <c r="GS450" s="49"/>
      <c r="GT450" s="49"/>
      <c r="GU450" s="49"/>
      <c r="GV450" s="49"/>
      <c r="GW450" s="49"/>
      <c r="GX450" s="49"/>
      <c r="GY450" s="49"/>
      <c r="GZ450" s="49"/>
    </row>
    <row r="451" spans="1:208" s="5" customFormat="1" ht="18.600000000000001" customHeight="1" x14ac:dyDescent="0.25">
      <c r="A451" s="58"/>
      <c r="B451" s="50" t="str">
        <f>IF($A451="","",(IF((VLOOKUP($A451,DATA!$A$1:$M$38,2,FALSE))="X","X",(IF(B450="X",1,B450+1)))))</f>
        <v/>
      </c>
      <c r="C451" s="51" t="str">
        <f>IF($A451="","",(IF((VLOOKUP($A451,DATA!$A$1:$M$38,3,FALSE))="X","X",(IF(C450="X",1,C450+1)))))</f>
        <v/>
      </c>
      <c r="D451" s="50" t="str">
        <f>IF($A451="","",(IF((VLOOKUP($A451,DATA!$A$1:$M$38,4,FALSE))="X","X",(IF(D450="X",1,D450+1)))))</f>
        <v/>
      </c>
      <c r="E451" s="51" t="str">
        <f>IF($A451="","",(IF((VLOOKUP($A451,DATA!$A$1:$M$38,5,FALSE))="X","X",(IF(E450="X",1,E450+1)))))</f>
        <v/>
      </c>
      <c r="F451" s="50" t="str">
        <f>IF($A451="","",(IF((VLOOKUP($A451,DATA!$A$1:$M$38,6,FALSE))="X","X",(IF(F450="X",1,F450+1)))))</f>
        <v/>
      </c>
      <c r="G451" s="51" t="str">
        <f>IF($A451="","",(IF((VLOOKUP($A451,DATA!$A$1:$M$38,7,FALSE))="X","X",(IF(G450="X",1,G450+1)))))</f>
        <v/>
      </c>
      <c r="H451" s="50" t="str">
        <f>IF($A451="","",(IF((VLOOKUP($A451,DATA!$A$1:$M$38,8,FALSE))="X","X",(IF(H450="X",1,H450+1)))))</f>
        <v/>
      </c>
      <c r="I451" s="50" t="str">
        <f>IF($A451="","",(IF((VLOOKUP($A451,DATA!$A$1:$M$38,9,FALSE))="X","X",(IF(I450="X",1,I450+1)))))</f>
        <v/>
      </c>
      <c r="J451" s="51" t="str">
        <f>IF($A451="","",(IF((VLOOKUP($A451,DATA!$A$1:$M$38,10,FALSE))="X","X",(IF(J450="X",1,J450+1)))))</f>
        <v/>
      </c>
      <c r="K451" s="50" t="str">
        <f>IF($A451="","",(IF((VLOOKUP($A451,DATA!$A$1:$M$38,11,FALSE))="X","X",(IF(K450="X",1,K450+1)))))</f>
        <v/>
      </c>
      <c r="L451" s="50" t="str">
        <f>IF($A451="","",(IF((VLOOKUP($A451,DATA!$A$1:$M$38,12,FALSE))="X","X",(IF(L450="X",1,L450+1)))))</f>
        <v/>
      </c>
      <c r="M451" s="50" t="str">
        <f>IF($A451="","",(IF((VLOOKUP($A451,DATA!$A$1:$M$38,13,FALSE))="X","X",(IF(M450="X",1,M450+1)))))</f>
        <v/>
      </c>
      <c r="N451" s="53" t="str">
        <f t="shared" si="12"/>
        <v/>
      </c>
      <c r="O451" s="51" t="str">
        <f t="shared" si="13"/>
        <v/>
      </c>
      <c r="P451" s="50" t="str">
        <f>IF($A451="","",(IF((VLOOKUP($A451,DATA!$S$1:$AC$38,2,FALSE))="X","X",(IF(P450="X",1,P450+1)))))</f>
        <v/>
      </c>
      <c r="Q451" s="50" t="str">
        <f>IF($A451="","",(IF((VLOOKUP($A451,DATA!$S$1:$AC$38,3,FALSE))="X","X",(IF(Q450="X",1,Q450+1)))))</f>
        <v/>
      </c>
      <c r="R451" s="50" t="str">
        <f>IF($A451="","",(IF((VLOOKUP($A451,DATA!$S$1:$AC$38,4,FALSE))="X","X",(IF(R450="X",1,R450+1)))))</f>
        <v/>
      </c>
      <c r="S451" s="50" t="str">
        <f>IF($A451="","",(IF((VLOOKUP($A451,DATA!$S$1:$AC$38,5,FALSE))="X","X",(IF(S450="X",1,S450+1)))))</f>
        <v/>
      </c>
      <c r="T451" s="50" t="str">
        <f>IF($A451="","",(IF((VLOOKUP($A451,DATA!$S$1:$AC$38,6,FALSE))="X","X",(IF(T450="X",1,T450+1)))))</f>
        <v/>
      </c>
      <c r="U451" s="50" t="str">
        <f>IF($A451="","",(IF((VLOOKUP($A451,DATA!$S$1:$AC$38,7,FALSE))="X","X",(IF(U450="X",1,U450+1)))))</f>
        <v/>
      </c>
      <c r="V451" s="51" t="str">
        <f>IF($A451="","",(IF((VLOOKUP($A451,DATA!$S$1:$AC$38,8,FALSE))="X","X",(IF(V450="X",1,V450+1)))))</f>
        <v/>
      </c>
      <c r="W451" s="50" t="str">
        <f>IF($A451="","",(IF((VLOOKUP($A451,DATA!$S$1:$AC$38,9,FALSE))="X","X",(IF(W450="X",1,W450+1)))))</f>
        <v/>
      </c>
      <c r="X451" s="50" t="str">
        <f>IF($A451="","",(IF((VLOOKUP($A451,DATA!$S$1:$AC$38,10,FALSE))="X","X",(IF(X450="X",1,X450+1)))))</f>
        <v/>
      </c>
      <c r="Y451" s="51" t="str">
        <f>IF($A451="","",(IF((VLOOKUP($A451,DATA!$S$1:$AC$38,11,FALSE))="X","X",(IF(Y450="X",1,Y450+1)))))</f>
        <v/>
      </c>
      <c r="Z451" s="52"/>
      <c r="AA451" s="52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44"/>
      <c r="AM451" s="44"/>
      <c r="AN451" s="44"/>
      <c r="AO451" s="44"/>
      <c r="AP451" s="44"/>
      <c r="AQ451" s="44"/>
      <c r="AR451" s="44"/>
      <c r="AS451" s="44"/>
      <c r="AT451" s="44"/>
      <c r="AU451" s="44"/>
      <c r="AV451" s="44"/>
      <c r="AW451" s="44"/>
      <c r="AX451" s="44"/>
      <c r="AY451" s="44"/>
      <c r="AZ451" s="44"/>
      <c r="BA451" s="44"/>
      <c r="BB451" s="44"/>
      <c r="BC451" s="44"/>
      <c r="BD451" s="44"/>
      <c r="BE451" s="44"/>
      <c r="BF451" s="44"/>
      <c r="BG451" s="44"/>
      <c r="BH451" s="44"/>
      <c r="BI451" s="44"/>
      <c r="BJ451" s="44"/>
      <c r="BK451" s="44"/>
      <c r="BL451" s="44"/>
      <c r="BM451" s="39"/>
      <c r="BN451" s="39"/>
      <c r="BO451" s="39"/>
      <c r="BP451" s="39"/>
      <c r="BQ451" s="39"/>
      <c r="BR451" s="39"/>
      <c r="BS451" s="44"/>
      <c r="BT451" s="44"/>
      <c r="BU451" s="44"/>
      <c r="BV451" s="44"/>
      <c r="BW451" s="44"/>
      <c r="BX451" s="44"/>
      <c r="BY451" s="44"/>
      <c r="BZ451" s="44"/>
      <c r="CA451" s="44"/>
      <c r="CB451" s="44"/>
      <c r="CC451" s="44"/>
      <c r="CD451" s="44"/>
      <c r="CE451" s="39"/>
      <c r="CF451" s="39"/>
      <c r="CG451" s="39"/>
      <c r="CH451" s="39"/>
      <c r="DC451" s="4"/>
      <c r="DD451" s="4"/>
      <c r="DE451" s="49"/>
      <c r="DF451" s="49"/>
      <c r="DG451" s="49"/>
      <c r="DH451" s="49"/>
      <c r="DI451" s="49"/>
      <c r="DJ451" s="49"/>
      <c r="DK451" s="49"/>
      <c r="DL451" s="49"/>
      <c r="DM451" s="49"/>
      <c r="DN451" s="49"/>
      <c r="DO451" s="49"/>
      <c r="DP451" s="49"/>
      <c r="DQ451" s="49"/>
      <c r="DR451" s="49"/>
      <c r="DS451" s="49"/>
      <c r="DT451" s="49"/>
      <c r="DU451" s="49"/>
      <c r="DV451" s="49"/>
      <c r="DW451" s="49"/>
      <c r="DX451" s="49"/>
      <c r="DY451" s="49"/>
      <c r="DZ451" s="49"/>
      <c r="EA451" s="49"/>
      <c r="EB451" s="49"/>
      <c r="EC451" s="49"/>
      <c r="ED451" s="49"/>
      <c r="EE451" s="49"/>
      <c r="EF451" s="49"/>
      <c r="EG451" s="49"/>
      <c r="EH451" s="49"/>
      <c r="EI451" s="49"/>
      <c r="EJ451" s="49"/>
      <c r="EK451" s="49"/>
      <c r="EL451" s="49"/>
      <c r="EM451" s="49"/>
      <c r="EN451" s="49"/>
      <c r="EO451" s="49"/>
      <c r="EP451" s="49"/>
      <c r="EQ451" s="49"/>
      <c r="ER451" s="49"/>
      <c r="ES451" s="49"/>
      <c r="ET451" s="49"/>
      <c r="EU451" s="49"/>
      <c r="EV451" s="49"/>
      <c r="EW451" s="49"/>
      <c r="EX451" s="49"/>
      <c r="EY451" s="49"/>
      <c r="EZ451" s="49"/>
      <c r="FA451" s="49"/>
      <c r="FB451" s="49"/>
      <c r="FC451" s="49"/>
      <c r="FD451" s="49"/>
      <c r="FE451" s="49"/>
      <c r="FF451" s="49"/>
      <c r="FG451" s="49"/>
      <c r="FH451" s="49"/>
      <c r="FI451" s="49"/>
      <c r="FJ451" s="49"/>
      <c r="FK451" s="49"/>
      <c r="FL451" s="49"/>
      <c r="FM451" s="49"/>
      <c r="FN451" s="49"/>
      <c r="FO451" s="49"/>
      <c r="FP451" s="49"/>
      <c r="FQ451" s="49"/>
      <c r="FR451" s="49"/>
      <c r="FS451" s="49"/>
      <c r="FT451" s="49"/>
      <c r="FU451" s="49"/>
      <c r="FV451" s="49"/>
      <c r="FW451" s="49"/>
      <c r="FX451" s="49"/>
      <c r="FY451" s="49"/>
      <c r="FZ451" s="49"/>
      <c r="GA451" s="49"/>
      <c r="GB451" s="49"/>
      <c r="GC451" s="49"/>
      <c r="GD451" s="49"/>
      <c r="GE451" s="49"/>
      <c r="GF451" s="49"/>
      <c r="GG451" s="49"/>
      <c r="GH451" s="49"/>
      <c r="GI451" s="49"/>
      <c r="GJ451" s="49"/>
      <c r="GK451" s="49"/>
      <c r="GL451" s="49"/>
      <c r="GM451" s="49"/>
      <c r="GN451" s="49"/>
      <c r="GO451" s="49"/>
      <c r="GP451" s="49"/>
      <c r="GQ451" s="49"/>
      <c r="GR451" s="49"/>
      <c r="GS451" s="49"/>
      <c r="GT451" s="49"/>
      <c r="GU451" s="49"/>
      <c r="GV451" s="49"/>
      <c r="GW451" s="49"/>
      <c r="GX451" s="49"/>
      <c r="GY451" s="49"/>
      <c r="GZ451" s="49"/>
    </row>
    <row r="452" spans="1:208" s="5" customFormat="1" ht="18.600000000000001" customHeight="1" x14ac:dyDescent="0.25">
      <c r="A452" s="58"/>
      <c r="B452" s="50" t="str">
        <f>IF($A452="","",(IF((VLOOKUP($A452,DATA!$A$1:$M$38,2,FALSE))="X","X",(IF(B451="X",1,B451+1)))))</f>
        <v/>
      </c>
      <c r="C452" s="51" t="str">
        <f>IF($A452="","",(IF((VLOOKUP($A452,DATA!$A$1:$M$38,3,FALSE))="X","X",(IF(C451="X",1,C451+1)))))</f>
        <v/>
      </c>
      <c r="D452" s="50" t="str">
        <f>IF($A452="","",(IF((VLOOKUP($A452,DATA!$A$1:$M$38,4,FALSE))="X","X",(IF(D451="X",1,D451+1)))))</f>
        <v/>
      </c>
      <c r="E452" s="51" t="str">
        <f>IF($A452="","",(IF((VLOOKUP($A452,DATA!$A$1:$M$38,5,FALSE))="X","X",(IF(E451="X",1,E451+1)))))</f>
        <v/>
      </c>
      <c r="F452" s="50" t="str">
        <f>IF($A452="","",(IF((VLOOKUP($A452,DATA!$A$1:$M$38,6,FALSE))="X","X",(IF(F451="X",1,F451+1)))))</f>
        <v/>
      </c>
      <c r="G452" s="51" t="str">
        <f>IF($A452="","",(IF((VLOOKUP($A452,DATA!$A$1:$M$38,7,FALSE))="X","X",(IF(G451="X",1,G451+1)))))</f>
        <v/>
      </c>
      <c r="H452" s="50" t="str">
        <f>IF($A452="","",(IF((VLOOKUP($A452,DATA!$A$1:$M$38,8,FALSE))="X","X",(IF(H451="X",1,H451+1)))))</f>
        <v/>
      </c>
      <c r="I452" s="50" t="str">
        <f>IF($A452="","",(IF((VLOOKUP($A452,DATA!$A$1:$M$38,9,FALSE))="X","X",(IF(I451="X",1,I451+1)))))</f>
        <v/>
      </c>
      <c r="J452" s="51" t="str">
        <f>IF($A452="","",(IF((VLOOKUP($A452,DATA!$A$1:$M$38,10,FALSE))="X","X",(IF(J451="X",1,J451+1)))))</f>
        <v/>
      </c>
      <c r="K452" s="50" t="str">
        <f>IF($A452="","",(IF((VLOOKUP($A452,DATA!$A$1:$M$38,11,FALSE))="X","X",(IF(K451="X",1,K451+1)))))</f>
        <v/>
      </c>
      <c r="L452" s="50" t="str">
        <f>IF($A452="","",(IF((VLOOKUP($A452,DATA!$A$1:$M$38,12,FALSE))="X","X",(IF(L451="X",1,L451+1)))))</f>
        <v/>
      </c>
      <c r="M452" s="50" t="str">
        <f>IF($A452="","",(IF((VLOOKUP($A452,DATA!$A$1:$M$38,13,FALSE))="X","X",(IF(M451="X",1,M451+1)))))</f>
        <v/>
      </c>
      <c r="N452" s="53" t="str">
        <f t="shared" si="12"/>
        <v/>
      </c>
      <c r="O452" s="51" t="str">
        <f t="shared" si="13"/>
        <v/>
      </c>
      <c r="P452" s="50" t="str">
        <f>IF($A452="","",(IF((VLOOKUP($A452,DATA!$S$1:$AC$38,2,FALSE))="X","X",(IF(P451="X",1,P451+1)))))</f>
        <v/>
      </c>
      <c r="Q452" s="50" t="str">
        <f>IF($A452="","",(IF((VLOOKUP($A452,DATA!$S$1:$AC$38,3,FALSE))="X","X",(IF(Q451="X",1,Q451+1)))))</f>
        <v/>
      </c>
      <c r="R452" s="50" t="str">
        <f>IF($A452="","",(IF((VLOOKUP($A452,DATA!$S$1:$AC$38,4,FALSE))="X","X",(IF(R451="X",1,R451+1)))))</f>
        <v/>
      </c>
      <c r="S452" s="50" t="str">
        <f>IF($A452="","",(IF((VLOOKUP($A452,DATA!$S$1:$AC$38,5,FALSE))="X","X",(IF(S451="X",1,S451+1)))))</f>
        <v/>
      </c>
      <c r="T452" s="50" t="str">
        <f>IF($A452="","",(IF((VLOOKUP($A452,DATA!$S$1:$AC$38,6,FALSE))="X","X",(IF(T451="X",1,T451+1)))))</f>
        <v/>
      </c>
      <c r="U452" s="50" t="str">
        <f>IF($A452="","",(IF((VLOOKUP($A452,DATA!$S$1:$AC$38,7,FALSE))="X","X",(IF(U451="X",1,U451+1)))))</f>
        <v/>
      </c>
      <c r="V452" s="51" t="str">
        <f>IF($A452="","",(IF((VLOOKUP($A452,DATA!$S$1:$AC$38,8,FALSE))="X","X",(IF(V451="X",1,V451+1)))))</f>
        <v/>
      </c>
      <c r="W452" s="50" t="str">
        <f>IF($A452="","",(IF((VLOOKUP($A452,DATA!$S$1:$AC$38,9,FALSE))="X","X",(IF(W451="X",1,W451+1)))))</f>
        <v/>
      </c>
      <c r="X452" s="50" t="str">
        <f>IF($A452="","",(IF((VLOOKUP($A452,DATA!$S$1:$AC$38,10,FALSE))="X","X",(IF(X451="X",1,X451+1)))))</f>
        <v/>
      </c>
      <c r="Y452" s="51" t="str">
        <f>IF($A452="","",(IF((VLOOKUP($A452,DATA!$S$1:$AC$38,11,FALSE))="X","X",(IF(Y451="X",1,Y451+1)))))</f>
        <v/>
      </c>
      <c r="Z452" s="52"/>
      <c r="AA452" s="52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/>
      <c r="AQ452" s="44"/>
      <c r="AR452" s="44"/>
      <c r="AS452" s="44"/>
      <c r="AT452" s="44"/>
      <c r="AU452" s="44"/>
      <c r="AV452" s="44"/>
      <c r="AW452" s="44"/>
      <c r="AX452" s="44"/>
      <c r="AY452" s="44"/>
      <c r="AZ452" s="44"/>
      <c r="BA452" s="44"/>
      <c r="BB452" s="44"/>
      <c r="BC452" s="44"/>
      <c r="BD452" s="44"/>
      <c r="BE452" s="44"/>
      <c r="BF452" s="44"/>
      <c r="BG452" s="44"/>
      <c r="BH452" s="44"/>
      <c r="BI452" s="44"/>
      <c r="BJ452" s="44"/>
      <c r="BK452" s="44"/>
      <c r="BL452" s="44"/>
      <c r="BM452" s="39"/>
      <c r="BN452" s="39"/>
      <c r="BO452" s="39"/>
      <c r="BP452" s="39"/>
      <c r="BQ452" s="39"/>
      <c r="BR452" s="39"/>
      <c r="BS452" s="44"/>
      <c r="BT452" s="44"/>
      <c r="BU452" s="44"/>
      <c r="BV452" s="44"/>
      <c r="BW452" s="44"/>
      <c r="BX452" s="44"/>
      <c r="BY452" s="44"/>
      <c r="BZ452" s="44"/>
      <c r="CA452" s="44"/>
      <c r="CB452" s="44"/>
      <c r="CC452" s="44"/>
      <c r="CD452" s="44"/>
      <c r="CE452" s="39"/>
      <c r="CF452" s="39"/>
      <c r="CG452" s="39"/>
      <c r="CH452" s="39"/>
      <c r="DC452" s="4"/>
      <c r="DD452" s="4"/>
      <c r="DE452" s="49"/>
      <c r="DF452" s="49"/>
      <c r="DG452" s="49"/>
      <c r="DH452" s="49"/>
      <c r="DI452" s="49"/>
      <c r="DJ452" s="49"/>
      <c r="DK452" s="49"/>
      <c r="DL452" s="49"/>
      <c r="DM452" s="49"/>
      <c r="DN452" s="49"/>
      <c r="DO452" s="49"/>
      <c r="DP452" s="49"/>
      <c r="DQ452" s="49"/>
      <c r="DR452" s="49"/>
      <c r="DS452" s="49"/>
      <c r="DT452" s="49"/>
      <c r="DU452" s="49"/>
      <c r="DV452" s="49"/>
      <c r="DW452" s="49"/>
      <c r="DX452" s="49"/>
      <c r="DY452" s="49"/>
      <c r="DZ452" s="49"/>
      <c r="EA452" s="49"/>
      <c r="EB452" s="49"/>
      <c r="EC452" s="49"/>
      <c r="ED452" s="49"/>
      <c r="EE452" s="49"/>
      <c r="EF452" s="49"/>
      <c r="EG452" s="49"/>
      <c r="EH452" s="49"/>
      <c r="EI452" s="49"/>
      <c r="EJ452" s="49"/>
      <c r="EK452" s="49"/>
      <c r="EL452" s="49"/>
      <c r="EM452" s="49"/>
      <c r="EN452" s="49"/>
      <c r="EO452" s="49"/>
      <c r="EP452" s="49"/>
      <c r="EQ452" s="49"/>
      <c r="ER452" s="49"/>
      <c r="ES452" s="49"/>
      <c r="ET452" s="49"/>
      <c r="EU452" s="49"/>
      <c r="EV452" s="49"/>
      <c r="EW452" s="49"/>
      <c r="EX452" s="49"/>
      <c r="EY452" s="49"/>
      <c r="EZ452" s="49"/>
      <c r="FA452" s="49"/>
      <c r="FB452" s="49"/>
      <c r="FC452" s="49"/>
      <c r="FD452" s="49"/>
      <c r="FE452" s="49"/>
      <c r="FF452" s="49"/>
      <c r="FG452" s="49"/>
      <c r="FH452" s="49"/>
      <c r="FI452" s="49"/>
      <c r="FJ452" s="49"/>
      <c r="FK452" s="49"/>
      <c r="FL452" s="49"/>
      <c r="FM452" s="49"/>
      <c r="FN452" s="49"/>
      <c r="FO452" s="49"/>
      <c r="FP452" s="49"/>
      <c r="FQ452" s="49"/>
      <c r="FR452" s="49"/>
      <c r="FS452" s="49"/>
      <c r="FT452" s="49"/>
      <c r="FU452" s="49"/>
      <c r="FV452" s="49"/>
      <c r="FW452" s="49"/>
      <c r="FX452" s="49"/>
      <c r="FY452" s="49"/>
      <c r="FZ452" s="49"/>
      <c r="GA452" s="49"/>
      <c r="GB452" s="49"/>
      <c r="GC452" s="49"/>
      <c r="GD452" s="49"/>
      <c r="GE452" s="49"/>
      <c r="GF452" s="49"/>
      <c r="GG452" s="49"/>
      <c r="GH452" s="49"/>
      <c r="GI452" s="49"/>
      <c r="GJ452" s="49"/>
      <c r="GK452" s="49"/>
      <c r="GL452" s="49"/>
      <c r="GM452" s="49"/>
      <c r="GN452" s="49"/>
      <c r="GO452" s="49"/>
      <c r="GP452" s="49"/>
      <c r="GQ452" s="49"/>
      <c r="GR452" s="49"/>
      <c r="GS452" s="49"/>
      <c r="GT452" s="49"/>
      <c r="GU452" s="49"/>
      <c r="GV452" s="49"/>
      <c r="GW452" s="49"/>
      <c r="GX452" s="49"/>
      <c r="GY452" s="49"/>
      <c r="GZ452" s="49"/>
    </row>
    <row r="453" spans="1:208" s="5" customFormat="1" ht="18.600000000000001" customHeight="1" x14ac:dyDescent="0.25">
      <c r="A453" s="58"/>
      <c r="B453" s="50" t="str">
        <f>IF($A453="","",(IF((VLOOKUP($A453,DATA!$A$1:$M$38,2,FALSE))="X","X",(IF(B452="X",1,B452+1)))))</f>
        <v/>
      </c>
      <c r="C453" s="51" t="str">
        <f>IF($A453="","",(IF((VLOOKUP($A453,DATA!$A$1:$M$38,3,FALSE))="X","X",(IF(C452="X",1,C452+1)))))</f>
        <v/>
      </c>
      <c r="D453" s="50" t="str">
        <f>IF($A453="","",(IF((VLOOKUP($A453,DATA!$A$1:$M$38,4,FALSE))="X","X",(IF(D452="X",1,D452+1)))))</f>
        <v/>
      </c>
      <c r="E453" s="51" t="str">
        <f>IF($A453="","",(IF((VLOOKUP($A453,DATA!$A$1:$M$38,5,FALSE))="X","X",(IF(E452="X",1,E452+1)))))</f>
        <v/>
      </c>
      <c r="F453" s="50" t="str">
        <f>IF($A453="","",(IF((VLOOKUP($A453,DATA!$A$1:$M$38,6,FALSE))="X","X",(IF(F452="X",1,F452+1)))))</f>
        <v/>
      </c>
      <c r="G453" s="51" t="str">
        <f>IF($A453="","",(IF((VLOOKUP($A453,DATA!$A$1:$M$38,7,FALSE))="X","X",(IF(G452="X",1,G452+1)))))</f>
        <v/>
      </c>
      <c r="H453" s="50" t="str">
        <f>IF($A453="","",(IF((VLOOKUP($A453,DATA!$A$1:$M$38,8,FALSE))="X","X",(IF(H452="X",1,H452+1)))))</f>
        <v/>
      </c>
      <c r="I453" s="50" t="str">
        <f>IF($A453="","",(IF((VLOOKUP($A453,DATA!$A$1:$M$38,9,FALSE))="X","X",(IF(I452="X",1,I452+1)))))</f>
        <v/>
      </c>
      <c r="J453" s="51" t="str">
        <f>IF($A453="","",(IF((VLOOKUP($A453,DATA!$A$1:$M$38,10,FALSE))="X","X",(IF(J452="X",1,J452+1)))))</f>
        <v/>
      </c>
      <c r="K453" s="50" t="str">
        <f>IF($A453="","",(IF((VLOOKUP($A453,DATA!$A$1:$M$38,11,FALSE))="X","X",(IF(K452="X",1,K452+1)))))</f>
        <v/>
      </c>
      <c r="L453" s="50" t="str">
        <f>IF($A453="","",(IF((VLOOKUP($A453,DATA!$A$1:$M$38,12,FALSE))="X","X",(IF(L452="X",1,L452+1)))))</f>
        <v/>
      </c>
      <c r="M453" s="50" t="str">
        <f>IF($A453="","",(IF((VLOOKUP($A453,DATA!$A$1:$M$38,13,FALSE))="X","X",(IF(M452="X",1,M452+1)))))</f>
        <v/>
      </c>
      <c r="N453" s="53" t="str">
        <f t="shared" si="12"/>
        <v/>
      </c>
      <c r="O453" s="51" t="str">
        <f t="shared" si="13"/>
        <v/>
      </c>
      <c r="P453" s="50" t="str">
        <f>IF($A453="","",(IF((VLOOKUP($A453,DATA!$S$1:$AC$38,2,FALSE))="X","X",(IF(P452="X",1,P452+1)))))</f>
        <v/>
      </c>
      <c r="Q453" s="50" t="str">
        <f>IF($A453="","",(IF((VLOOKUP($A453,DATA!$S$1:$AC$38,3,FALSE))="X","X",(IF(Q452="X",1,Q452+1)))))</f>
        <v/>
      </c>
      <c r="R453" s="50" t="str">
        <f>IF($A453="","",(IF((VLOOKUP($A453,DATA!$S$1:$AC$38,4,FALSE))="X","X",(IF(R452="X",1,R452+1)))))</f>
        <v/>
      </c>
      <c r="S453" s="50" t="str">
        <f>IF($A453="","",(IF((VLOOKUP($A453,DATA!$S$1:$AC$38,5,FALSE))="X","X",(IF(S452="X",1,S452+1)))))</f>
        <v/>
      </c>
      <c r="T453" s="50" t="str">
        <f>IF($A453="","",(IF((VLOOKUP($A453,DATA!$S$1:$AC$38,6,FALSE))="X","X",(IF(T452="X",1,T452+1)))))</f>
        <v/>
      </c>
      <c r="U453" s="50" t="str">
        <f>IF($A453="","",(IF((VLOOKUP($A453,DATA!$S$1:$AC$38,7,FALSE))="X","X",(IF(U452="X",1,U452+1)))))</f>
        <v/>
      </c>
      <c r="V453" s="51" t="str">
        <f>IF($A453="","",(IF((VLOOKUP($A453,DATA!$S$1:$AC$38,8,FALSE))="X","X",(IF(V452="X",1,V452+1)))))</f>
        <v/>
      </c>
      <c r="W453" s="50" t="str">
        <f>IF($A453="","",(IF((VLOOKUP($A453,DATA!$S$1:$AC$38,9,FALSE))="X","X",(IF(W452="X",1,W452+1)))))</f>
        <v/>
      </c>
      <c r="X453" s="50" t="str">
        <f>IF($A453="","",(IF((VLOOKUP($A453,DATA!$S$1:$AC$38,10,FALSE))="X","X",(IF(X452="X",1,X452+1)))))</f>
        <v/>
      </c>
      <c r="Y453" s="51" t="str">
        <f>IF($A453="","",(IF((VLOOKUP($A453,DATA!$S$1:$AC$38,11,FALSE))="X","X",(IF(Y452="X",1,Y452+1)))))</f>
        <v/>
      </c>
      <c r="Z453" s="52"/>
      <c r="AA453" s="52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  <c r="AS453" s="44"/>
      <c r="AT453" s="44"/>
      <c r="AU453" s="44"/>
      <c r="AV453" s="44"/>
      <c r="AW453" s="44"/>
      <c r="AX453" s="44"/>
      <c r="AY453" s="44"/>
      <c r="AZ453" s="44"/>
      <c r="BA453" s="44"/>
      <c r="BB453" s="44"/>
      <c r="BC453" s="44"/>
      <c r="BD453" s="44"/>
      <c r="BE453" s="44"/>
      <c r="BF453" s="44"/>
      <c r="BG453" s="44"/>
      <c r="BH453" s="44"/>
      <c r="BI453" s="44"/>
      <c r="BJ453" s="44"/>
      <c r="BK453" s="44"/>
      <c r="BL453" s="44"/>
      <c r="BM453" s="39"/>
      <c r="BN453" s="39"/>
      <c r="BO453" s="39"/>
      <c r="BP453" s="39"/>
      <c r="BQ453" s="39"/>
      <c r="BR453" s="39"/>
      <c r="BS453" s="44"/>
      <c r="BT453" s="44"/>
      <c r="BU453" s="44"/>
      <c r="BV453" s="44"/>
      <c r="BW453" s="44"/>
      <c r="BX453" s="44"/>
      <c r="BY453" s="44"/>
      <c r="BZ453" s="44"/>
      <c r="CA453" s="44"/>
      <c r="CB453" s="44"/>
      <c r="CC453" s="44"/>
      <c r="CD453" s="44"/>
      <c r="CE453" s="39"/>
      <c r="CF453" s="39"/>
      <c r="CG453" s="39"/>
      <c r="CH453" s="39"/>
      <c r="DC453" s="4"/>
      <c r="DD453" s="4"/>
      <c r="DE453" s="49"/>
      <c r="DF453" s="49"/>
      <c r="DG453" s="49"/>
      <c r="DH453" s="49"/>
      <c r="DI453" s="49"/>
      <c r="DJ453" s="49"/>
      <c r="DK453" s="49"/>
      <c r="DL453" s="49"/>
      <c r="DM453" s="49"/>
      <c r="DN453" s="49"/>
      <c r="DO453" s="49"/>
      <c r="DP453" s="49"/>
      <c r="DQ453" s="49"/>
      <c r="DR453" s="49"/>
      <c r="DS453" s="49"/>
      <c r="DT453" s="49"/>
      <c r="DU453" s="49"/>
      <c r="DV453" s="49"/>
      <c r="DW453" s="49"/>
      <c r="DX453" s="49"/>
      <c r="DY453" s="49"/>
      <c r="DZ453" s="49"/>
      <c r="EA453" s="49"/>
      <c r="EB453" s="49"/>
      <c r="EC453" s="49"/>
      <c r="ED453" s="49"/>
      <c r="EE453" s="49"/>
      <c r="EF453" s="49"/>
      <c r="EG453" s="49"/>
      <c r="EH453" s="49"/>
      <c r="EI453" s="49"/>
      <c r="EJ453" s="49"/>
      <c r="EK453" s="49"/>
      <c r="EL453" s="49"/>
      <c r="EM453" s="49"/>
      <c r="EN453" s="49"/>
      <c r="EO453" s="49"/>
      <c r="EP453" s="49"/>
      <c r="EQ453" s="49"/>
      <c r="ER453" s="49"/>
      <c r="ES453" s="49"/>
      <c r="ET453" s="49"/>
      <c r="EU453" s="49"/>
      <c r="EV453" s="49"/>
      <c r="EW453" s="49"/>
      <c r="EX453" s="49"/>
      <c r="EY453" s="49"/>
      <c r="EZ453" s="49"/>
      <c r="FA453" s="49"/>
      <c r="FB453" s="49"/>
      <c r="FC453" s="49"/>
      <c r="FD453" s="49"/>
      <c r="FE453" s="49"/>
      <c r="FF453" s="49"/>
      <c r="FG453" s="49"/>
      <c r="FH453" s="49"/>
      <c r="FI453" s="49"/>
      <c r="FJ453" s="49"/>
      <c r="FK453" s="49"/>
      <c r="FL453" s="49"/>
      <c r="FM453" s="49"/>
      <c r="FN453" s="49"/>
      <c r="FO453" s="49"/>
      <c r="FP453" s="49"/>
      <c r="FQ453" s="49"/>
      <c r="FR453" s="49"/>
      <c r="FS453" s="49"/>
      <c r="FT453" s="49"/>
      <c r="FU453" s="49"/>
      <c r="FV453" s="49"/>
      <c r="FW453" s="49"/>
      <c r="FX453" s="49"/>
      <c r="FY453" s="49"/>
      <c r="FZ453" s="49"/>
      <c r="GA453" s="49"/>
      <c r="GB453" s="49"/>
      <c r="GC453" s="49"/>
      <c r="GD453" s="49"/>
      <c r="GE453" s="49"/>
      <c r="GF453" s="49"/>
      <c r="GG453" s="49"/>
      <c r="GH453" s="49"/>
      <c r="GI453" s="49"/>
      <c r="GJ453" s="49"/>
      <c r="GK453" s="49"/>
      <c r="GL453" s="49"/>
      <c r="GM453" s="49"/>
      <c r="GN453" s="49"/>
      <c r="GO453" s="49"/>
      <c r="GP453" s="49"/>
      <c r="GQ453" s="49"/>
      <c r="GR453" s="49"/>
      <c r="GS453" s="49"/>
      <c r="GT453" s="49"/>
      <c r="GU453" s="49"/>
      <c r="GV453" s="49"/>
      <c r="GW453" s="49"/>
      <c r="GX453" s="49"/>
      <c r="GY453" s="49"/>
      <c r="GZ453" s="49"/>
    </row>
    <row r="454" spans="1:208" s="5" customFormat="1" ht="18.600000000000001" customHeight="1" x14ac:dyDescent="0.25">
      <c r="A454" s="58"/>
      <c r="B454" s="50" t="str">
        <f>IF($A454="","",(IF((VLOOKUP($A454,DATA!$A$1:$M$38,2,FALSE))="X","X",(IF(B453="X",1,B453+1)))))</f>
        <v/>
      </c>
      <c r="C454" s="51" t="str">
        <f>IF($A454="","",(IF((VLOOKUP($A454,DATA!$A$1:$M$38,3,FALSE))="X","X",(IF(C453="X",1,C453+1)))))</f>
        <v/>
      </c>
      <c r="D454" s="50" t="str">
        <f>IF($A454="","",(IF((VLOOKUP($A454,DATA!$A$1:$M$38,4,FALSE))="X","X",(IF(D453="X",1,D453+1)))))</f>
        <v/>
      </c>
      <c r="E454" s="51" t="str">
        <f>IF($A454="","",(IF((VLOOKUP($A454,DATA!$A$1:$M$38,5,FALSE))="X","X",(IF(E453="X",1,E453+1)))))</f>
        <v/>
      </c>
      <c r="F454" s="50" t="str">
        <f>IF($A454="","",(IF((VLOOKUP($A454,DATA!$A$1:$M$38,6,FALSE))="X","X",(IF(F453="X",1,F453+1)))))</f>
        <v/>
      </c>
      <c r="G454" s="51" t="str">
        <f>IF($A454="","",(IF((VLOOKUP($A454,DATA!$A$1:$M$38,7,FALSE))="X","X",(IF(G453="X",1,G453+1)))))</f>
        <v/>
      </c>
      <c r="H454" s="50" t="str">
        <f>IF($A454="","",(IF((VLOOKUP($A454,DATA!$A$1:$M$38,8,FALSE))="X","X",(IF(H453="X",1,H453+1)))))</f>
        <v/>
      </c>
      <c r="I454" s="50" t="str">
        <f>IF($A454="","",(IF((VLOOKUP($A454,DATA!$A$1:$M$38,9,FALSE))="X","X",(IF(I453="X",1,I453+1)))))</f>
        <v/>
      </c>
      <c r="J454" s="51" t="str">
        <f>IF($A454="","",(IF((VLOOKUP($A454,DATA!$A$1:$M$38,10,FALSE))="X","X",(IF(J453="X",1,J453+1)))))</f>
        <v/>
      </c>
      <c r="K454" s="50" t="str">
        <f>IF($A454="","",(IF((VLOOKUP($A454,DATA!$A$1:$M$38,11,FALSE))="X","X",(IF(K453="X",1,K453+1)))))</f>
        <v/>
      </c>
      <c r="L454" s="50" t="str">
        <f>IF($A454="","",(IF((VLOOKUP($A454,DATA!$A$1:$M$38,12,FALSE))="X","X",(IF(L453="X",1,L453+1)))))</f>
        <v/>
      </c>
      <c r="M454" s="50" t="str">
        <f>IF($A454="","",(IF((VLOOKUP($A454,DATA!$A$1:$M$38,13,FALSE))="X","X",(IF(M453="X",1,M453+1)))))</f>
        <v/>
      </c>
      <c r="N454" s="53" t="str">
        <f t="shared" ref="N454:N517" si="14">IF($A454="","",(IF((AND($A454=$A453,$A454&lt;&gt;""))=TRUE,"X",(IF(N453="X",1,N453+1)))))</f>
        <v/>
      </c>
      <c r="O454" s="51" t="str">
        <f t="shared" ref="O454:O517" si="15">IF($A454="","",(IF((AND($A454=$A452,$A454&lt;&gt;""))=TRUE,"X",(IF(O453="X",1,O453+1)))))</f>
        <v/>
      </c>
      <c r="P454" s="50" t="str">
        <f>IF($A454="","",(IF((VLOOKUP($A454,DATA!$S$1:$AC$38,2,FALSE))="X","X",(IF(P453="X",1,P453+1)))))</f>
        <v/>
      </c>
      <c r="Q454" s="50" t="str">
        <f>IF($A454="","",(IF((VLOOKUP($A454,DATA!$S$1:$AC$38,3,FALSE))="X","X",(IF(Q453="X",1,Q453+1)))))</f>
        <v/>
      </c>
      <c r="R454" s="50" t="str">
        <f>IF($A454="","",(IF((VLOOKUP($A454,DATA!$S$1:$AC$38,4,FALSE))="X","X",(IF(R453="X",1,R453+1)))))</f>
        <v/>
      </c>
      <c r="S454" s="50" t="str">
        <f>IF($A454="","",(IF((VLOOKUP($A454,DATA!$S$1:$AC$38,5,FALSE))="X","X",(IF(S453="X",1,S453+1)))))</f>
        <v/>
      </c>
      <c r="T454" s="50" t="str">
        <f>IF($A454="","",(IF((VLOOKUP($A454,DATA!$S$1:$AC$38,6,FALSE))="X","X",(IF(T453="X",1,T453+1)))))</f>
        <v/>
      </c>
      <c r="U454" s="50" t="str">
        <f>IF($A454="","",(IF((VLOOKUP($A454,DATA!$S$1:$AC$38,7,FALSE))="X","X",(IF(U453="X",1,U453+1)))))</f>
        <v/>
      </c>
      <c r="V454" s="51" t="str">
        <f>IF($A454="","",(IF((VLOOKUP($A454,DATA!$S$1:$AC$38,8,FALSE))="X","X",(IF(V453="X",1,V453+1)))))</f>
        <v/>
      </c>
      <c r="W454" s="50" t="str">
        <f>IF($A454="","",(IF((VLOOKUP($A454,DATA!$S$1:$AC$38,9,FALSE))="X","X",(IF(W453="X",1,W453+1)))))</f>
        <v/>
      </c>
      <c r="X454" s="50" t="str">
        <f>IF($A454="","",(IF((VLOOKUP($A454,DATA!$S$1:$AC$38,10,FALSE))="X","X",(IF(X453="X",1,X453+1)))))</f>
        <v/>
      </c>
      <c r="Y454" s="51" t="str">
        <f>IF($A454="","",(IF((VLOOKUP($A454,DATA!$S$1:$AC$38,11,FALSE))="X","X",(IF(Y453="X",1,Y453+1)))))</f>
        <v/>
      </c>
      <c r="Z454" s="52"/>
      <c r="AA454" s="52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  <c r="AQ454" s="44"/>
      <c r="AR454" s="44"/>
      <c r="AS454" s="44"/>
      <c r="AT454" s="44"/>
      <c r="AU454" s="44"/>
      <c r="AV454" s="44"/>
      <c r="AW454" s="44"/>
      <c r="AX454" s="44"/>
      <c r="AY454" s="44"/>
      <c r="AZ454" s="44"/>
      <c r="BA454" s="44"/>
      <c r="BB454" s="44"/>
      <c r="BC454" s="44"/>
      <c r="BD454" s="44"/>
      <c r="BE454" s="44"/>
      <c r="BF454" s="44"/>
      <c r="BG454" s="44"/>
      <c r="BH454" s="44"/>
      <c r="BI454" s="44"/>
      <c r="BJ454" s="44"/>
      <c r="BK454" s="44"/>
      <c r="BL454" s="44"/>
      <c r="BM454" s="39"/>
      <c r="BN454" s="39"/>
      <c r="BO454" s="39"/>
      <c r="BP454" s="39"/>
      <c r="BQ454" s="39"/>
      <c r="BR454" s="39"/>
      <c r="BS454" s="44"/>
      <c r="BT454" s="44"/>
      <c r="BU454" s="44"/>
      <c r="BV454" s="44"/>
      <c r="BW454" s="44"/>
      <c r="BX454" s="44"/>
      <c r="BY454" s="44"/>
      <c r="BZ454" s="44"/>
      <c r="CA454" s="44"/>
      <c r="CB454" s="44"/>
      <c r="CC454" s="44"/>
      <c r="CD454" s="44"/>
      <c r="CE454" s="39"/>
      <c r="CF454" s="39"/>
      <c r="CG454" s="39"/>
      <c r="CH454" s="39"/>
      <c r="DC454" s="4"/>
      <c r="DD454" s="4"/>
      <c r="DE454" s="49"/>
      <c r="DF454" s="49"/>
      <c r="DG454" s="49"/>
      <c r="DH454" s="49"/>
      <c r="DI454" s="49"/>
      <c r="DJ454" s="49"/>
      <c r="DK454" s="49"/>
      <c r="DL454" s="49"/>
      <c r="DM454" s="49"/>
      <c r="DN454" s="49"/>
      <c r="DO454" s="49"/>
      <c r="DP454" s="49"/>
      <c r="DQ454" s="49"/>
      <c r="DR454" s="49"/>
      <c r="DS454" s="49"/>
      <c r="DT454" s="49"/>
      <c r="DU454" s="49"/>
      <c r="DV454" s="49"/>
      <c r="DW454" s="49"/>
      <c r="DX454" s="49"/>
      <c r="DY454" s="49"/>
      <c r="DZ454" s="49"/>
      <c r="EA454" s="49"/>
      <c r="EB454" s="49"/>
      <c r="EC454" s="49"/>
      <c r="ED454" s="49"/>
      <c r="EE454" s="49"/>
      <c r="EF454" s="49"/>
      <c r="EG454" s="49"/>
      <c r="EH454" s="49"/>
      <c r="EI454" s="49"/>
      <c r="EJ454" s="49"/>
      <c r="EK454" s="49"/>
      <c r="EL454" s="49"/>
      <c r="EM454" s="49"/>
      <c r="EN454" s="49"/>
      <c r="EO454" s="49"/>
      <c r="EP454" s="49"/>
      <c r="EQ454" s="49"/>
      <c r="ER454" s="49"/>
      <c r="ES454" s="49"/>
      <c r="ET454" s="49"/>
      <c r="EU454" s="49"/>
      <c r="EV454" s="49"/>
      <c r="EW454" s="49"/>
      <c r="EX454" s="49"/>
      <c r="EY454" s="49"/>
      <c r="EZ454" s="49"/>
      <c r="FA454" s="49"/>
      <c r="FB454" s="49"/>
      <c r="FC454" s="49"/>
      <c r="FD454" s="49"/>
      <c r="FE454" s="49"/>
      <c r="FF454" s="49"/>
      <c r="FG454" s="49"/>
      <c r="FH454" s="49"/>
      <c r="FI454" s="49"/>
      <c r="FJ454" s="49"/>
      <c r="FK454" s="49"/>
      <c r="FL454" s="49"/>
      <c r="FM454" s="49"/>
      <c r="FN454" s="49"/>
      <c r="FO454" s="49"/>
      <c r="FP454" s="49"/>
      <c r="FQ454" s="49"/>
      <c r="FR454" s="49"/>
      <c r="FS454" s="49"/>
      <c r="FT454" s="49"/>
      <c r="FU454" s="49"/>
      <c r="FV454" s="49"/>
      <c r="FW454" s="49"/>
      <c r="FX454" s="49"/>
      <c r="FY454" s="49"/>
      <c r="FZ454" s="49"/>
      <c r="GA454" s="49"/>
      <c r="GB454" s="49"/>
      <c r="GC454" s="49"/>
      <c r="GD454" s="49"/>
      <c r="GE454" s="49"/>
      <c r="GF454" s="49"/>
      <c r="GG454" s="49"/>
      <c r="GH454" s="49"/>
      <c r="GI454" s="49"/>
      <c r="GJ454" s="49"/>
      <c r="GK454" s="49"/>
      <c r="GL454" s="49"/>
      <c r="GM454" s="49"/>
      <c r="GN454" s="49"/>
      <c r="GO454" s="49"/>
      <c r="GP454" s="49"/>
      <c r="GQ454" s="49"/>
      <c r="GR454" s="49"/>
      <c r="GS454" s="49"/>
      <c r="GT454" s="49"/>
      <c r="GU454" s="49"/>
      <c r="GV454" s="49"/>
      <c r="GW454" s="49"/>
      <c r="GX454" s="49"/>
      <c r="GY454" s="49"/>
      <c r="GZ454" s="49"/>
    </row>
    <row r="455" spans="1:208" s="5" customFormat="1" ht="18.600000000000001" customHeight="1" x14ac:dyDescent="0.25">
      <c r="A455" s="58"/>
      <c r="B455" s="50" t="str">
        <f>IF($A455="","",(IF((VLOOKUP($A455,DATA!$A$1:$M$38,2,FALSE))="X","X",(IF(B454="X",1,B454+1)))))</f>
        <v/>
      </c>
      <c r="C455" s="51" t="str">
        <f>IF($A455="","",(IF((VLOOKUP($A455,DATA!$A$1:$M$38,3,FALSE))="X","X",(IF(C454="X",1,C454+1)))))</f>
        <v/>
      </c>
      <c r="D455" s="50" t="str">
        <f>IF($A455="","",(IF((VLOOKUP($A455,DATA!$A$1:$M$38,4,FALSE))="X","X",(IF(D454="X",1,D454+1)))))</f>
        <v/>
      </c>
      <c r="E455" s="51" t="str">
        <f>IF($A455="","",(IF((VLOOKUP($A455,DATA!$A$1:$M$38,5,FALSE))="X","X",(IF(E454="X",1,E454+1)))))</f>
        <v/>
      </c>
      <c r="F455" s="50" t="str">
        <f>IF($A455="","",(IF((VLOOKUP($A455,DATA!$A$1:$M$38,6,FALSE))="X","X",(IF(F454="X",1,F454+1)))))</f>
        <v/>
      </c>
      <c r="G455" s="51" t="str">
        <f>IF($A455="","",(IF((VLOOKUP($A455,DATA!$A$1:$M$38,7,FALSE))="X","X",(IF(G454="X",1,G454+1)))))</f>
        <v/>
      </c>
      <c r="H455" s="50" t="str">
        <f>IF($A455="","",(IF((VLOOKUP($A455,DATA!$A$1:$M$38,8,FALSE))="X","X",(IF(H454="X",1,H454+1)))))</f>
        <v/>
      </c>
      <c r="I455" s="50" t="str">
        <f>IF($A455="","",(IF((VLOOKUP($A455,DATA!$A$1:$M$38,9,FALSE))="X","X",(IF(I454="X",1,I454+1)))))</f>
        <v/>
      </c>
      <c r="J455" s="51" t="str">
        <f>IF($A455="","",(IF((VLOOKUP($A455,DATA!$A$1:$M$38,10,FALSE))="X","X",(IF(J454="X",1,J454+1)))))</f>
        <v/>
      </c>
      <c r="K455" s="50" t="str">
        <f>IF($A455="","",(IF((VLOOKUP($A455,DATA!$A$1:$M$38,11,FALSE))="X","X",(IF(K454="X",1,K454+1)))))</f>
        <v/>
      </c>
      <c r="L455" s="50" t="str">
        <f>IF($A455="","",(IF((VLOOKUP($A455,DATA!$A$1:$M$38,12,FALSE))="X","X",(IF(L454="X",1,L454+1)))))</f>
        <v/>
      </c>
      <c r="M455" s="50" t="str">
        <f>IF($A455="","",(IF((VLOOKUP($A455,DATA!$A$1:$M$38,13,FALSE))="X","X",(IF(M454="X",1,M454+1)))))</f>
        <v/>
      </c>
      <c r="N455" s="53" t="str">
        <f t="shared" si="14"/>
        <v/>
      </c>
      <c r="O455" s="51" t="str">
        <f t="shared" si="15"/>
        <v/>
      </c>
      <c r="P455" s="50" t="str">
        <f>IF($A455="","",(IF((VLOOKUP($A455,DATA!$S$1:$AC$38,2,FALSE))="X","X",(IF(P454="X",1,P454+1)))))</f>
        <v/>
      </c>
      <c r="Q455" s="50" t="str">
        <f>IF($A455="","",(IF((VLOOKUP($A455,DATA!$S$1:$AC$38,3,FALSE))="X","X",(IF(Q454="X",1,Q454+1)))))</f>
        <v/>
      </c>
      <c r="R455" s="50" t="str">
        <f>IF($A455="","",(IF((VLOOKUP($A455,DATA!$S$1:$AC$38,4,FALSE))="X","X",(IF(R454="X",1,R454+1)))))</f>
        <v/>
      </c>
      <c r="S455" s="50" t="str">
        <f>IF($A455="","",(IF((VLOOKUP($A455,DATA!$S$1:$AC$38,5,FALSE))="X","X",(IF(S454="X",1,S454+1)))))</f>
        <v/>
      </c>
      <c r="T455" s="50" t="str">
        <f>IF($A455="","",(IF((VLOOKUP($A455,DATA!$S$1:$AC$38,6,FALSE))="X","X",(IF(T454="X",1,T454+1)))))</f>
        <v/>
      </c>
      <c r="U455" s="50" t="str">
        <f>IF($A455="","",(IF((VLOOKUP($A455,DATA!$S$1:$AC$38,7,FALSE))="X","X",(IF(U454="X",1,U454+1)))))</f>
        <v/>
      </c>
      <c r="V455" s="51" t="str">
        <f>IF($A455="","",(IF((VLOOKUP($A455,DATA!$S$1:$AC$38,8,FALSE))="X","X",(IF(V454="X",1,V454+1)))))</f>
        <v/>
      </c>
      <c r="W455" s="50" t="str">
        <f>IF($A455="","",(IF((VLOOKUP($A455,DATA!$S$1:$AC$38,9,FALSE))="X","X",(IF(W454="X",1,W454+1)))))</f>
        <v/>
      </c>
      <c r="X455" s="50" t="str">
        <f>IF($A455="","",(IF((VLOOKUP($A455,DATA!$S$1:$AC$38,10,FALSE))="X","X",(IF(X454="X",1,X454+1)))))</f>
        <v/>
      </c>
      <c r="Y455" s="51" t="str">
        <f>IF($A455="","",(IF((VLOOKUP($A455,DATA!$S$1:$AC$38,11,FALSE))="X","X",(IF(Y454="X",1,Y454+1)))))</f>
        <v/>
      </c>
      <c r="Z455" s="52"/>
      <c r="AA455" s="52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N455" s="44"/>
      <c r="AO455" s="44"/>
      <c r="AP455" s="44"/>
      <c r="AQ455" s="44"/>
      <c r="AR455" s="44"/>
      <c r="AS455" s="44"/>
      <c r="AT455" s="44"/>
      <c r="AU455" s="44"/>
      <c r="AV455" s="44"/>
      <c r="AW455" s="44"/>
      <c r="AX455" s="44"/>
      <c r="AY455" s="44"/>
      <c r="AZ455" s="44"/>
      <c r="BA455" s="44"/>
      <c r="BB455" s="44"/>
      <c r="BC455" s="44"/>
      <c r="BD455" s="44"/>
      <c r="BE455" s="44"/>
      <c r="BF455" s="44"/>
      <c r="BG455" s="44"/>
      <c r="BH455" s="44"/>
      <c r="BI455" s="44"/>
      <c r="BJ455" s="44"/>
      <c r="BK455" s="44"/>
      <c r="BL455" s="44"/>
      <c r="BM455" s="39"/>
      <c r="BN455" s="39"/>
      <c r="BO455" s="39"/>
      <c r="BP455" s="39"/>
      <c r="BQ455" s="39"/>
      <c r="BR455" s="39"/>
      <c r="BS455" s="44"/>
      <c r="BT455" s="44"/>
      <c r="BU455" s="44"/>
      <c r="BV455" s="44"/>
      <c r="BW455" s="44"/>
      <c r="BX455" s="44"/>
      <c r="BY455" s="44"/>
      <c r="BZ455" s="44"/>
      <c r="CA455" s="44"/>
      <c r="CB455" s="44"/>
      <c r="CC455" s="44"/>
      <c r="CD455" s="44"/>
      <c r="CE455" s="39"/>
      <c r="CF455" s="39"/>
      <c r="CG455" s="39"/>
      <c r="CH455" s="39"/>
      <c r="DC455" s="4"/>
      <c r="DD455" s="4"/>
      <c r="DE455" s="49"/>
      <c r="DF455" s="49"/>
      <c r="DG455" s="49"/>
      <c r="DH455" s="49"/>
      <c r="DI455" s="49"/>
      <c r="DJ455" s="49"/>
      <c r="DK455" s="49"/>
      <c r="DL455" s="49"/>
      <c r="DM455" s="49"/>
      <c r="DN455" s="49"/>
      <c r="DO455" s="49"/>
      <c r="DP455" s="49"/>
      <c r="DQ455" s="49"/>
      <c r="DR455" s="49"/>
      <c r="DS455" s="49"/>
      <c r="DT455" s="49"/>
      <c r="DU455" s="49"/>
      <c r="DV455" s="49"/>
      <c r="DW455" s="49"/>
      <c r="DX455" s="49"/>
      <c r="DY455" s="49"/>
      <c r="DZ455" s="49"/>
      <c r="EA455" s="49"/>
      <c r="EB455" s="49"/>
      <c r="EC455" s="49"/>
      <c r="ED455" s="49"/>
      <c r="EE455" s="49"/>
      <c r="EF455" s="49"/>
      <c r="EG455" s="49"/>
      <c r="EH455" s="49"/>
      <c r="EI455" s="49"/>
      <c r="EJ455" s="49"/>
      <c r="EK455" s="49"/>
      <c r="EL455" s="49"/>
      <c r="EM455" s="49"/>
      <c r="EN455" s="49"/>
      <c r="EO455" s="49"/>
      <c r="EP455" s="49"/>
      <c r="EQ455" s="49"/>
      <c r="ER455" s="49"/>
      <c r="ES455" s="49"/>
      <c r="ET455" s="49"/>
      <c r="EU455" s="49"/>
      <c r="EV455" s="49"/>
      <c r="EW455" s="49"/>
      <c r="EX455" s="49"/>
      <c r="EY455" s="49"/>
      <c r="EZ455" s="49"/>
      <c r="FA455" s="49"/>
      <c r="FB455" s="49"/>
      <c r="FC455" s="49"/>
      <c r="FD455" s="49"/>
      <c r="FE455" s="49"/>
      <c r="FF455" s="49"/>
      <c r="FG455" s="49"/>
      <c r="FH455" s="49"/>
      <c r="FI455" s="49"/>
      <c r="FJ455" s="49"/>
      <c r="FK455" s="49"/>
      <c r="FL455" s="49"/>
      <c r="FM455" s="49"/>
      <c r="FN455" s="49"/>
      <c r="FO455" s="49"/>
      <c r="FP455" s="49"/>
      <c r="FQ455" s="49"/>
      <c r="FR455" s="49"/>
      <c r="FS455" s="49"/>
      <c r="FT455" s="49"/>
      <c r="FU455" s="49"/>
      <c r="FV455" s="49"/>
      <c r="FW455" s="49"/>
      <c r="FX455" s="49"/>
      <c r="FY455" s="49"/>
      <c r="FZ455" s="49"/>
      <c r="GA455" s="49"/>
      <c r="GB455" s="49"/>
      <c r="GC455" s="49"/>
      <c r="GD455" s="49"/>
      <c r="GE455" s="49"/>
      <c r="GF455" s="49"/>
      <c r="GG455" s="49"/>
      <c r="GH455" s="49"/>
      <c r="GI455" s="49"/>
      <c r="GJ455" s="49"/>
      <c r="GK455" s="49"/>
      <c r="GL455" s="49"/>
      <c r="GM455" s="49"/>
      <c r="GN455" s="49"/>
      <c r="GO455" s="49"/>
      <c r="GP455" s="49"/>
      <c r="GQ455" s="49"/>
      <c r="GR455" s="49"/>
      <c r="GS455" s="49"/>
      <c r="GT455" s="49"/>
      <c r="GU455" s="49"/>
      <c r="GV455" s="49"/>
      <c r="GW455" s="49"/>
      <c r="GX455" s="49"/>
      <c r="GY455" s="49"/>
      <c r="GZ455" s="49"/>
    </row>
    <row r="456" spans="1:208" s="5" customFormat="1" ht="18.600000000000001" customHeight="1" x14ac:dyDescent="0.25">
      <c r="A456" s="58"/>
      <c r="B456" s="50" t="str">
        <f>IF($A456="","",(IF((VLOOKUP($A456,DATA!$A$1:$M$38,2,FALSE))="X","X",(IF(B455="X",1,B455+1)))))</f>
        <v/>
      </c>
      <c r="C456" s="51" t="str">
        <f>IF($A456="","",(IF((VLOOKUP($A456,DATA!$A$1:$M$38,3,FALSE))="X","X",(IF(C455="X",1,C455+1)))))</f>
        <v/>
      </c>
      <c r="D456" s="50" t="str">
        <f>IF($A456="","",(IF((VLOOKUP($A456,DATA!$A$1:$M$38,4,FALSE))="X","X",(IF(D455="X",1,D455+1)))))</f>
        <v/>
      </c>
      <c r="E456" s="51" t="str">
        <f>IF($A456="","",(IF((VLOOKUP($A456,DATA!$A$1:$M$38,5,FALSE))="X","X",(IF(E455="X",1,E455+1)))))</f>
        <v/>
      </c>
      <c r="F456" s="50" t="str">
        <f>IF($A456="","",(IF((VLOOKUP($A456,DATA!$A$1:$M$38,6,FALSE))="X","X",(IF(F455="X",1,F455+1)))))</f>
        <v/>
      </c>
      <c r="G456" s="51" t="str">
        <f>IF($A456="","",(IF((VLOOKUP($A456,DATA!$A$1:$M$38,7,FALSE))="X","X",(IF(G455="X",1,G455+1)))))</f>
        <v/>
      </c>
      <c r="H456" s="50" t="str">
        <f>IF($A456="","",(IF((VLOOKUP($A456,DATA!$A$1:$M$38,8,FALSE))="X","X",(IF(H455="X",1,H455+1)))))</f>
        <v/>
      </c>
      <c r="I456" s="50" t="str">
        <f>IF($A456="","",(IF((VLOOKUP($A456,DATA!$A$1:$M$38,9,FALSE))="X","X",(IF(I455="X",1,I455+1)))))</f>
        <v/>
      </c>
      <c r="J456" s="51" t="str">
        <f>IF($A456="","",(IF((VLOOKUP($A456,DATA!$A$1:$M$38,10,FALSE))="X","X",(IF(J455="X",1,J455+1)))))</f>
        <v/>
      </c>
      <c r="K456" s="50" t="str">
        <f>IF($A456="","",(IF((VLOOKUP($A456,DATA!$A$1:$M$38,11,FALSE))="X","X",(IF(K455="X",1,K455+1)))))</f>
        <v/>
      </c>
      <c r="L456" s="50" t="str">
        <f>IF($A456="","",(IF((VLOOKUP($A456,DATA!$A$1:$M$38,12,FALSE))="X","X",(IF(L455="X",1,L455+1)))))</f>
        <v/>
      </c>
      <c r="M456" s="50" t="str">
        <f>IF($A456="","",(IF((VLOOKUP($A456,DATA!$A$1:$M$38,13,FALSE))="X","X",(IF(M455="X",1,M455+1)))))</f>
        <v/>
      </c>
      <c r="N456" s="53" t="str">
        <f t="shared" si="14"/>
        <v/>
      </c>
      <c r="O456" s="51" t="str">
        <f t="shared" si="15"/>
        <v/>
      </c>
      <c r="P456" s="50" t="str">
        <f>IF($A456="","",(IF((VLOOKUP($A456,DATA!$S$1:$AC$38,2,FALSE))="X","X",(IF(P455="X",1,P455+1)))))</f>
        <v/>
      </c>
      <c r="Q456" s="50" t="str">
        <f>IF($A456="","",(IF((VLOOKUP($A456,DATA!$S$1:$AC$38,3,FALSE))="X","X",(IF(Q455="X",1,Q455+1)))))</f>
        <v/>
      </c>
      <c r="R456" s="50" t="str">
        <f>IF($A456="","",(IF((VLOOKUP($A456,DATA!$S$1:$AC$38,4,FALSE))="X","X",(IF(R455="X",1,R455+1)))))</f>
        <v/>
      </c>
      <c r="S456" s="50" t="str">
        <f>IF($A456="","",(IF((VLOOKUP($A456,DATA!$S$1:$AC$38,5,FALSE))="X","X",(IF(S455="X",1,S455+1)))))</f>
        <v/>
      </c>
      <c r="T456" s="50" t="str">
        <f>IF($A456="","",(IF((VLOOKUP($A456,DATA!$S$1:$AC$38,6,FALSE))="X","X",(IF(T455="X",1,T455+1)))))</f>
        <v/>
      </c>
      <c r="U456" s="50" t="str">
        <f>IF($A456="","",(IF((VLOOKUP($A456,DATA!$S$1:$AC$38,7,FALSE))="X","X",(IF(U455="X",1,U455+1)))))</f>
        <v/>
      </c>
      <c r="V456" s="51" t="str">
        <f>IF($A456="","",(IF((VLOOKUP($A456,DATA!$S$1:$AC$38,8,FALSE))="X","X",(IF(V455="X",1,V455+1)))))</f>
        <v/>
      </c>
      <c r="W456" s="50" t="str">
        <f>IF($A456="","",(IF((VLOOKUP($A456,DATA!$S$1:$AC$38,9,FALSE))="X","X",(IF(W455="X",1,W455+1)))))</f>
        <v/>
      </c>
      <c r="X456" s="50" t="str">
        <f>IF($A456="","",(IF((VLOOKUP($A456,DATA!$S$1:$AC$38,10,FALSE))="X","X",(IF(X455="X",1,X455+1)))))</f>
        <v/>
      </c>
      <c r="Y456" s="51" t="str">
        <f>IF($A456="","",(IF((VLOOKUP($A456,DATA!$S$1:$AC$38,11,FALSE))="X","X",(IF(Y455="X",1,Y455+1)))))</f>
        <v/>
      </c>
      <c r="Z456" s="52"/>
      <c r="AA456" s="52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  <c r="AQ456" s="44"/>
      <c r="AR456" s="44"/>
      <c r="AS456" s="44"/>
      <c r="AT456" s="44"/>
      <c r="AU456" s="44"/>
      <c r="AV456" s="44"/>
      <c r="AW456" s="44"/>
      <c r="AX456" s="44"/>
      <c r="AY456" s="44"/>
      <c r="AZ456" s="44"/>
      <c r="BA456" s="44"/>
      <c r="BB456" s="44"/>
      <c r="BC456" s="44"/>
      <c r="BD456" s="44"/>
      <c r="BE456" s="44"/>
      <c r="BF456" s="44"/>
      <c r="BG456" s="44"/>
      <c r="BH456" s="44"/>
      <c r="BI456" s="44"/>
      <c r="BJ456" s="44"/>
      <c r="BK456" s="44"/>
      <c r="BL456" s="44"/>
      <c r="BM456" s="39"/>
      <c r="BN456" s="39"/>
      <c r="BO456" s="39"/>
      <c r="BP456" s="39"/>
      <c r="BQ456" s="39"/>
      <c r="BR456" s="39"/>
      <c r="BS456" s="44"/>
      <c r="BT456" s="44"/>
      <c r="BU456" s="44"/>
      <c r="BV456" s="44"/>
      <c r="BW456" s="44"/>
      <c r="BX456" s="44"/>
      <c r="BY456" s="44"/>
      <c r="BZ456" s="44"/>
      <c r="CA456" s="44"/>
      <c r="CB456" s="44"/>
      <c r="CC456" s="44"/>
      <c r="CD456" s="44"/>
      <c r="CE456" s="39"/>
      <c r="CF456" s="39"/>
      <c r="CG456" s="39"/>
      <c r="CH456" s="39"/>
      <c r="DC456" s="4"/>
      <c r="DD456" s="4"/>
      <c r="DE456" s="49"/>
      <c r="DF456" s="49"/>
      <c r="DG456" s="49"/>
      <c r="DH456" s="49"/>
      <c r="DI456" s="49"/>
      <c r="DJ456" s="49"/>
      <c r="DK456" s="49"/>
      <c r="DL456" s="49"/>
      <c r="DM456" s="49"/>
      <c r="DN456" s="49"/>
      <c r="DO456" s="49"/>
      <c r="DP456" s="49"/>
      <c r="DQ456" s="49"/>
      <c r="DR456" s="49"/>
      <c r="DS456" s="49"/>
      <c r="DT456" s="49"/>
      <c r="DU456" s="49"/>
      <c r="DV456" s="49"/>
      <c r="DW456" s="49"/>
      <c r="DX456" s="49"/>
      <c r="DY456" s="49"/>
      <c r="DZ456" s="49"/>
      <c r="EA456" s="49"/>
      <c r="EB456" s="49"/>
      <c r="EC456" s="49"/>
      <c r="ED456" s="49"/>
      <c r="EE456" s="49"/>
      <c r="EF456" s="49"/>
      <c r="EG456" s="49"/>
      <c r="EH456" s="49"/>
      <c r="EI456" s="49"/>
      <c r="EJ456" s="49"/>
      <c r="EK456" s="49"/>
      <c r="EL456" s="49"/>
      <c r="EM456" s="49"/>
      <c r="EN456" s="49"/>
      <c r="EO456" s="49"/>
      <c r="EP456" s="49"/>
      <c r="EQ456" s="49"/>
      <c r="ER456" s="49"/>
      <c r="ES456" s="49"/>
      <c r="ET456" s="49"/>
      <c r="EU456" s="49"/>
      <c r="EV456" s="49"/>
      <c r="EW456" s="49"/>
      <c r="EX456" s="49"/>
      <c r="EY456" s="49"/>
      <c r="EZ456" s="49"/>
      <c r="FA456" s="49"/>
      <c r="FB456" s="49"/>
      <c r="FC456" s="49"/>
      <c r="FD456" s="49"/>
      <c r="FE456" s="49"/>
      <c r="FF456" s="49"/>
      <c r="FG456" s="49"/>
      <c r="FH456" s="49"/>
      <c r="FI456" s="49"/>
      <c r="FJ456" s="49"/>
      <c r="FK456" s="49"/>
      <c r="FL456" s="49"/>
      <c r="FM456" s="49"/>
      <c r="FN456" s="49"/>
      <c r="FO456" s="49"/>
      <c r="FP456" s="49"/>
      <c r="FQ456" s="49"/>
      <c r="FR456" s="49"/>
      <c r="FS456" s="49"/>
      <c r="FT456" s="49"/>
      <c r="FU456" s="49"/>
      <c r="FV456" s="49"/>
      <c r="FW456" s="49"/>
      <c r="FX456" s="49"/>
      <c r="FY456" s="49"/>
      <c r="FZ456" s="49"/>
      <c r="GA456" s="49"/>
      <c r="GB456" s="49"/>
      <c r="GC456" s="49"/>
      <c r="GD456" s="49"/>
      <c r="GE456" s="49"/>
      <c r="GF456" s="49"/>
      <c r="GG456" s="49"/>
      <c r="GH456" s="49"/>
      <c r="GI456" s="49"/>
      <c r="GJ456" s="49"/>
      <c r="GK456" s="49"/>
      <c r="GL456" s="49"/>
      <c r="GM456" s="49"/>
      <c r="GN456" s="49"/>
      <c r="GO456" s="49"/>
      <c r="GP456" s="49"/>
      <c r="GQ456" s="49"/>
      <c r="GR456" s="49"/>
      <c r="GS456" s="49"/>
      <c r="GT456" s="49"/>
      <c r="GU456" s="49"/>
      <c r="GV456" s="49"/>
      <c r="GW456" s="49"/>
      <c r="GX456" s="49"/>
      <c r="GY456" s="49"/>
      <c r="GZ456" s="49"/>
    </row>
    <row r="457" spans="1:208" s="5" customFormat="1" ht="18.600000000000001" customHeight="1" x14ac:dyDescent="0.25">
      <c r="A457" s="58"/>
      <c r="B457" s="50" t="str">
        <f>IF($A457="","",(IF((VLOOKUP($A457,DATA!$A$1:$M$38,2,FALSE))="X","X",(IF(B456="X",1,B456+1)))))</f>
        <v/>
      </c>
      <c r="C457" s="51" t="str">
        <f>IF($A457="","",(IF((VLOOKUP($A457,DATA!$A$1:$M$38,3,FALSE))="X","X",(IF(C456="X",1,C456+1)))))</f>
        <v/>
      </c>
      <c r="D457" s="50" t="str">
        <f>IF($A457="","",(IF((VLOOKUP($A457,DATA!$A$1:$M$38,4,FALSE))="X","X",(IF(D456="X",1,D456+1)))))</f>
        <v/>
      </c>
      <c r="E457" s="51" t="str">
        <f>IF($A457="","",(IF((VLOOKUP($A457,DATA!$A$1:$M$38,5,FALSE))="X","X",(IF(E456="X",1,E456+1)))))</f>
        <v/>
      </c>
      <c r="F457" s="50" t="str">
        <f>IF($A457="","",(IF((VLOOKUP($A457,DATA!$A$1:$M$38,6,FALSE))="X","X",(IF(F456="X",1,F456+1)))))</f>
        <v/>
      </c>
      <c r="G457" s="51" t="str">
        <f>IF($A457="","",(IF((VLOOKUP($A457,DATA!$A$1:$M$38,7,FALSE))="X","X",(IF(G456="X",1,G456+1)))))</f>
        <v/>
      </c>
      <c r="H457" s="50" t="str">
        <f>IF($A457="","",(IF((VLOOKUP($A457,DATA!$A$1:$M$38,8,FALSE))="X","X",(IF(H456="X",1,H456+1)))))</f>
        <v/>
      </c>
      <c r="I457" s="50" t="str">
        <f>IF($A457="","",(IF((VLOOKUP($A457,DATA!$A$1:$M$38,9,FALSE))="X","X",(IF(I456="X",1,I456+1)))))</f>
        <v/>
      </c>
      <c r="J457" s="51" t="str">
        <f>IF($A457="","",(IF((VLOOKUP($A457,DATA!$A$1:$M$38,10,FALSE))="X","X",(IF(J456="X",1,J456+1)))))</f>
        <v/>
      </c>
      <c r="K457" s="50" t="str">
        <f>IF($A457="","",(IF((VLOOKUP($A457,DATA!$A$1:$M$38,11,FALSE))="X","X",(IF(K456="X",1,K456+1)))))</f>
        <v/>
      </c>
      <c r="L457" s="50" t="str">
        <f>IF($A457="","",(IF((VLOOKUP($A457,DATA!$A$1:$M$38,12,FALSE))="X","X",(IF(L456="X",1,L456+1)))))</f>
        <v/>
      </c>
      <c r="M457" s="50" t="str">
        <f>IF($A457="","",(IF((VLOOKUP($A457,DATA!$A$1:$M$38,13,FALSE))="X","X",(IF(M456="X",1,M456+1)))))</f>
        <v/>
      </c>
      <c r="N457" s="53" t="str">
        <f t="shared" si="14"/>
        <v/>
      </c>
      <c r="O457" s="51" t="str">
        <f t="shared" si="15"/>
        <v/>
      </c>
      <c r="P457" s="50" t="str">
        <f>IF($A457="","",(IF((VLOOKUP($A457,DATA!$S$1:$AC$38,2,FALSE))="X","X",(IF(P456="X",1,P456+1)))))</f>
        <v/>
      </c>
      <c r="Q457" s="50" t="str">
        <f>IF($A457="","",(IF((VLOOKUP($A457,DATA!$S$1:$AC$38,3,FALSE))="X","X",(IF(Q456="X",1,Q456+1)))))</f>
        <v/>
      </c>
      <c r="R457" s="50" t="str">
        <f>IF($A457="","",(IF((VLOOKUP($A457,DATA!$S$1:$AC$38,4,FALSE))="X","X",(IF(R456="X",1,R456+1)))))</f>
        <v/>
      </c>
      <c r="S457" s="50" t="str">
        <f>IF($A457="","",(IF((VLOOKUP($A457,DATA!$S$1:$AC$38,5,FALSE))="X","X",(IF(S456="X",1,S456+1)))))</f>
        <v/>
      </c>
      <c r="T457" s="50" t="str">
        <f>IF($A457="","",(IF((VLOOKUP($A457,DATA!$S$1:$AC$38,6,FALSE))="X","X",(IF(T456="X",1,T456+1)))))</f>
        <v/>
      </c>
      <c r="U457" s="50" t="str">
        <f>IF($A457="","",(IF((VLOOKUP($A457,DATA!$S$1:$AC$38,7,FALSE))="X","X",(IF(U456="X",1,U456+1)))))</f>
        <v/>
      </c>
      <c r="V457" s="51" t="str">
        <f>IF($A457="","",(IF((VLOOKUP($A457,DATA!$S$1:$AC$38,8,FALSE))="X","X",(IF(V456="X",1,V456+1)))))</f>
        <v/>
      </c>
      <c r="W457" s="50" t="str">
        <f>IF($A457="","",(IF((VLOOKUP($A457,DATA!$S$1:$AC$38,9,FALSE))="X","X",(IF(W456="X",1,W456+1)))))</f>
        <v/>
      </c>
      <c r="X457" s="50" t="str">
        <f>IF($A457="","",(IF((VLOOKUP($A457,DATA!$S$1:$AC$38,10,FALSE))="X","X",(IF(X456="X",1,X456+1)))))</f>
        <v/>
      </c>
      <c r="Y457" s="51" t="str">
        <f>IF($A457="","",(IF((VLOOKUP($A457,DATA!$S$1:$AC$38,11,FALSE))="X","X",(IF(Y456="X",1,Y456+1)))))</f>
        <v/>
      </c>
      <c r="Z457" s="52"/>
      <c r="AA457" s="52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  <c r="AQ457" s="44"/>
      <c r="AR457" s="44"/>
      <c r="AS457" s="44"/>
      <c r="AT457" s="44"/>
      <c r="AU457" s="44"/>
      <c r="AV457" s="44"/>
      <c r="AW457" s="44"/>
      <c r="AX457" s="44"/>
      <c r="AY457" s="44"/>
      <c r="AZ457" s="44"/>
      <c r="BA457" s="44"/>
      <c r="BB457" s="44"/>
      <c r="BC457" s="44"/>
      <c r="BD457" s="44"/>
      <c r="BE457" s="44"/>
      <c r="BF457" s="44"/>
      <c r="BG457" s="44"/>
      <c r="BH457" s="44"/>
      <c r="BI457" s="44"/>
      <c r="BJ457" s="44"/>
      <c r="BK457" s="44"/>
      <c r="BL457" s="44"/>
      <c r="BM457" s="39"/>
      <c r="BN457" s="39"/>
      <c r="BO457" s="39"/>
      <c r="BP457" s="39"/>
      <c r="BQ457" s="39"/>
      <c r="BR457" s="39"/>
      <c r="BS457" s="44"/>
      <c r="BT457" s="44"/>
      <c r="BU457" s="44"/>
      <c r="BV457" s="44"/>
      <c r="BW457" s="44"/>
      <c r="BX457" s="44"/>
      <c r="BY457" s="44"/>
      <c r="BZ457" s="44"/>
      <c r="CA457" s="44"/>
      <c r="CB457" s="44"/>
      <c r="CC457" s="44"/>
      <c r="CD457" s="44"/>
      <c r="CE457" s="39"/>
      <c r="CF457" s="39"/>
      <c r="CG457" s="39"/>
      <c r="CH457" s="39"/>
      <c r="DC457" s="4"/>
      <c r="DD457" s="4"/>
      <c r="DE457" s="49"/>
      <c r="DF457" s="49"/>
      <c r="DG457" s="49"/>
      <c r="DH457" s="49"/>
      <c r="DI457" s="49"/>
      <c r="DJ457" s="49"/>
      <c r="DK457" s="49"/>
      <c r="DL457" s="49"/>
      <c r="DM457" s="49"/>
      <c r="DN457" s="49"/>
      <c r="DO457" s="49"/>
      <c r="DP457" s="49"/>
      <c r="DQ457" s="49"/>
      <c r="DR457" s="49"/>
      <c r="DS457" s="49"/>
      <c r="DT457" s="49"/>
      <c r="DU457" s="49"/>
      <c r="DV457" s="49"/>
      <c r="DW457" s="49"/>
      <c r="DX457" s="49"/>
      <c r="DY457" s="49"/>
      <c r="DZ457" s="49"/>
      <c r="EA457" s="49"/>
      <c r="EB457" s="49"/>
      <c r="EC457" s="49"/>
      <c r="ED457" s="49"/>
      <c r="EE457" s="49"/>
      <c r="EF457" s="49"/>
      <c r="EG457" s="49"/>
      <c r="EH457" s="49"/>
      <c r="EI457" s="49"/>
      <c r="EJ457" s="49"/>
      <c r="EK457" s="49"/>
      <c r="EL457" s="49"/>
      <c r="EM457" s="49"/>
      <c r="EN457" s="49"/>
      <c r="EO457" s="49"/>
      <c r="EP457" s="49"/>
      <c r="EQ457" s="49"/>
      <c r="ER457" s="49"/>
      <c r="ES457" s="49"/>
      <c r="ET457" s="49"/>
      <c r="EU457" s="49"/>
      <c r="EV457" s="49"/>
      <c r="EW457" s="49"/>
      <c r="EX457" s="49"/>
      <c r="EY457" s="49"/>
      <c r="EZ457" s="49"/>
      <c r="FA457" s="49"/>
      <c r="FB457" s="49"/>
      <c r="FC457" s="49"/>
      <c r="FD457" s="49"/>
      <c r="FE457" s="49"/>
      <c r="FF457" s="49"/>
      <c r="FG457" s="49"/>
      <c r="FH457" s="49"/>
      <c r="FI457" s="49"/>
      <c r="FJ457" s="49"/>
      <c r="FK457" s="49"/>
      <c r="FL457" s="49"/>
      <c r="FM457" s="49"/>
      <c r="FN457" s="49"/>
      <c r="FO457" s="49"/>
      <c r="FP457" s="49"/>
      <c r="FQ457" s="49"/>
      <c r="FR457" s="49"/>
      <c r="FS457" s="49"/>
      <c r="FT457" s="49"/>
      <c r="FU457" s="49"/>
      <c r="FV457" s="49"/>
      <c r="FW457" s="49"/>
      <c r="FX457" s="49"/>
      <c r="FY457" s="49"/>
      <c r="FZ457" s="49"/>
      <c r="GA457" s="49"/>
      <c r="GB457" s="49"/>
      <c r="GC457" s="49"/>
      <c r="GD457" s="49"/>
      <c r="GE457" s="49"/>
      <c r="GF457" s="49"/>
      <c r="GG457" s="49"/>
      <c r="GH457" s="49"/>
      <c r="GI457" s="49"/>
      <c r="GJ457" s="49"/>
      <c r="GK457" s="49"/>
      <c r="GL457" s="49"/>
      <c r="GM457" s="49"/>
      <c r="GN457" s="49"/>
      <c r="GO457" s="49"/>
      <c r="GP457" s="49"/>
      <c r="GQ457" s="49"/>
      <c r="GR457" s="49"/>
      <c r="GS457" s="49"/>
      <c r="GT457" s="49"/>
      <c r="GU457" s="49"/>
      <c r="GV457" s="49"/>
      <c r="GW457" s="49"/>
      <c r="GX457" s="49"/>
      <c r="GY457" s="49"/>
      <c r="GZ457" s="49"/>
    </row>
    <row r="458" spans="1:208" s="5" customFormat="1" ht="18.600000000000001" customHeight="1" x14ac:dyDescent="0.25">
      <c r="A458" s="58"/>
      <c r="B458" s="50" t="str">
        <f>IF($A458="","",(IF((VLOOKUP($A458,DATA!$A$1:$M$38,2,FALSE))="X","X",(IF(B457="X",1,B457+1)))))</f>
        <v/>
      </c>
      <c r="C458" s="51" t="str">
        <f>IF($A458="","",(IF((VLOOKUP($A458,DATA!$A$1:$M$38,3,FALSE))="X","X",(IF(C457="X",1,C457+1)))))</f>
        <v/>
      </c>
      <c r="D458" s="50" t="str">
        <f>IF($A458="","",(IF((VLOOKUP($A458,DATA!$A$1:$M$38,4,FALSE))="X","X",(IF(D457="X",1,D457+1)))))</f>
        <v/>
      </c>
      <c r="E458" s="51" t="str">
        <f>IF($A458="","",(IF((VLOOKUP($A458,DATA!$A$1:$M$38,5,FALSE))="X","X",(IF(E457="X",1,E457+1)))))</f>
        <v/>
      </c>
      <c r="F458" s="50" t="str">
        <f>IF($A458="","",(IF((VLOOKUP($A458,DATA!$A$1:$M$38,6,FALSE))="X","X",(IF(F457="X",1,F457+1)))))</f>
        <v/>
      </c>
      <c r="G458" s="51" t="str">
        <f>IF($A458="","",(IF((VLOOKUP($A458,DATA!$A$1:$M$38,7,FALSE))="X","X",(IF(G457="X",1,G457+1)))))</f>
        <v/>
      </c>
      <c r="H458" s="50" t="str">
        <f>IF($A458="","",(IF((VLOOKUP($A458,DATA!$A$1:$M$38,8,FALSE))="X","X",(IF(H457="X",1,H457+1)))))</f>
        <v/>
      </c>
      <c r="I458" s="50" t="str">
        <f>IF($A458="","",(IF((VLOOKUP($A458,DATA!$A$1:$M$38,9,FALSE))="X","X",(IF(I457="X",1,I457+1)))))</f>
        <v/>
      </c>
      <c r="J458" s="51" t="str">
        <f>IF($A458="","",(IF((VLOOKUP($A458,DATA!$A$1:$M$38,10,FALSE))="X","X",(IF(J457="X",1,J457+1)))))</f>
        <v/>
      </c>
      <c r="K458" s="50" t="str">
        <f>IF($A458="","",(IF((VLOOKUP($A458,DATA!$A$1:$M$38,11,FALSE))="X","X",(IF(K457="X",1,K457+1)))))</f>
        <v/>
      </c>
      <c r="L458" s="50" t="str">
        <f>IF($A458="","",(IF((VLOOKUP($A458,DATA!$A$1:$M$38,12,FALSE))="X","X",(IF(L457="X",1,L457+1)))))</f>
        <v/>
      </c>
      <c r="M458" s="50" t="str">
        <f>IF($A458="","",(IF((VLOOKUP($A458,DATA!$A$1:$M$38,13,FALSE))="X","X",(IF(M457="X",1,M457+1)))))</f>
        <v/>
      </c>
      <c r="N458" s="53" t="str">
        <f t="shared" si="14"/>
        <v/>
      </c>
      <c r="O458" s="51" t="str">
        <f t="shared" si="15"/>
        <v/>
      </c>
      <c r="P458" s="50" t="str">
        <f>IF($A458="","",(IF((VLOOKUP($A458,DATA!$S$1:$AC$38,2,FALSE))="X","X",(IF(P457="X",1,P457+1)))))</f>
        <v/>
      </c>
      <c r="Q458" s="50" t="str">
        <f>IF($A458="","",(IF((VLOOKUP($A458,DATA!$S$1:$AC$38,3,FALSE))="X","X",(IF(Q457="X",1,Q457+1)))))</f>
        <v/>
      </c>
      <c r="R458" s="50" t="str">
        <f>IF($A458="","",(IF((VLOOKUP($A458,DATA!$S$1:$AC$38,4,FALSE))="X","X",(IF(R457="X",1,R457+1)))))</f>
        <v/>
      </c>
      <c r="S458" s="50" t="str">
        <f>IF($A458="","",(IF((VLOOKUP($A458,DATA!$S$1:$AC$38,5,FALSE))="X","X",(IF(S457="X",1,S457+1)))))</f>
        <v/>
      </c>
      <c r="T458" s="50" t="str">
        <f>IF($A458="","",(IF((VLOOKUP($A458,DATA!$S$1:$AC$38,6,FALSE))="X","X",(IF(T457="X",1,T457+1)))))</f>
        <v/>
      </c>
      <c r="U458" s="50" t="str">
        <f>IF($A458="","",(IF((VLOOKUP($A458,DATA!$S$1:$AC$38,7,FALSE))="X","X",(IF(U457="X",1,U457+1)))))</f>
        <v/>
      </c>
      <c r="V458" s="51" t="str">
        <f>IF($A458="","",(IF((VLOOKUP($A458,DATA!$S$1:$AC$38,8,FALSE))="X","X",(IF(V457="X",1,V457+1)))))</f>
        <v/>
      </c>
      <c r="W458" s="50" t="str">
        <f>IF($A458="","",(IF((VLOOKUP($A458,DATA!$S$1:$AC$38,9,FALSE))="X","X",(IF(W457="X",1,W457+1)))))</f>
        <v/>
      </c>
      <c r="X458" s="50" t="str">
        <f>IF($A458="","",(IF((VLOOKUP($A458,DATA!$S$1:$AC$38,10,FALSE))="X","X",(IF(X457="X",1,X457+1)))))</f>
        <v/>
      </c>
      <c r="Y458" s="51" t="str">
        <f>IF($A458="","",(IF((VLOOKUP($A458,DATA!$S$1:$AC$38,11,FALSE))="X","X",(IF(Y457="X",1,Y457+1)))))</f>
        <v/>
      </c>
      <c r="Z458" s="52"/>
      <c r="AA458" s="52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/>
      <c r="AQ458" s="44"/>
      <c r="AR458" s="44"/>
      <c r="AS458" s="44"/>
      <c r="AT458" s="44"/>
      <c r="AU458" s="44"/>
      <c r="AV458" s="44"/>
      <c r="AW458" s="44"/>
      <c r="AX458" s="44"/>
      <c r="AY458" s="44"/>
      <c r="AZ458" s="44"/>
      <c r="BA458" s="44"/>
      <c r="BB458" s="44"/>
      <c r="BC458" s="44"/>
      <c r="BD458" s="44"/>
      <c r="BE458" s="44"/>
      <c r="BF458" s="44"/>
      <c r="BG458" s="44"/>
      <c r="BH458" s="44"/>
      <c r="BI458" s="44"/>
      <c r="BJ458" s="44"/>
      <c r="BK458" s="44"/>
      <c r="BL458" s="44"/>
      <c r="BM458" s="39"/>
      <c r="BN458" s="39"/>
      <c r="BO458" s="39"/>
      <c r="BP458" s="39"/>
      <c r="BQ458" s="39"/>
      <c r="BR458" s="39"/>
      <c r="BS458" s="44"/>
      <c r="BT458" s="44"/>
      <c r="BU458" s="44"/>
      <c r="BV458" s="44"/>
      <c r="BW458" s="44"/>
      <c r="BX458" s="44"/>
      <c r="BY458" s="44"/>
      <c r="BZ458" s="44"/>
      <c r="CA458" s="44"/>
      <c r="CB458" s="44"/>
      <c r="CC458" s="44"/>
      <c r="CD458" s="44"/>
      <c r="CE458" s="39"/>
      <c r="CF458" s="39"/>
      <c r="CG458" s="39"/>
      <c r="CH458" s="39"/>
      <c r="DC458" s="4"/>
      <c r="DD458" s="4"/>
      <c r="DE458" s="49"/>
      <c r="DF458" s="49"/>
      <c r="DG458" s="49"/>
      <c r="DH458" s="49"/>
      <c r="DI458" s="49"/>
      <c r="DJ458" s="49"/>
      <c r="DK458" s="49"/>
      <c r="DL458" s="49"/>
      <c r="DM458" s="49"/>
      <c r="DN458" s="49"/>
      <c r="DO458" s="49"/>
      <c r="DP458" s="49"/>
      <c r="DQ458" s="49"/>
      <c r="DR458" s="49"/>
      <c r="DS458" s="49"/>
      <c r="DT458" s="49"/>
      <c r="DU458" s="49"/>
      <c r="DV458" s="49"/>
      <c r="DW458" s="49"/>
      <c r="DX458" s="49"/>
      <c r="DY458" s="49"/>
      <c r="DZ458" s="49"/>
      <c r="EA458" s="49"/>
      <c r="EB458" s="49"/>
      <c r="EC458" s="49"/>
      <c r="ED458" s="49"/>
      <c r="EE458" s="49"/>
      <c r="EF458" s="49"/>
      <c r="EG458" s="49"/>
      <c r="EH458" s="49"/>
      <c r="EI458" s="49"/>
      <c r="EJ458" s="49"/>
      <c r="EK458" s="49"/>
      <c r="EL458" s="49"/>
      <c r="EM458" s="49"/>
      <c r="EN458" s="49"/>
      <c r="EO458" s="49"/>
      <c r="EP458" s="49"/>
      <c r="EQ458" s="49"/>
      <c r="ER458" s="49"/>
      <c r="ES458" s="49"/>
      <c r="ET458" s="49"/>
      <c r="EU458" s="49"/>
      <c r="EV458" s="49"/>
      <c r="EW458" s="49"/>
      <c r="EX458" s="49"/>
      <c r="EY458" s="49"/>
      <c r="EZ458" s="49"/>
      <c r="FA458" s="49"/>
      <c r="FB458" s="49"/>
      <c r="FC458" s="49"/>
      <c r="FD458" s="49"/>
      <c r="FE458" s="49"/>
      <c r="FF458" s="49"/>
      <c r="FG458" s="49"/>
      <c r="FH458" s="49"/>
      <c r="FI458" s="49"/>
      <c r="FJ458" s="49"/>
      <c r="FK458" s="49"/>
      <c r="FL458" s="49"/>
      <c r="FM458" s="49"/>
      <c r="FN458" s="49"/>
      <c r="FO458" s="49"/>
      <c r="FP458" s="49"/>
      <c r="FQ458" s="49"/>
      <c r="FR458" s="49"/>
      <c r="FS458" s="49"/>
      <c r="FT458" s="49"/>
      <c r="FU458" s="49"/>
      <c r="FV458" s="49"/>
      <c r="FW458" s="49"/>
      <c r="FX458" s="49"/>
      <c r="FY458" s="49"/>
      <c r="FZ458" s="49"/>
      <c r="GA458" s="49"/>
      <c r="GB458" s="49"/>
      <c r="GC458" s="49"/>
      <c r="GD458" s="49"/>
      <c r="GE458" s="49"/>
      <c r="GF458" s="49"/>
      <c r="GG458" s="49"/>
      <c r="GH458" s="49"/>
      <c r="GI458" s="49"/>
      <c r="GJ458" s="49"/>
      <c r="GK458" s="49"/>
      <c r="GL458" s="49"/>
      <c r="GM458" s="49"/>
      <c r="GN458" s="49"/>
      <c r="GO458" s="49"/>
      <c r="GP458" s="49"/>
      <c r="GQ458" s="49"/>
      <c r="GR458" s="49"/>
      <c r="GS458" s="49"/>
      <c r="GT458" s="49"/>
      <c r="GU458" s="49"/>
      <c r="GV458" s="49"/>
      <c r="GW458" s="49"/>
      <c r="GX458" s="49"/>
      <c r="GY458" s="49"/>
      <c r="GZ458" s="49"/>
    </row>
    <row r="459" spans="1:208" s="5" customFormat="1" ht="18.600000000000001" customHeight="1" x14ac:dyDescent="0.25">
      <c r="A459" s="58"/>
      <c r="B459" s="50" t="str">
        <f>IF($A459="","",(IF((VLOOKUP($A459,DATA!$A$1:$M$38,2,FALSE))="X","X",(IF(B458="X",1,B458+1)))))</f>
        <v/>
      </c>
      <c r="C459" s="51" t="str">
        <f>IF($A459="","",(IF((VLOOKUP($A459,DATA!$A$1:$M$38,3,FALSE))="X","X",(IF(C458="X",1,C458+1)))))</f>
        <v/>
      </c>
      <c r="D459" s="50" t="str">
        <f>IF($A459="","",(IF((VLOOKUP($A459,DATA!$A$1:$M$38,4,FALSE))="X","X",(IF(D458="X",1,D458+1)))))</f>
        <v/>
      </c>
      <c r="E459" s="51" t="str">
        <f>IF($A459="","",(IF((VLOOKUP($A459,DATA!$A$1:$M$38,5,FALSE))="X","X",(IF(E458="X",1,E458+1)))))</f>
        <v/>
      </c>
      <c r="F459" s="50" t="str">
        <f>IF($A459="","",(IF((VLOOKUP($A459,DATA!$A$1:$M$38,6,FALSE))="X","X",(IF(F458="X",1,F458+1)))))</f>
        <v/>
      </c>
      <c r="G459" s="51" t="str">
        <f>IF($A459="","",(IF((VLOOKUP($A459,DATA!$A$1:$M$38,7,FALSE))="X","X",(IF(G458="X",1,G458+1)))))</f>
        <v/>
      </c>
      <c r="H459" s="50" t="str">
        <f>IF($A459="","",(IF((VLOOKUP($A459,DATA!$A$1:$M$38,8,FALSE))="X","X",(IF(H458="X",1,H458+1)))))</f>
        <v/>
      </c>
      <c r="I459" s="50" t="str">
        <f>IF($A459="","",(IF((VLOOKUP($A459,DATA!$A$1:$M$38,9,FALSE))="X","X",(IF(I458="X",1,I458+1)))))</f>
        <v/>
      </c>
      <c r="J459" s="51" t="str">
        <f>IF($A459="","",(IF((VLOOKUP($A459,DATA!$A$1:$M$38,10,FALSE))="X","X",(IF(J458="X",1,J458+1)))))</f>
        <v/>
      </c>
      <c r="K459" s="50" t="str">
        <f>IF($A459="","",(IF((VLOOKUP($A459,DATA!$A$1:$M$38,11,FALSE))="X","X",(IF(K458="X",1,K458+1)))))</f>
        <v/>
      </c>
      <c r="L459" s="50" t="str">
        <f>IF($A459="","",(IF((VLOOKUP($A459,DATA!$A$1:$M$38,12,FALSE))="X","X",(IF(L458="X",1,L458+1)))))</f>
        <v/>
      </c>
      <c r="M459" s="50" t="str">
        <f>IF($A459="","",(IF((VLOOKUP($A459,DATA!$A$1:$M$38,13,FALSE))="X","X",(IF(M458="X",1,M458+1)))))</f>
        <v/>
      </c>
      <c r="N459" s="53" t="str">
        <f t="shared" si="14"/>
        <v/>
      </c>
      <c r="O459" s="51" t="str">
        <f t="shared" si="15"/>
        <v/>
      </c>
      <c r="P459" s="50" t="str">
        <f>IF($A459="","",(IF((VLOOKUP($A459,DATA!$S$1:$AC$38,2,FALSE))="X","X",(IF(P458="X",1,P458+1)))))</f>
        <v/>
      </c>
      <c r="Q459" s="50" t="str">
        <f>IF($A459="","",(IF((VLOOKUP($A459,DATA!$S$1:$AC$38,3,FALSE))="X","X",(IF(Q458="X",1,Q458+1)))))</f>
        <v/>
      </c>
      <c r="R459" s="50" t="str">
        <f>IF($A459="","",(IF((VLOOKUP($A459,DATA!$S$1:$AC$38,4,FALSE))="X","X",(IF(R458="X",1,R458+1)))))</f>
        <v/>
      </c>
      <c r="S459" s="50" t="str">
        <f>IF($A459="","",(IF((VLOOKUP($A459,DATA!$S$1:$AC$38,5,FALSE))="X","X",(IF(S458="X",1,S458+1)))))</f>
        <v/>
      </c>
      <c r="T459" s="50" t="str">
        <f>IF($A459="","",(IF((VLOOKUP($A459,DATA!$S$1:$AC$38,6,FALSE))="X","X",(IF(T458="X",1,T458+1)))))</f>
        <v/>
      </c>
      <c r="U459" s="50" t="str">
        <f>IF($A459="","",(IF((VLOOKUP($A459,DATA!$S$1:$AC$38,7,FALSE))="X","X",(IF(U458="X",1,U458+1)))))</f>
        <v/>
      </c>
      <c r="V459" s="51" t="str">
        <f>IF($A459="","",(IF((VLOOKUP($A459,DATA!$S$1:$AC$38,8,FALSE))="X","X",(IF(V458="X",1,V458+1)))))</f>
        <v/>
      </c>
      <c r="W459" s="50" t="str">
        <f>IF($A459="","",(IF((VLOOKUP($A459,DATA!$S$1:$AC$38,9,FALSE))="X","X",(IF(W458="X",1,W458+1)))))</f>
        <v/>
      </c>
      <c r="X459" s="50" t="str">
        <f>IF($A459="","",(IF((VLOOKUP($A459,DATA!$S$1:$AC$38,10,FALSE))="X","X",(IF(X458="X",1,X458+1)))))</f>
        <v/>
      </c>
      <c r="Y459" s="51" t="str">
        <f>IF($A459="","",(IF((VLOOKUP($A459,DATA!$S$1:$AC$38,11,FALSE))="X","X",(IF(Y458="X",1,Y458+1)))))</f>
        <v/>
      </c>
      <c r="Z459" s="52"/>
      <c r="AA459" s="52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  <c r="AQ459" s="44"/>
      <c r="AR459" s="44"/>
      <c r="AS459" s="44"/>
      <c r="AT459" s="44"/>
      <c r="AU459" s="44"/>
      <c r="AV459" s="44"/>
      <c r="AW459" s="44"/>
      <c r="AX459" s="44"/>
      <c r="AY459" s="44"/>
      <c r="AZ459" s="44"/>
      <c r="BA459" s="44"/>
      <c r="BB459" s="44"/>
      <c r="BC459" s="44"/>
      <c r="BD459" s="44"/>
      <c r="BE459" s="44"/>
      <c r="BF459" s="44"/>
      <c r="BG459" s="44"/>
      <c r="BH459" s="44"/>
      <c r="BI459" s="44"/>
      <c r="BJ459" s="44"/>
      <c r="BK459" s="44"/>
      <c r="BL459" s="44"/>
      <c r="BM459" s="39"/>
      <c r="BN459" s="39"/>
      <c r="BO459" s="39"/>
      <c r="BP459" s="39"/>
      <c r="BQ459" s="39"/>
      <c r="BR459" s="39"/>
      <c r="BS459" s="44"/>
      <c r="BT459" s="44"/>
      <c r="BU459" s="44"/>
      <c r="BV459" s="44"/>
      <c r="BW459" s="44"/>
      <c r="BX459" s="44"/>
      <c r="BY459" s="44"/>
      <c r="BZ459" s="44"/>
      <c r="CA459" s="44"/>
      <c r="CB459" s="44"/>
      <c r="CC459" s="44"/>
      <c r="CD459" s="44"/>
      <c r="CE459" s="39"/>
      <c r="CF459" s="39"/>
      <c r="CG459" s="39"/>
      <c r="CH459" s="39"/>
      <c r="DC459" s="4"/>
      <c r="DD459" s="4"/>
      <c r="DE459" s="49"/>
      <c r="DF459" s="49"/>
      <c r="DG459" s="49"/>
      <c r="DH459" s="49"/>
      <c r="DI459" s="49"/>
      <c r="DJ459" s="49"/>
      <c r="DK459" s="49"/>
      <c r="DL459" s="49"/>
      <c r="DM459" s="49"/>
      <c r="DN459" s="49"/>
      <c r="DO459" s="49"/>
      <c r="DP459" s="49"/>
      <c r="DQ459" s="49"/>
      <c r="DR459" s="49"/>
      <c r="DS459" s="49"/>
      <c r="DT459" s="49"/>
      <c r="DU459" s="49"/>
      <c r="DV459" s="49"/>
      <c r="DW459" s="49"/>
      <c r="DX459" s="49"/>
      <c r="DY459" s="49"/>
      <c r="DZ459" s="49"/>
      <c r="EA459" s="49"/>
      <c r="EB459" s="49"/>
      <c r="EC459" s="49"/>
      <c r="ED459" s="49"/>
      <c r="EE459" s="49"/>
      <c r="EF459" s="49"/>
      <c r="EG459" s="49"/>
      <c r="EH459" s="49"/>
      <c r="EI459" s="49"/>
      <c r="EJ459" s="49"/>
      <c r="EK459" s="49"/>
      <c r="EL459" s="49"/>
      <c r="EM459" s="49"/>
      <c r="EN459" s="49"/>
      <c r="EO459" s="49"/>
      <c r="EP459" s="49"/>
      <c r="EQ459" s="49"/>
      <c r="ER459" s="49"/>
      <c r="ES459" s="49"/>
      <c r="ET459" s="49"/>
      <c r="EU459" s="49"/>
      <c r="EV459" s="49"/>
      <c r="EW459" s="49"/>
      <c r="EX459" s="49"/>
      <c r="EY459" s="49"/>
      <c r="EZ459" s="49"/>
      <c r="FA459" s="49"/>
      <c r="FB459" s="49"/>
      <c r="FC459" s="49"/>
      <c r="FD459" s="49"/>
      <c r="FE459" s="49"/>
      <c r="FF459" s="49"/>
      <c r="FG459" s="49"/>
      <c r="FH459" s="49"/>
      <c r="FI459" s="49"/>
      <c r="FJ459" s="49"/>
      <c r="FK459" s="49"/>
      <c r="FL459" s="49"/>
      <c r="FM459" s="49"/>
      <c r="FN459" s="49"/>
      <c r="FO459" s="49"/>
      <c r="FP459" s="49"/>
      <c r="FQ459" s="49"/>
      <c r="FR459" s="49"/>
      <c r="FS459" s="49"/>
      <c r="FT459" s="49"/>
      <c r="FU459" s="49"/>
      <c r="FV459" s="49"/>
      <c r="FW459" s="49"/>
      <c r="FX459" s="49"/>
      <c r="FY459" s="49"/>
      <c r="FZ459" s="49"/>
      <c r="GA459" s="49"/>
      <c r="GB459" s="49"/>
      <c r="GC459" s="49"/>
      <c r="GD459" s="49"/>
      <c r="GE459" s="49"/>
      <c r="GF459" s="49"/>
      <c r="GG459" s="49"/>
      <c r="GH459" s="49"/>
      <c r="GI459" s="49"/>
      <c r="GJ459" s="49"/>
      <c r="GK459" s="49"/>
      <c r="GL459" s="49"/>
      <c r="GM459" s="49"/>
      <c r="GN459" s="49"/>
      <c r="GO459" s="49"/>
      <c r="GP459" s="49"/>
      <c r="GQ459" s="49"/>
      <c r="GR459" s="49"/>
      <c r="GS459" s="49"/>
      <c r="GT459" s="49"/>
      <c r="GU459" s="49"/>
      <c r="GV459" s="49"/>
      <c r="GW459" s="49"/>
      <c r="GX459" s="49"/>
      <c r="GY459" s="49"/>
      <c r="GZ459" s="49"/>
    </row>
    <row r="460" spans="1:208" s="5" customFormat="1" ht="18.600000000000001" customHeight="1" x14ac:dyDescent="0.25">
      <c r="A460" s="58"/>
      <c r="B460" s="50" t="str">
        <f>IF($A460="","",(IF((VLOOKUP($A460,DATA!$A$1:$M$38,2,FALSE))="X","X",(IF(B459="X",1,B459+1)))))</f>
        <v/>
      </c>
      <c r="C460" s="51" t="str">
        <f>IF($A460="","",(IF((VLOOKUP($A460,DATA!$A$1:$M$38,3,FALSE))="X","X",(IF(C459="X",1,C459+1)))))</f>
        <v/>
      </c>
      <c r="D460" s="50" t="str">
        <f>IF($A460="","",(IF((VLOOKUP($A460,DATA!$A$1:$M$38,4,FALSE))="X","X",(IF(D459="X",1,D459+1)))))</f>
        <v/>
      </c>
      <c r="E460" s="51" t="str">
        <f>IF($A460="","",(IF((VLOOKUP($A460,DATA!$A$1:$M$38,5,FALSE))="X","X",(IF(E459="X",1,E459+1)))))</f>
        <v/>
      </c>
      <c r="F460" s="50" t="str">
        <f>IF($A460="","",(IF((VLOOKUP($A460,DATA!$A$1:$M$38,6,FALSE))="X","X",(IF(F459="X",1,F459+1)))))</f>
        <v/>
      </c>
      <c r="G460" s="51" t="str">
        <f>IF($A460="","",(IF((VLOOKUP($A460,DATA!$A$1:$M$38,7,FALSE))="X","X",(IF(G459="X",1,G459+1)))))</f>
        <v/>
      </c>
      <c r="H460" s="50" t="str">
        <f>IF($A460="","",(IF((VLOOKUP($A460,DATA!$A$1:$M$38,8,FALSE))="X","X",(IF(H459="X",1,H459+1)))))</f>
        <v/>
      </c>
      <c r="I460" s="50" t="str">
        <f>IF($A460="","",(IF((VLOOKUP($A460,DATA!$A$1:$M$38,9,FALSE))="X","X",(IF(I459="X",1,I459+1)))))</f>
        <v/>
      </c>
      <c r="J460" s="51" t="str">
        <f>IF($A460="","",(IF((VLOOKUP($A460,DATA!$A$1:$M$38,10,FALSE))="X","X",(IF(J459="X",1,J459+1)))))</f>
        <v/>
      </c>
      <c r="K460" s="50" t="str">
        <f>IF($A460="","",(IF((VLOOKUP($A460,DATA!$A$1:$M$38,11,FALSE))="X","X",(IF(K459="X",1,K459+1)))))</f>
        <v/>
      </c>
      <c r="L460" s="50" t="str">
        <f>IF($A460="","",(IF((VLOOKUP($A460,DATA!$A$1:$M$38,12,FALSE))="X","X",(IF(L459="X",1,L459+1)))))</f>
        <v/>
      </c>
      <c r="M460" s="50" t="str">
        <f>IF($A460="","",(IF((VLOOKUP($A460,DATA!$A$1:$M$38,13,FALSE))="X","X",(IF(M459="X",1,M459+1)))))</f>
        <v/>
      </c>
      <c r="N460" s="53" t="str">
        <f t="shared" si="14"/>
        <v/>
      </c>
      <c r="O460" s="51" t="str">
        <f t="shared" si="15"/>
        <v/>
      </c>
      <c r="P460" s="50" t="str">
        <f>IF($A460="","",(IF((VLOOKUP($A460,DATA!$S$1:$AC$38,2,FALSE))="X","X",(IF(P459="X",1,P459+1)))))</f>
        <v/>
      </c>
      <c r="Q460" s="50" t="str">
        <f>IF($A460="","",(IF((VLOOKUP($A460,DATA!$S$1:$AC$38,3,FALSE))="X","X",(IF(Q459="X",1,Q459+1)))))</f>
        <v/>
      </c>
      <c r="R460" s="50" t="str">
        <f>IF($A460="","",(IF((VLOOKUP($A460,DATA!$S$1:$AC$38,4,FALSE))="X","X",(IF(R459="X",1,R459+1)))))</f>
        <v/>
      </c>
      <c r="S460" s="50" t="str">
        <f>IF($A460="","",(IF((VLOOKUP($A460,DATA!$S$1:$AC$38,5,FALSE))="X","X",(IF(S459="X",1,S459+1)))))</f>
        <v/>
      </c>
      <c r="T460" s="50" t="str">
        <f>IF($A460="","",(IF((VLOOKUP($A460,DATA!$S$1:$AC$38,6,FALSE))="X","X",(IF(T459="X",1,T459+1)))))</f>
        <v/>
      </c>
      <c r="U460" s="50" t="str">
        <f>IF($A460="","",(IF((VLOOKUP($A460,DATA!$S$1:$AC$38,7,FALSE))="X","X",(IF(U459="X",1,U459+1)))))</f>
        <v/>
      </c>
      <c r="V460" s="51" t="str">
        <f>IF($A460="","",(IF((VLOOKUP($A460,DATA!$S$1:$AC$38,8,FALSE))="X","X",(IF(V459="X",1,V459+1)))))</f>
        <v/>
      </c>
      <c r="W460" s="50" t="str">
        <f>IF($A460="","",(IF((VLOOKUP($A460,DATA!$S$1:$AC$38,9,FALSE))="X","X",(IF(W459="X",1,W459+1)))))</f>
        <v/>
      </c>
      <c r="X460" s="50" t="str">
        <f>IF($A460="","",(IF((VLOOKUP($A460,DATA!$S$1:$AC$38,10,FALSE))="X","X",(IF(X459="X",1,X459+1)))))</f>
        <v/>
      </c>
      <c r="Y460" s="51" t="str">
        <f>IF($A460="","",(IF((VLOOKUP($A460,DATA!$S$1:$AC$38,11,FALSE))="X","X",(IF(Y459="X",1,Y459+1)))))</f>
        <v/>
      </c>
      <c r="Z460" s="52"/>
      <c r="AA460" s="52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  <c r="AQ460" s="44"/>
      <c r="AR460" s="44"/>
      <c r="AS460" s="44"/>
      <c r="AT460" s="44"/>
      <c r="AU460" s="44"/>
      <c r="AV460" s="44"/>
      <c r="AW460" s="44"/>
      <c r="AX460" s="44"/>
      <c r="AY460" s="44"/>
      <c r="AZ460" s="44"/>
      <c r="BA460" s="44"/>
      <c r="BB460" s="44"/>
      <c r="BC460" s="44"/>
      <c r="BD460" s="44"/>
      <c r="BE460" s="44"/>
      <c r="BF460" s="44"/>
      <c r="BG460" s="44"/>
      <c r="BH460" s="44"/>
      <c r="BI460" s="44"/>
      <c r="BJ460" s="44"/>
      <c r="BK460" s="44"/>
      <c r="BL460" s="44"/>
      <c r="BM460" s="39"/>
      <c r="BN460" s="39"/>
      <c r="BO460" s="39"/>
      <c r="BP460" s="39"/>
      <c r="BQ460" s="39"/>
      <c r="BR460" s="39"/>
      <c r="BS460" s="44"/>
      <c r="BT460" s="44"/>
      <c r="BU460" s="44"/>
      <c r="BV460" s="44"/>
      <c r="BW460" s="44"/>
      <c r="BX460" s="44"/>
      <c r="BY460" s="44"/>
      <c r="BZ460" s="44"/>
      <c r="CA460" s="44"/>
      <c r="CB460" s="44"/>
      <c r="CC460" s="44"/>
      <c r="CD460" s="44"/>
      <c r="CE460" s="39"/>
      <c r="CF460" s="39"/>
      <c r="CG460" s="39"/>
      <c r="CH460" s="39"/>
      <c r="DC460" s="4"/>
      <c r="DD460" s="4"/>
      <c r="DE460" s="49"/>
      <c r="DF460" s="49"/>
      <c r="DG460" s="49"/>
      <c r="DH460" s="49"/>
      <c r="DI460" s="49"/>
      <c r="DJ460" s="49"/>
      <c r="DK460" s="49"/>
      <c r="DL460" s="49"/>
      <c r="DM460" s="49"/>
      <c r="DN460" s="49"/>
      <c r="DO460" s="49"/>
      <c r="DP460" s="49"/>
      <c r="DQ460" s="49"/>
      <c r="DR460" s="49"/>
      <c r="DS460" s="49"/>
      <c r="DT460" s="49"/>
      <c r="DU460" s="49"/>
      <c r="DV460" s="49"/>
      <c r="DW460" s="49"/>
      <c r="DX460" s="49"/>
      <c r="DY460" s="49"/>
      <c r="DZ460" s="49"/>
      <c r="EA460" s="49"/>
      <c r="EB460" s="49"/>
      <c r="EC460" s="49"/>
      <c r="ED460" s="49"/>
      <c r="EE460" s="49"/>
      <c r="EF460" s="49"/>
      <c r="EG460" s="49"/>
      <c r="EH460" s="49"/>
      <c r="EI460" s="49"/>
      <c r="EJ460" s="49"/>
      <c r="EK460" s="49"/>
      <c r="EL460" s="49"/>
      <c r="EM460" s="49"/>
      <c r="EN460" s="49"/>
      <c r="EO460" s="49"/>
      <c r="EP460" s="49"/>
      <c r="EQ460" s="49"/>
      <c r="ER460" s="49"/>
      <c r="ES460" s="49"/>
      <c r="ET460" s="49"/>
      <c r="EU460" s="49"/>
      <c r="EV460" s="49"/>
      <c r="EW460" s="49"/>
      <c r="EX460" s="49"/>
      <c r="EY460" s="49"/>
      <c r="EZ460" s="49"/>
      <c r="FA460" s="49"/>
      <c r="FB460" s="49"/>
      <c r="FC460" s="49"/>
      <c r="FD460" s="49"/>
      <c r="FE460" s="49"/>
      <c r="FF460" s="49"/>
      <c r="FG460" s="49"/>
      <c r="FH460" s="49"/>
      <c r="FI460" s="49"/>
      <c r="FJ460" s="49"/>
      <c r="FK460" s="49"/>
      <c r="FL460" s="49"/>
      <c r="FM460" s="49"/>
      <c r="FN460" s="49"/>
      <c r="FO460" s="49"/>
      <c r="FP460" s="49"/>
      <c r="FQ460" s="49"/>
      <c r="FR460" s="49"/>
      <c r="FS460" s="49"/>
      <c r="FT460" s="49"/>
      <c r="FU460" s="49"/>
      <c r="FV460" s="49"/>
      <c r="FW460" s="49"/>
      <c r="FX460" s="49"/>
      <c r="FY460" s="49"/>
      <c r="FZ460" s="49"/>
      <c r="GA460" s="49"/>
      <c r="GB460" s="49"/>
      <c r="GC460" s="49"/>
      <c r="GD460" s="49"/>
      <c r="GE460" s="49"/>
      <c r="GF460" s="49"/>
      <c r="GG460" s="49"/>
      <c r="GH460" s="49"/>
      <c r="GI460" s="49"/>
      <c r="GJ460" s="49"/>
      <c r="GK460" s="49"/>
      <c r="GL460" s="49"/>
      <c r="GM460" s="49"/>
      <c r="GN460" s="49"/>
      <c r="GO460" s="49"/>
      <c r="GP460" s="49"/>
      <c r="GQ460" s="49"/>
      <c r="GR460" s="49"/>
      <c r="GS460" s="49"/>
      <c r="GT460" s="49"/>
      <c r="GU460" s="49"/>
      <c r="GV460" s="49"/>
      <c r="GW460" s="49"/>
      <c r="GX460" s="49"/>
      <c r="GY460" s="49"/>
      <c r="GZ460" s="49"/>
    </row>
    <row r="461" spans="1:208" s="5" customFormat="1" ht="18.600000000000001" customHeight="1" x14ac:dyDescent="0.25">
      <c r="A461" s="58"/>
      <c r="B461" s="50" t="str">
        <f>IF($A461="","",(IF((VLOOKUP($A461,DATA!$A$1:$M$38,2,FALSE))="X","X",(IF(B460="X",1,B460+1)))))</f>
        <v/>
      </c>
      <c r="C461" s="51" t="str">
        <f>IF($A461="","",(IF((VLOOKUP($A461,DATA!$A$1:$M$38,3,FALSE))="X","X",(IF(C460="X",1,C460+1)))))</f>
        <v/>
      </c>
      <c r="D461" s="50" t="str">
        <f>IF($A461="","",(IF((VLOOKUP($A461,DATA!$A$1:$M$38,4,FALSE))="X","X",(IF(D460="X",1,D460+1)))))</f>
        <v/>
      </c>
      <c r="E461" s="51" t="str">
        <f>IF($A461="","",(IF((VLOOKUP($A461,DATA!$A$1:$M$38,5,FALSE))="X","X",(IF(E460="X",1,E460+1)))))</f>
        <v/>
      </c>
      <c r="F461" s="50" t="str">
        <f>IF($A461="","",(IF((VLOOKUP($A461,DATA!$A$1:$M$38,6,FALSE))="X","X",(IF(F460="X",1,F460+1)))))</f>
        <v/>
      </c>
      <c r="G461" s="51" t="str">
        <f>IF($A461="","",(IF((VLOOKUP($A461,DATA!$A$1:$M$38,7,FALSE))="X","X",(IF(G460="X",1,G460+1)))))</f>
        <v/>
      </c>
      <c r="H461" s="50" t="str">
        <f>IF($A461="","",(IF((VLOOKUP($A461,DATA!$A$1:$M$38,8,FALSE))="X","X",(IF(H460="X",1,H460+1)))))</f>
        <v/>
      </c>
      <c r="I461" s="50" t="str">
        <f>IF($A461="","",(IF((VLOOKUP($A461,DATA!$A$1:$M$38,9,FALSE))="X","X",(IF(I460="X",1,I460+1)))))</f>
        <v/>
      </c>
      <c r="J461" s="51" t="str">
        <f>IF($A461="","",(IF((VLOOKUP($A461,DATA!$A$1:$M$38,10,FALSE))="X","X",(IF(J460="X",1,J460+1)))))</f>
        <v/>
      </c>
      <c r="K461" s="50" t="str">
        <f>IF($A461="","",(IF((VLOOKUP($A461,DATA!$A$1:$M$38,11,FALSE))="X","X",(IF(K460="X",1,K460+1)))))</f>
        <v/>
      </c>
      <c r="L461" s="50" t="str">
        <f>IF($A461="","",(IF((VLOOKUP($A461,DATA!$A$1:$M$38,12,FALSE))="X","X",(IF(L460="X",1,L460+1)))))</f>
        <v/>
      </c>
      <c r="M461" s="50" t="str">
        <f>IF($A461="","",(IF((VLOOKUP($A461,DATA!$A$1:$M$38,13,FALSE))="X","X",(IF(M460="X",1,M460+1)))))</f>
        <v/>
      </c>
      <c r="N461" s="53" t="str">
        <f t="shared" si="14"/>
        <v/>
      </c>
      <c r="O461" s="51" t="str">
        <f t="shared" si="15"/>
        <v/>
      </c>
      <c r="P461" s="50" t="str">
        <f>IF($A461="","",(IF((VLOOKUP($A461,DATA!$S$1:$AC$38,2,FALSE))="X","X",(IF(P460="X",1,P460+1)))))</f>
        <v/>
      </c>
      <c r="Q461" s="50" t="str">
        <f>IF($A461="","",(IF((VLOOKUP($A461,DATA!$S$1:$AC$38,3,FALSE))="X","X",(IF(Q460="X",1,Q460+1)))))</f>
        <v/>
      </c>
      <c r="R461" s="50" t="str">
        <f>IF($A461="","",(IF((VLOOKUP($A461,DATA!$S$1:$AC$38,4,FALSE))="X","X",(IF(R460="X",1,R460+1)))))</f>
        <v/>
      </c>
      <c r="S461" s="50" t="str">
        <f>IF($A461="","",(IF((VLOOKUP($A461,DATA!$S$1:$AC$38,5,FALSE))="X","X",(IF(S460="X",1,S460+1)))))</f>
        <v/>
      </c>
      <c r="T461" s="50" t="str">
        <f>IF($A461="","",(IF((VLOOKUP($A461,DATA!$S$1:$AC$38,6,FALSE))="X","X",(IF(T460="X",1,T460+1)))))</f>
        <v/>
      </c>
      <c r="U461" s="50" t="str">
        <f>IF($A461="","",(IF((VLOOKUP($A461,DATA!$S$1:$AC$38,7,FALSE))="X","X",(IF(U460="X",1,U460+1)))))</f>
        <v/>
      </c>
      <c r="V461" s="51" t="str">
        <f>IF($A461="","",(IF((VLOOKUP($A461,DATA!$S$1:$AC$38,8,FALSE))="X","X",(IF(V460="X",1,V460+1)))))</f>
        <v/>
      </c>
      <c r="W461" s="50" t="str">
        <f>IF($A461="","",(IF((VLOOKUP($A461,DATA!$S$1:$AC$38,9,FALSE))="X","X",(IF(W460="X",1,W460+1)))))</f>
        <v/>
      </c>
      <c r="X461" s="50" t="str">
        <f>IF($A461="","",(IF((VLOOKUP($A461,DATA!$S$1:$AC$38,10,FALSE))="X","X",(IF(X460="X",1,X460+1)))))</f>
        <v/>
      </c>
      <c r="Y461" s="51" t="str">
        <f>IF($A461="","",(IF((VLOOKUP($A461,DATA!$S$1:$AC$38,11,FALSE))="X","X",(IF(Y460="X",1,Y460+1)))))</f>
        <v/>
      </c>
      <c r="Z461" s="52"/>
      <c r="AA461" s="52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  <c r="AR461" s="44"/>
      <c r="AS461" s="44"/>
      <c r="AT461" s="44"/>
      <c r="AU461" s="44"/>
      <c r="AV461" s="44"/>
      <c r="AW461" s="44"/>
      <c r="AX461" s="44"/>
      <c r="AY461" s="44"/>
      <c r="AZ461" s="44"/>
      <c r="BA461" s="44"/>
      <c r="BB461" s="44"/>
      <c r="BC461" s="44"/>
      <c r="BD461" s="44"/>
      <c r="BE461" s="44"/>
      <c r="BF461" s="44"/>
      <c r="BG461" s="44"/>
      <c r="BH461" s="44"/>
      <c r="BI461" s="44"/>
      <c r="BJ461" s="44"/>
      <c r="BK461" s="44"/>
      <c r="BL461" s="44"/>
      <c r="BM461" s="39"/>
      <c r="BN461" s="39"/>
      <c r="BO461" s="39"/>
      <c r="BP461" s="39"/>
      <c r="BQ461" s="39"/>
      <c r="BR461" s="39"/>
      <c r="BS461" s="44"/>
      <c r="BT461" s="44"/>
      <c r="BU461" s="44"/>
      <c r="BV461" s="44"/>
      <c r="BW461" s="44"/>
      <c r="BX461" s="44"/>
      <c r="BY461" s="44"/>
      <c r="BZ461" s="44"/>
      <c r="CA461" s="44"/>
      <c r="CB461" s="44"/>
      <c r="CC461" s="44"/>
      <c r="CD461" s="44"/>
      <c r="CE461" s="39"/>
      <c r="CF461" s="39"/>
      <c r="CG461" s="39"/>
      <c r="CH461" s="39"/>
      <c r="DC461" s="4"/>
      <c r="DD461" s="4"/>
      <c r="DE461" s="49"/>
      <c r="DF461" s="49"/>
      <c r="DG461" s="49"/>
      <c r="DH461" s="49"/>
      <c r="DI461" s="49"/>
      <c r="DJ461" s="49"/>
      <c r="DK461" s="49"/>
      <c r="DL461" s="49"/>
      <c r="DM461" s="49"/>
      <c r="DN461" s="49"/>
      <c r="DO461" s="49"/>
      <c r="DP461" s="49"/>
      <c r="DQ461" s="49"/>
      <c r="DR461" s="49"/>
      <c r="DS461" s="49"/>
      <c r="DT461" s="49"/>
      <c r="DU461" s="49"/>
      <c r="DV461" s="49"/>
      <c r="DW461" s="49"/>
      <c r="DX461" s="49"/>
      <c r="DY461" s="49"/>
      <c r="DZ461" s="49"/>
      <c r="EA461" s="49"/>
      <c r="EB461" s="49"/>
      <c r="EC461" s="49"/>
      <c r="ED461" s="49"/>
      <c r="EE461" s="49"/>
      <c r="EF461" s="49"/>
      <c r="EG461" s="49"/>
      <c r="EH461" s="49"/>
      <c r="EI461" s="49"/>
      <c r="EJ461" s="49"/>
      <c r="EK461" s="49"/>
      <c r="EL461" s="49"/>
      <c r="EM461" s="49"/>
      <c r="EN461" s="49"/>
      <c r="EO461" s="49"/>
      <c r="EP461" s="49"/>
      <c r="EQ461" s="49"/>
      <c r="ER461" s="49"/>
      <c r="ES461" s="49"/>
      <c r="ET461" s="49"/>
      <c r="EU461" s="49"/>
      <c r="EV461" s="49"/>
      <c r="EW461" s="49"/>
      <c r="EX461" s="49"/>
      <c r="EY461" s="49"/>
      <c r="EZ461" s="49"/>
      <c r="FA461" s="49"/>
      <c r="FB461" s="49"/>
      <c r="FC461" s="49"/>
      <c r="FD461" s="49"/>
      <c r="FE461" s="49"/>
      <c r="FF461" s="49"/>
      <c r="FG461" s="49"/>
      <c r="FH461" s="49"/>
      <c r="FI461" s="49"/>
      <c r="FJ461" s="49"/>
      <c r="FK461" s="49"/>
      <c r="FL461" s="49"/>
      <c r="FM461" s="49"/>
      <c r="FN461" s="49"/>
      <c r="FO461" s="49"/>
      <c r="FP461" s="49"/>
      <c r="FQ461" s="49"/>
      <c r="FR461" s="49"/>
      <c r="FS461" s="49"/>
      <c r="FT461" s="49"/>
      <c r="FU461" s="49"/>
      <c r="FV461" s="49"/>
      <c r="FW461" s="49"/>
      <c r="FX461" s="49"/>
      <c r="FY461" s="49"/>
      <c r="FZ461" s="49"/>
      <c r="GA461" s="49"/>
      <c r="GB461" s="49"/>
      <c r="GC461" s="49"/>
      <c r="GD461" s="49"/>
      <c r="GE461" s="49"/>
      <c r="GF461" s="49"/>
      <c r="GG461" s="49"/>
      <c r="GH461" s="49"/>
      <c r="GI461" s="49"/>
      <c r="GJ461" s="49"/>
      <c r="GK461" s="49"/>
      <c r="GL461" s="49"/>
      <c r="GM461" s="49"/>
      <c r="GN461" s="49"/>
      <c r="GO461" s="49"/>
      <c r="GP461" s="49"/>
      <c r="GQ461" s="49"/>
      <c r="GR461" s="49"/>
      <c r="GS461" s="49"/>
      <c r="GT461" s="49"/>
      <c r="GU461" s="49"/>
      <c r="GV461" s="49"/>
      <c r="GW461" s="49"/>
      <c r="GX461" s="49"/>
      <c r="GY461" s="49"/>
      <c r="GZ461" s="49"/>
    </row>
    <row r="462" spans="1:208" s="5" customFormat="1" ht="18.600000000000001" customHeight="1" x14ac:dyDescent="0.25">
      <c r="A462" s="58"/>
      <c r="B462" s="50" t="str">
        <f>IF($A462="","",(IF((VLOOKUP($A462,DATA!$A$1:$M$38,2,FALSE))="X","X",(IF(B461="X",1,B461+1)))))</f>
        <v/>
      </c>
      <c r="C462" s="51" t="str">
        <f>IF($A462="","",(IF((VLOOKUP($A462,DATA!$A$1:$M$38,3,FALSE))="X","X",(IF(C461="X",1,C461+1)))))</f>
        <v/>
      </c>
      <c r="D462" s="50" t="str">
        <f>IF($A462="","",(IF((VLOOKUP($A462,DATA!$A$1:$M$38,4,FALSE))="X","X",(IF(D461="X",1,D461+1)))))</f>
        <v/>
      </c>
      <c r="E462" s="51" t="str">
        <f>IF($A462="","",(IF((VLOOKUP($A462,DATA!$A$1:$M$38,5,FALSE))="X","X",(IF(E461="X",1,E461+1)))))</f>
        <v/>
      </c>
      <c r="F462" s="50" t="str">
        <f>IF($A462="","",(IF((VLOOKUP($A462,DATA!$A$1:$M$38,6,FALSE))="X","X",(IF(F461="X",1,F461+1)))))</f>
        <v/>
      </c>
      <c r="G462" s="51" t="str">
        <f>IF($A462="","",(IF((VLOOKUP($A462,DATA!$A$1:$M$38,7,FALSE))="X","X",(IF(G461="X",1,G461+1)))))</f>
        <v/>
      </c>
      <c r="H462" s="50" t="str">
        <f>IF($A462="","",(IF((VLOOKUP($A462,DATA!$A$1:$M$38,8,FALSE))="X","X",(IF(H461="X",1,H461+1)))))</f>
        <v/>
      </c>
      <c r="I462" s="50" t="str">
        <f>IF($A462="","",(IF((VLOOKUP($A462,DATA!$A$1:$M$38,9,FALSE))="X","X",(IF(I461="X",1,I461+1)))))</f>
        <v/>
      </c>
      <c r="J462" s="51" t="str">
        <f>IF($A462="","",(IF((VLOOKUP($A462,DATA!$A$1:$M$38,10,FALSE))="X","X",(IF(J461="X",1,J461+1)))))</f>
        <v/>
      </c>
      <c r="K462" s="50" t="str">
        <f>IF($A462="","",(IF((VLOOKUP($A462,DATA!$A$1:$M$38,11,FALSE))="X","X",(IF(K461="X",1,K461+1)))))</f>
        <v/>
      </c>
      <c r="L462" s="50" t="str">
        <f>IF($A462="","",(IF((VLOOKUP($A462,DATA!$A$1:$M$38,12,FALSE))="X","X",(IF(L461="X",1,L461+1)))))</f>
        <v/>
      </c>
      <c r="M462" s="50" t="str">
        <f>IF($A462="","",(IF((VLOOKUP($A462,DATA!$A$1:$M$38,13,FALSE))="X","X",(IF(M461="X",1,M461+1)))))</f>
        <v/>
      </c>
      <c r="N462" s="53" t="str">
        <f t="shared" si="14"/>
        <v/>
      </c>
      <c r="O462" s="51" t="str">
        <f t="shared" si="15"/>
        <v/>
      </c>
      <c r="P462" s="50" t="str">
        <f>IF($A462="","",(IF((VLOOKUP($A462,DATA!$S$1:$AC$38,2,FALSE))="X","X",(IF(P461="X",1,P461+1)))))</f>
        <v/>
      </c>
      <c r="Q462" s="50" t="str">
        <f>IF($A462="","",(IF((VLOOKUP($A462,DATA!$S$1:$AC$38,3,FALSE))="X","X",(IF(Q461="X",1,Q461+1)))))</f>
        <v/>
      </c>
      <c r="R462" s="50" t="str">
        <f>IF($A462="","",(IF((VLOOKUP($A462,DATA!$S$1:$AC$38,4,FALSE))="X","X",(IF(R461="X",1,R461+1)))))</f>
        <v/>
      </c>
      <c r="S462" s="50" t="str">
        <f>IF($A462="","",(IF((VLOOKUP($A462,DATA!$S$1:$AC$38,5,FALSE))="X","X",(IF(S461="X",1,S461+1)))))</f>
        <v/>
      </c>
      <c r="T462" s="50" t="str">
        <f>IF($A462="","",(IF((VLOOKUP($A462,DATA!$S$1:$AC$38,6,FALSE))="X","X",(IF(T461="X",1,T461+1)))))</f>
        <v/>
      </c>
      <c r="U462" s="50" t="str">
        <f>IF($A462="","",(IF((VLOOKUP($A462,DATA!$S$1:$AC$38,7,FALSE))="X","X",(IF(U461="X",1,U461+1)))))</f>
        <v/>
      </c>
      <c r="V462" s="51" t="str">
        <f>IF($A462="","",(IF((VLOOKUP($A462,DATA!$S$1:$AC$38,8,FALSE))="X","X",(IF(V461="X",1,V461+1)))))</f>
        <v/>
      </c>
      <c r="W462" s="50" t="str">
        <f>IF($A462="","",(IF((VLOOKUP($A462,DATA!$S$1:$AC$38,9,FALSE))="X","X",(IF(W461="X",1,W461+1)))))</f>
        <v/>
      </c>
      <c r="X462" s="50" t="str">
        <f>IF($A462="","",(IF((VLOOKUP($A462,DATA!$S$1:$AC$38,10,FALSE))="X","X",(IF(X461="X",1,X461+1)))))</f>
        <v/>
      </c>
      <c r="Y462" s="51" t="str">
        <f>IF($A462="","",(IF((VLOOKUP($A462,DATA!$S$1:$AC$38,11,FALSE))="X","X",(IF(Y461="X",1,Y461+1)))))</f>
        <v/>
      </c>
      <c r="Z462" s="52"/>
      <c r="AA462" s="52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44"/>
      <c r="AO462" s="44"/>
      <c r="AP462" s="44"/>
      <c r="AQ462" s="44"/>
      <c r="AR462" s="44"/>
      <c r="AS462" s="44"/>
      <c r="AT462" s="44"/>
      <c r="AU462" s="44"/>
      <c r="AV462" s="44"/>
      <c r="AW462" s="44"/>
      <c r="AX462" s="44"/>
      <c r="AY462" s="44"/>
      <c r="AZ462" s="44"/>
      <c r="BA462" s="44"/>
      <c r="BB462" s="44"/>
      <c r="BC462" s="44"/>
      <c r="BD462" s="44"/>
      <c r="BE462" s="44"/>
      <c r="BF462" s="44"/>
      <c r="BG462" s="44"/>
      <c r="BH462" s="44"/>
      <c r="BI462" s="44"/>
      <c r="BJ462" s="44"/>
      <c r="BK462" s="44"/>
      <c r="BL462" s="44"/>
      <c r="BM462" s="39"/>
      <c r="BN462" s="39"/>
      <c r="BO462" s="39"/>
      <c r="BP462" s="39"/>
      <c r="BQ462" s="39"/>
      <c r="BR462" s="39"/>
      <c r="BS462" s="44"/>
      <c r="BT462" s="44"/>
      <c r="BU462" s="44"/>
      <c r="BV462" s="44"/>
      <c r="BW462" s="44"/>
      <c r="BX462" s="44"/>
      <c r="BY462" s="44"/>
      <c r="BZ462" s="44"/>
      <c r="CA462" s="44"/>
      <c r="CB462" s="44"/>
      <c r="CC462" s="44"/>
      <c r="CD462" s="44"/>
      <c r="CE462" s="39"/>
      <c r="CF462" s="39"/>
      <c r="CG462" s="39"/>
      <c r="CH462" s="39"/>
      <c r="DC462" s="4"/>
      <c r="DD462" s="4"/>
      <c r="DE462" s="49"/>
      <c r="DF462" s="49"/>
      <c r="DG462" s="49"/>
      <c r="DH462" s="49"/>
      <c r="DI462" s="49"/>
      <c r="DJ462" s="49"/>
      <c r="DK462" s="49"/>
      <c r="DL462" s="49"/>
      <c r="DM462" s="49"/>
      <c r="DN462" s="49"/>
      <c r="DO462" s="49"/>
      <c r="DP462" s="49"/>
      <c r="DQ462" s="49"/>
      <c r="DR462" s="49"/>
      <c r="DS462" s="49"/>
      <c r="DT462" s="49"/>
      <c r="DU462" s="49"/>
      <c r="DV462" s="49"/>
      <c r="DW462" s="49"/>
      <c r="DX462" s="49"/>
      <c r="DY462" s="49"/>
      <c r="DZ462" s="49"/>
      <c r="EA462" s="49"/>
      <c r="EB462" s="49"/>
      <c r="EC462" s="49"/>
      <c r="ED462" s="49"/>
      <c r="EE462" s="49"/>
      <c r="EF462" s="49"/>
      <c r="EG462" s="49"/>
      <c r="EH462" s="49"/>
      <c r="EI462" s="49"/>
      <c r="EJ462" s="49"/>
      <c r="EK462" s="49"/>
      <c r="EL462" s="49"/>
      <c r="EM462" s="49"/>
      <c r="EN462" s="49"/>
      <c r="EO462" s="49"/>
      <c r="EP462" s="49"/>
      <c r="EQ462" s="49"/>
      <c r="ER462" s="49"/>
      <c r="ES462" s="49"/>
      <c r="ET462" s="49"/>
      <c r="EU462" s="49"/>
      <c r="EV462" s="49"/>
      <c r="EW462" s="49"/>
      <c r="EX462" s="49"/>
      <c r="EY462" s="49"/>
      <c r="EZ462" s="49"/>
      <c r="FA462" s="49"/>
      <c r="FB462" s="49"/>
      <c r="FC462" s="49"/>
      <c r="FD462" s="49"/>
      <c r="FE462" s="49"/>
      <c r="FF462" s="49"/>
      <c r="FG462" s="49"/>
      <c r="FH462" s="49"/>
      <c r="FI462" s="49"/>
      <c r="FJ462" s="49"/>
      <c r="FK462" s="49"/>
      <c r="FL462" s="49"/>
      <c r="FM462" s="49"/>
      <c r="FN462" s="49"/>
      <c r="FO462" s="49"/>
      <c r="FP462" s="49"/>
      <c r="FQ462" s="49"/>
      <c r="FR462" s="49"/>
      <c r="FS462" s="49"/>
      <c r="FT462" s="49"/>
      <c r="FU462" s="49"/>
      <c r="FV462" s="49"/>
      <c r="FW462" s="49"/>
      <c r="FX462" s="49"/>
      <c r="FY462" s="49"/>
      <c r="FZ462" s="49"/>
      <c r="GA462" s="49"/>
      <c r="GB462" s="49"/>
      <c r="GC462" s="49"/>
      <c r="GD462" s="49"/>
      <c r="GE462" s="49"/>
      <c r="GF462" s="49"/>
      <c r="GG462" s="49"/>
      <c r="GH462" s="49"/>
      <c r="GI462" s="49"/>
      <c r="GJ462" s="49"/>
      <c r="GK462" s="49"/>
      <c r="GL462" s="49"/>
      <c r="GM462" s="49"/>
      <c r="GN462" s="49"/>
      <c r="GO462" s="49"/>
      <c r="GP462" s="49"/>
      <c r="GQ462" s="49"/>
      <c r="GR462" s="49"/>
      <c r="GS462" s="49"/>
      <c r="GT462" s="49"/>
      <c r="GU462" s="49"/>
      <c r="GV462" s="49"/>
      <c r="GW462" s="49"/>
      <c r="GX462" s="49"/>
      <c r="GY462" s="49"/>
      <c r="GZ462" s="49"/>
    </row>
    <row r="463" spans="1:208" s="5" customFormat="1" ht="18.600000000000001" customHeight="1" x14ac:dyDescent="0.25">
      <c r="A463" s="58"/>
      <c r="B463" s="50" t="str">
        <f>IF($A463="","",(IF((VLOOKUP($A463,DATA!$A$1:$M$38,2,FALSE))="X","X",(IF(B462="X",1,B462+1)))))</f>
        <v/>
      </c>
      <c r="C463" s="51" t="str">
        <f>IF($A463="","",(IF((VLOOKUP($A463,DATA!$A$1:$M$38,3,FALSE))="X","X",(IF(C462="X",1,C462+1)))))</f>
        <v/>
      </c>
      <c r="D463" s="50" t="str">
        <f>IF($A463="","",(IF((VLOOKUP($A463,DATA!$A$1:$M$38,4,FALSE))="X","X",(IF(D462="X",1,D462+1)))))</f>
        <v/>
      </c>
      <c r="E463" s="51" t="str">
        <f>IF($A463="","",(IF((VLOOKUP($A463,DATA!$A$1:$M$38,5,FALSE))="X","X",(IF(E462="X",1,E462+1)))))</f>
        <v/>
      </c>
      <c r="F463" s="50" t="str">
        <f>IF($A463="","",(IF((VLOOKUP($A463,DATA!$A$1:$M$38,6,FALSE))="X","X",(IF(F462="X",1,F462+1)))))</f>
        <v/>
      </c>
      <c r="G463" s="51" t="str">
        <f>IF($A463="","",(IF((VLOOKUP($A463,DATA!$A$1:$M$38,7,FALSE))="X","X",(IF(G462="X",1,G462+1)))))</f>
        <v/>
      </c>
      <c r="H463" s="50" t="str">
        <f>IF($A463="","",(IF((VLOOKUP($A463,DATA!$A$1:$M$38,8,FALSE))="X","X",(IF(H462="X",1,H462+1)))))</f>
        <v/>
      </c>
      <c r="I463" s="50" t="str">
        <f>IF($A463="","",(IF((VLOOKUP($A463,DATA!$A$1:$M$38,9,FALSE))="X","X",(IF(I462="X",1,I462+1)))))</f>
        <v/>
      </c>
      <c r="J463" s="51" t="str">
        <f>IF($A463="","",(IF((VLOOKUP($A463,DATA!$A$1:$M$38,10,FALSE))="X","X",(IF(J462="X",1,J462+1)))))</f>
        <v/>
      </c>
      <c r="K463" s="50" t="str">
        <f>IF($A463="","",(IF((VLOOKUP($A463,DATA!$A$1:$M$38,11,FALSE))="X","X",(IF(K462="X",1,K462+1)))))</f>
        <v/>
      </c>
      <c r="L463" s="50" t="str">
        <f>IF($A463="","",(IF((VLOOKUP($A463,DATA!$A$1:$M$38,12,FALSE))="X","X",(IF(L462="X",1,L462+1)))))</f>
        <v/>
      </c>
      <c r="M463" s="50" t="str">
        <f>IF($A463="","",(IF((VLOOKUP($A463,DATA!$A$1:$M$38,13,FALSE))="X","X",(IF(M462="X",1,M462+1)))))</f>
        <v/>
      </c>
      <c r="N463" s="53" t="str">
        <f t="shared" si="14"/>
        <v/>
      </c>
      <c r="O463" s="51" t="str">
        <f t="shared" si="15"/>
        <v/>
      </c>
      <c r="P463" s="50" t="str">
        <f>IF($A463="","",(IF((VLOOKUP($A463,DATA!$S$1:$AC$38,2,FALSE))="X","X",(IF(P462="X",1,P462+1)))))</f>
        <v/>
      </c>
      <c r="Q463" s="50" t="str">
        <f>IF($A463="","",(IF((VLOOKUP($A463,DATA!$S$1:$AC$38,3,FALSE))="X","X",(IF(Q462="X",1,Q462+1)))))</f>
        <v/>
      </c>
      <c r="R463" s="50" t="str">
        <f>IF($A463="","",(IF((VLOOKUP($A463,DATA!$S$1:$AC$38,4,FALSE))="X","X",(IF(R462="X",1,R462+1)))))</f>
        <v/>
      </c>
      <c r="S463" s="50" t="str">
        <f>IF($A463="","",(IF((VLOOKUP($A463,DATA!$S$1:$AC$38,5,FALSE))="X","X",(IF(S462="X",1,S462+1)))))</f>
        <v/>
      </c>
      <c r="T463" s="50" t="str">
        <f>IF($A463="","",(IF((VLOOKUP($A463,DATA!$S$1:$AC$38,6,FALSE))="X","X",(IF(T462="X",1,T462+1)))))</f>
        <v/>
      </c>
      <c r="U463" s="50" t="str">
        <f>IF($A463="","",(IF((VLOOKUP($A463,DATA!$S$1:$AC$38,7,FALSE))="X","X",(IF(U462="X",1,U462+1)))))</f>
        <v/>
      </c>
      <c r="V463" s="51" t="str">
        <f>IF($A463="","",(IF((VLOOKUP($A463,DATA!$S$1:$AC$38,8,FALSE))="X","X",(IF(V462="X",1,V462+1)))))</f>
        <v/>
      </c>
      <c r="W463" s="50" t="str">
        <f>IF($A463="","",(IF((VLOOKUP($A463,DATA!$S$1:$AC$38,9,FALSE))="X","X",(IF(W462="X",1,W462+1)))))</f>
        <v/>
      </c>
      <c r="X463" s="50" t="str">
        <f>IF($A463="","",(IF((VLOOKUP($A463,DATA!$S$1:$AC$38,10,FALSE))="X","X",(IF(X462="X",1,X462+1)))))</f>
        <v/>
      </c>
      <c r="Y463" s="51" t="str">
        <f>IF($A463="","",(IF((VLOOKUP($A463,DATA!$S$1:$AC$38,11,FALSE))="X","X",(IF(Y462="X",1,Y462+1)))))</f>
        <v/>
      </c>
      <c r="Z463" s="52"/>
      <c r="AA463" s="52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  <c r="AQ463" s="44"/>
      <c r="AR463" s="44"/>
      <c r="AS463" s="44"/>
      <c r="AT463" s="44"/>
      <c r="AU463" s="44"/>
      <c r="AV463" s="44"/>
      <c r="AW463" s="44"/>
      <c r="AX463" s="44"/>
      <c r="AY463" s="44"/>
      <c r="AZ463" s="44"/>
      <c r="BA463" s="44"/>
      <c r="BB463" s="44"/>
      <c r="BC463" s="44"/>
      <c r="BD463" s="44"/>
      <c r="BE463" s="44"/>
      <c r="BF463" s="44"/>
      <c r="BG463" s="44"/>
      <c r="BH463" s="44"/>
      <c r="BI463" s="44"/>
      <c r="BJ463" s="44"/>
      <c r="BK463" s="44"/>
      <c r="BL463" s="44"/>
      <c r="BM463" s="39"/>
      <c r="BN463" s="39"/>
      <c r="BO463" s="39"/>
      <c r="BP463" s="39"/>
      <c r="BQ463" s="39"/>
      <c r="BR463" s="39"/>
      <c r="BS463" s="44"/>
      <c r="BT463" s="44"/>
      <c r="BU463" s="44"/>
      <c r="BV463" s="44"/>
      <c r="BW463" s="44"/>
      <c r="BX463" s="44"/>
      <c r="BY463" s="44"/>
      <c r="BZ463" s="44"/>
      <c r="CA463" s="44"/>
      <c r="CB463" s="44"/>
      <c r="CC463" s="44"/>
      <c r="CD463" s="44"/>
      <c r="CE463" s="39"/>
      <c r="CF463" s="39"/>
      <c r="CG463" s="39"/>
      <c r="CH463" s="39"/>
      <c r="DC463" s="4"/>
      <c r="DD463" s="4"/>
      <c r="DE463" s="49"/>
      <c r="DF463" s="49"/>
      <c r="DG463" s="49"/>
      <c r="DH463" s="49"/>
      <c r="DI463" s="49"/>
      <c r="DJ463" s="49"/>
      <c r="DK463" s="49"/>
      <c r="DL463" s="49"/>
      <c r="DM463" s="49"/>
      <c r="DN463" s="49"/>
      <c r="DO463" s="49"/>
      <c r="DP463" s="49"/>
      <c r="DQ463" s="49"/>
      <c r="DR463" s="49"/>
      <c r="DS463" s="49"/>
      <c r="DT463" s="49"/>
      <c r="DU463" s="49"/>
      <c r="DV463" s="49"/>
      <c r="DW463" s="49"/>
      <c r="DX463" s="49"/>
      <c r="DY463" s="49"/>
      <c r="DZ463" s="49"/>
      <c r="EA463" s="49"/>
      <c r="EB463" s="49"/>
      <c r="EC463" s="49"/>
      <c r="ED463" s="49"/>
      <c r="EE463" s="49"/>
      <c r="EF463" s="49"/>
      <c r="EG463" s="49"/>
      <c r="EH463" s="49"/>
      <c r="EI463" s="49"/>
      <c r="EJ463" s="49"/>
      <c r="EK463" s="49"/>
      <c r="EL463" s="49"/>
      <c r="EM463" s="49"/>
      <c r="EN463" s="49"/>
      <c r="EO463" s="49"/>
      <c r="EP463" s="49"/>
      <c r="EQ463" s="49"/>
      <c r="ER463" s="49"/>
      <c r="ES463" s="49"/>
      <c r="ET463" s="49"/>
      <c r="EU463" s="49"/>
      <c r="EV463" s="49"/>
      <c r="EW463" s="49"/>
      <c r="EX463" s="49"/>
      <c r="EY463" s="49"/>
      <c r="EZ463" s="49"/>
      <c r="FA463" s="49"/>
      <c r="FB463" s="49"/>
      <c r="FC463" s="49"/>
      <c r="FD463" s="49"/>
      <c r="FE463" s="49"/>
      <c r="FF463" s="49"/>
      <c r="FG463" s="49"/>
      <c r="FH463" s="49"/>
      <c r="FI463" s="49"/>
      <c r="FJ463" s="49"/>
      <c r="FK463" s="49"/>
      <c r="FL463" s="49"/>
      <c r="FM463" s="49"/>
      <c r="FN463" s="49"/>
      <c r="FO463" s="49"/>
      <c r="FP463" s="49"/>
      <c r="FQ463" s="49"/>
      <c r="FR463" s="49"/>
      <c r="FS463" s="49"/>
      <c r="FT463" s="49"/>
      <c r="FU463" s="49"/>
      <c r="FV463" s="49"/>
      <c r="FW463" s="49"/>
      <c r="FX463" s="49"/>
      <c r="FY463" s="49"/>
      <c r="FZ463" s="49"/>
      <c r="GA463" s="49"/>
      <c r="GB463" s="49"/>
      <c r="GC463" s="49"/>
      <c r="GD463" s="49"/>
      <c r="GE463" s="49"/>
      <c r="GF463" s="49"/>
      <c r="GG463" s="49"/>
      <c r="GH463" s="49"/>
      <c r="GI463" s="49"/>
      <c r="GJ463" s="49"/>
      <c r="GK463" s="49"/>
      <c r="GL463" s="49"/>
      <c r="GM463" s="49"/>
      <c r="GN463" s="49"/>
      <c r="GO463" s="49"/>
      <c r="GP463" s="49"/>
      <c r="GQ463" s="49"/>
      <c r="GR463" s="49"/>
      <c r="GS463" s="49"/>
      <c r="GT463" s="49"/>
      <c r="GU463" s="49"/>
      <c r="GV463" s="49"/>
      <c r="GW463" s="49"/>
      <c r="GX463" s="49"/>
      <c r="GY463" s="49"/>
      <c r="GZ463" s="49"/>
    </row>
    <row r="464" spans="1:208" s="5" customFormat="1" ht="18.600000000000001" customHeight="1" x14ac:dyDescent="0.25">
      <c r="A464" s="58"/>
      <c r="B464" s="50" t="str">
        <f>IF($A464="","",(IF((VLOOKUP($A464,DATA!$A$1:$M$38,2,FALSE))="X","X",(IF(B463="X",1,B463+1)))))</f>
        <v/>
      </c>
      <c r="C464" s="51" t="str">
        <f>IF($A464="","",(IF((VLOOKUP($A464,DATA!$A$1:$M$38,3,FALSE))="X","X",(IF(C463="X",1,C463+1)))))</f>
        <v/>
      </c>
      <c r="D464" s="50" t="str">
        <f>IF($A464="","",(IF((VLOOKUP($A464,DATA!$A$1:$M$38,4,FALSE))="X","X",(IF(D463="X",1,D463+1)))))</f>
        <v/>
      </c>
      <c r="E464" s="51" t="str">
        <f>IF($A464="","",(IF((VLOOKUP($A464,DATA!$A$1:$M$38,5,FALSE))="X","X",(IF(E463="X",1,E463+1)))))</f>
        <v/>
      </c>
      <c r="F464" s="50" t="str">
        <f>IF($A464="","",(IF((VLOOKUP($A464,DATA!$A$1:$M$38,6,FALSE))="X","X",(IF(F463="X",1,F463+1)))))</f>
        <v/>
      </c>
      <c r="G464" s="51" t="str">
        <f>IF($A464="","",(IF((VLOOKUP($A464,DATA!$A$1:$M$38,7,FALSE))="X","X",(IF(G463="X",1,G463+1)))))</f>
        <v/>
      </c>
      <c r="H464" s="50" t="str">
        <f>IF($A464="","",(IF((VLOOKUP($A464,DATA!$A$1:$M$38,8,FALSE))="X","X",(IF(H463="X",1,H463+1)))))</f>
        <v/>
      </c>
      <c r="I464" s="50" t="str">
        <f>IF($A464="","",(IF((VLOOKUP($A464,DATA!$A$1:$M$38,9,FALSE))="X","X",(IF(I463="X",1,I463+1)))))</f>
        <v/>
      </c>
      <c r="J464" s="51" t="str">
        <f>IF($A464="","",(IF((VLOOKUP($A464,DATA!$A$1:$M$38,10,FALSE))="X","X",(IF(J463="X",1,J463+1)))))</f>
        <v/>
      </c>
      <c r="K464" s="50" t="str">
        <f>IF($A464="","",(IF((VLOOKUP($A464,DATA!$A$1:$M$38,11,FALSE))="X","X",(IF(K463="X",1,K463+1)))))</f>
        <v/>
      </c>
      <c r="L464" s="50" t="str">
        <f>IF($A464="","",(IF((VLOOKUP($A464,DATA!$A$1:$M$38,12,FALSE))="X","X",(IF(L463="X",1,L463+1)))))</f>
        <v/>
      </c>
      <c r="M464" s="50" t="str">
        <f>IF($A464="","",(IF((VLOOKUP($A464,DATA!$A$1:$M$38,13,FALSE))="X","X",(IF(M463="X",1,M463+1)))))</f>
        <v/>
      </c>
      <c r="N464" s="53" t="str">
        <f t="shared" si="14"/>
        <v/>
      </c>
      <c r="O464" s="51" t="str">
        <f t="shared" si="15"/>
        <v/>
      </c>
      <c r="P464" s="50" t="str">
        <f>IF($A464="","",(IF((VLOOKUP($A464,DATA!$S$1:$AC$38,2,FALSE))="X","X",(IF(P463="X",1,P463+1)))))</f>
        <v/>
      </c>
      <c r="Q464" s="50" t="str">
        <f>IF($A464="","",(IF((VLOOKUP($A464,DATA!$S$1:$AC$38,3,FALSE))="X","X",(IF(Q463="X",1,Q463+1)))))</f>
        <v/>
      </c>
      <c r="R464" s="50" t="str">
        <f>IF($A464="","",(IF((VLOOKUP($A464,DATA!$S$1:$AC$38,4,FALSE))="X","X",(IF(R463="X",1,R463+1)))))</f>
        <v/>
      </c>
      <c r="S464" s="50" t="str">
        <f>IF($A464="","",(IF((VLOOKUP($A464,DATA!$S$1:$AC$38,5,FALSE))="X","X",(IF(S463="X",1,S463+1)))))</f>
        <v/>
      </c>
      <c r="T464" s="50" t="str">
        <f>IF($A464="","",(IF((VLOOKUP($A464,DATA!$S$1:$AC$38,6,FALSE))="X","X",(IF(T463="X",1,T463+1)))))</f>
        <v/>
      </c>
      <c r="U464" s="50" t="str">
        <f>IF($A464="","",(IF((VLOOKUP($A464,DATA!$S$1:$AC$38,7,FALSE))="X","X",(IF(U463="X",1,U463+1)))))</f>
        <v/>
      </c>
      <c r="V464" s="51" t="str">
        <f>IF($A464="","",(IF((VLOOKUP($A464,DATA!$S$1:$AC$38,8,FALSE))="X","X",(IF(V463="X",1,V463+1)))))</f>
        <v/>
      </c>
      <c r="W464" s="50" t="str">
        <f>IF($A464="","",(IF((VLOOKUP($A464,DATA!$S$1:$AC$38,9,FALSE))="X","X",(IF(W463="X",1,W463+1)))))</f>
        <v/>
      </c>
      <c r="X464" s="50" t="str">
        <f>IF($A464="","",(IF((VLOOKUP($A464,DATA!$S$1:$AC$38,10,FALSE))="X","X",(IF(X463="X",1,X463+1)))))</f>
        <v/>
      </c>
      <c r="Y464" s="51" t="str">
        <f>IF($A464="","",(IF((VLOOKUP($A464,DATA!$S$1:$AC$38,11,FALSE))="X","X",(IF(Y463="X",1,Y463+1)))))</f>
        <v/>
      </c>
      <c r="Z464" s="52"/>
      <c r="AA464" s="52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  <c r="AQ464" s="44"/>
      <c r="AR464" s="44"/>
      <c r="AS464" s="44"/>
      <c r="AT464" s="44"/>
      <c r="AU464" s="44"/>
      <c r="AV464" s="44"/>
      <c r="AW464" s="44"/>
      <c r="AX464" s="44"/>
      <c r="AY464" s="44"/>
      <c r="AZ464" s="44"/>
      <c r="BA464" s="44"/>
      <c r="BB464" s="44"/>
      <c r="BC464" s="44"/>
      <c r="BD464" s="44"/>
      <c r="BE464" s="44"/>
      <c r="BF464" s="44"/>
      <c r="BG464" s="44"/>
      <c r="BH464" s="44"/>
      <c r="BI464" s="44"/>
      <c r="BJ464" s="44"/>
      <c r="BK464" s="44"/>
      <c r="BL464" s="44"/>
      <c r="BM464" s="39"/>
      <c r="BN464" s="39"/>
      <c r="BO464" s="39"/>
      <c r="BP464" s="39"/>
      <c r="BQ464" s="39"/>
      <c r="BR464" s="39"/>
      <c r="BS464" s="44"/>
      <c r="BT464" s="44"/>
      <c r="BU464" s="44"/>
      <c r="BV464" s="44"/>
      <c r="BW464" s="44"/>
      <c r="BX464" s="44"/>
      <c r="BY464" s="44"/>
      <c r="BZ464" s="44"/>
      <c r="CA464" s="44"/>
      <c r="CB464" s="44"/>
      <c r="CC464" s="44"/>
      <c r="CD464" s="44"/>
      <c r="CE464" s="39"/>
      <c r="CF464" s="39"/>
      <c r="CG464" s="39"/>
      <c r="CH464" s="39"/>
      <c r="DC464" s="4"/>
      <c r="DD464" s="4"/>
      <c r="DE464" s="49"/>
      <c r="DF464" s="49"/>
      <c r="DG464" s="49"/>
      <c r="DH464" s="49"/>
      <c r="DI464" s="49"/>
      <c r="DJ464" s="49"/>
      <c r="DK464" s="49"/>
      <c r="DL464" s="49"/>
      <c r="DM464" s="49"/>
      <c r="DN464" s="49"/>
      <c r="DO464" s="49"/>
      <c r="DP464" s="49"/>
      <c r="DQ464" s="49"/>
      <c r="DR464" s="49"/>
      <c r="DS464" s="49"/>
      <c r="DT464" s="49"/>
      <c r="DU464" s="49"/>
      <c r="DV464" s="49"/>
      <c r="DW464" s="49"/>
      <c r="DX464" s="49"/>
      <c r="DY464" s="49"/>
      <c r="DZ464" s="49"/>
      <c r="EA464" s="49"/>
      <c r="EB464" s="49"/>
      <c r="EC464" s="49"/>
      <c r="ED464" s="49"/>
      <c r="EE464" s="49"/>
      <c r="EF464" s="49"/>
      <c r="EG464" s="49"/>
      <c r="EH464" s="49"/>
      <c r="EI464" s="49"/>
      <c r="EJ464" s="49"/>
      <c r="EK464" s="49"/>
      <c r="EL464" s="49"/>
      <c r="EM464" s="49"/>
      <c r="EN464" s="49"/>
      <c r="EO464" s="49"/>
      <c r="EP464" s="49"/>
      <c r="EQ464" s="49"/>
      <c r="ER464" s="49"/>
      <c r="ES464" s="49"/>
      <c r="ET464" s="49"/>
      <c r="EU464" s="49"/>
      <c r="EV464" s="49"/>
      <c r="EW464" s="49"/>
      <c r="EX464" s="49"/>
      <c r="EY464" s="49"/>
      <c r="EZ464" s="49"/>
      <c r="FA464" s="49"/>
      <c r="FB464" s="49"/>
      <c r="FC464" s="49"/>
      <c r="FD464" s="49"/>
      <c r="FE464" s="49"/>
      <c r="FF464" s="49"/>
      <c r="FG464" s="49"/>
      <c r="FH464" s="49"/>
      <c r="FI464" s="49"/>
      <c r="FJ464" s="49"/>
      <c r="FK464" s="49"/>
      <c r="FL464" s="49"/>
      <c r="FM464" s="49"/>
      <c r="FN464" s="49"/>
      <c r="FO464" s="49"/>
      <c r="FP464" s="49"/>
      <c r="FQ464" s="49"/>
      <c r="FR464" s="49"/>
      <c r="FS464" s="49"/>
      <c r="FT464" s="49"/>
      <c r="FU464" s="49"/>
      <c r="FV464" s="49"/>
      <c r="FW464" s="49"/>
      <c r="FX464" s="49"/>
      <c r="FY464" s="49"/>
      <c r="FZ464" s="49"/>
      <c r="GA464" s="49"/>
      <c r="GB464" s="49"/>
      <c r="GC464" s="49"/>
      <c r="GD464" s="49"/>
      <c r="GE464" s="49"/>
      <c r="GF464" s="49"/>
      <c r="GG464" s="49"/>
      <c r="GH464" s="49"/>
      <c r="GI464" s="49"/>
      <c r="GJ464" s="49"/>
      <c r="GK464" s="49"/>
      <c r="GL464" s="49"/>
      <c r="GM464" s="49"/>
      <c r="GN464" s="49"/>
      <c r="GO464" s="49"/>
      <c r="GP464" s="49"/>
      <c r="GQ464" s="49"/>
      <c r="GR464" s="49"/>
      <c r="GS464" s="49"/>
      <c r="GT464" s="49"/>
      <c r="GU464" s="49"/>
      <c r="GV464" s="49"/>
      <c r="GW464" s="49"/>
      <c r="GX464" s="49"/>
      <c r="GY464" s="49"/>
      <c r="GZ464" s="49"/>
    </row>
    <row r="465" spans="1:208" s="5" customFormat="1" ht="18.600000000000001" customHeight="1" x14ac:dyDescent="0.25">
      <c r="A465" s="58"/>
      <c r="B465" s="50" t="str">
        <f>IF($A465="","",(IF((VLOOKUP($A465,DATA!$A$1:$M$38,2,FALSE))="X","X",(IF(B464="X",1,B464+1)))))</f>
        <v/>
      </c>
      <c r="C465" s="51" t="str">
        <f>IF($A465="","",(IF((VLOOKUP($A465,DATA!$A$1:$M$38,3,FALSE))="X","X",(IF(C464="X",1,C464+1)))))</f>
        <v/>
      </c>
      <c r="D465" s="50" t="str">
        <f>IF($A465="","",(IF((VLOOKUP($A465,DATA!$A$1:$M$38,4,FALSE))="X","X",(IF(D464="X",1,D464+1)))))</f>
        <v/>
      </c>
      <c r="E465" s="51" t="str">
        <f>IF($A465="","",(IF((VLOOKUP($A465,DATA!$A$1:$M$38,5,FALSE))="X","X",(IF(E464="X",1,E464+1)))))</f>
        <v/>
      </c>
      <c r="F465" s="50" t="str">
        <f>IF($A465="","",(IF((VLOOKUP($A465,DATA!$A$1:$M$38,6,FALSE))="X","X",(IF(F464="X",1,F464+1)))))</f>
        <v/>
      </c>
      <c r="G465" s="51" t="str">
        <f>IF($A465="","",(IF((VLOOKUP($A465,DATA!$A$1:$M$38,7,FALSE))="X","X",(IF(G464="X",1,G464+1)))))</f>
        <v/>
      </c>
      <c r="H465" s="50" t="str">
        <f>IF($A465="","",(IF((VLOOKUP($A465,DATA!$A$1:$M$38,8,FALSE))="X","X",(IF(H464="X",1,H464+1)))))</f>
        <v/>
      </c>
      <c r="I465" s="50" t="str">
        <f>IF($A465="","",(IF((VLOOKUP($A465,DATA!$A$1:$M$38,9,FALSE))="X","X",(IF(I464="X",1,I464+1)))))</f>
        <v/>
      </c>
      <c r="J465" s="51" t="str">
        <f>IF($A465="","",(IF((VLOOKUP($A465,DATA!$A$1:$M$38,10,FALSE))="X","X",(IF(J464="X",1,J464+1)))))</f>
        <v/>
      </c>
      <c r="K465" s="50" t="str">
        <f>IF($A465="","",(IF((VLOOKUP($A465,DATA!$A$1:$M$38,11,FALSE))="X","X",(IF(K464="X",1,K464+1)))))</f>
        <v/>
      </c>
      <c r="L465" s="50" t="str">
        <f>IF($A465="","",(IF((VLOOKUP($A465,DATA!$A$1:$M$38,12,FALSE))="X","X",(IF(L464="X",1,L464+1)))))</f>
        <v/>
      </c>
      <c r="M465" s="50" t="str">
        <f>IF($A465="","",(IF((VLOOKUP($A465,DATA!$A$1:$M$38,13,FALSE))="X","X",(IF(M464="X",1,M464+1)))))</f>
        <v/>
      </c>
      <c r="N465" s="53" t="str">
        <f t="shared" si="14"/>
        <v/>
      </c>
      <c r="O465" s="51" t="str">
        <f t="shared" si="15"/>
        <v/>
      </c>
      <c r="P465" s="50" t="str">
        <f>IF($A465="","",(IF((VLOOKUP($A465,DATA!$S$1:$AC$38,2,FALSE))="X","X",(IF(P464="X",1,P464+1)))))</f>
        <v/>
      </c>
      <c r="Q465" s="50" t="str">
        <f>IF($A465="","",(IF((VLOOKUP($A465,DATA!$S$1:$AC$38,3,FALSE))="X","X",(IF(Q464="X",1,Q464+1)))))</f>
        <v/>
      </c>
      <c r="R465" s="50" t="str">
        <f>IF($A465="","",(IF((VLOOKUP($A465,DATA!$S$1:$AC$38,4,FALSE))="X","X",(IF(R464="X",1,R464+1)))))</f>
        <v/>
      </c>
      <c r="S465" s="50" t="str">
        <f>IF($A465="","",(IF((VLOOKUP($A465,DATA!$S$1:$AC$38,5,FALSE))="X","X",(IF(S464="X",1,S464+1)))))</f>
        <v/>
      </c>
      <c r="T465" s="50" t="str">
        <f>IF($A465="","",(IF((VLOOKUP($A465,DATA!$S$1:$AC$38,6,FALSE))="X","X",(IF(T464="X",1,T464+1)))))</f>
        <v/>
      </c>
      <c r="U465" s="50" t="str">
        <f>IF($A465="","",(IF((VLOOKUP($A465,DATA!$S$1:$AC$38,7,FALSE))="X","X",(IF(U464="X",1,U464+1)))))</f>
        <v/>
      </c>
      <c r="V465" s="51" t="str">
        <f>IF($A465="","",(IF((VLOOKUP($A465,DATA!$S$1:$AC$38,8,FALSE))="X","X",(IF(V464="X",1,V464+1)))))</f>
        <v/>
      </c>
      <c r="W465" s="50" t="str">
        <f>IF($A465="","",(IF((VLOOKUP($A465,DATA!$S$1:$AC$38,9,FALSE))="X","X",(IF(W464="X",1,W464+1)))))</f>
        <v/>
      </c>
      <c r="X465" s="50" t="str">
        <f>IF($A465="","",(IF((VLOOKUP($A465,DATA!$S$1:$AC$38,10,FALSE))="X","X",(IF(X464="X",1,X464+1)))))</f>
        <v/>
      </c>
      <c r="Y465" s="51" t="str">
        <f>IF($A465="","",(IF((VLOOKUP($A465,DATA!$S$1:$AC$38,11,FALSE))="X","X",(IF(Y464="X",1,Y464+1)))))</f>
        <v/>
      </c>
      <c r="Z465" s="52"/>
      <c r="AA465" s="52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  <c r="AQ465" s="44"/>
      <c r="AR465" s="44"/>
      <c r="AS465" s="44"/>
      <c r="AT465" s="44"/>
      <c r="AU465" s="44"/>
      <c r="AV465" s="44"/>
      <c r="AW465" s="44"/>
      <c r="AX465" s="44"/>
      <c r="AY465" s="44"/>
      <c r="AZ465" s="44"/>
      <c r="BA465" s="44"/>
      <c r="BB465" s="44"/>
      <c r="BC465" s="44"/>
      <c r="BD465" s="44"/>
      <c r="BE465" s="44"/>
      <c r="BF465" s="44"/>
      <c r="BG465" s="44"/>
      <c r="BH465" s="44"/>
      <c r="BI465" s="44"/>
      <c r="BJ465" s="44"/>
      <c r="BK465" s="44"/>
      <c r="BL465" s="44"/>
      <c r="BM465" s="39"/>
      <c r="BN465" s="39"/>
      <c r="BO465" s="39"/>
      <c r="BP465" s="39"/>
      <c r="BQ465" s="39"/>
      <c r="BR465" s="39"/>
      <c r="BS465" s="44"/>
      <c r="BT465" s="44"/>
      <c r="BU465" s="44"/>
      <c r="BV465" s="44"/>
      <c r="BW465" s="44"/>
      <c r="BX465" s="44"/>
      <c r="BY465" s="44"/>
      <c r="BZ465" s="44"/>
      <c r="CA465" s="44"/>
      <c r="CB465" s="44"/>
      <c r="CC465" s="44"/>
      <c r="CD465" s="44"/>
      <c r="CE465" s="39"/>
      <c r="CF465" s="39"/>
      <c r="CG465" s="39"/>
      <c r="CH465" s="39"/>
      <c r="DC465" s="4"/>
      <c r="DD465" s="4"/>
      <c r="DE465" s="49"/>
      <c r="DF465" s="49"/>
      <c r="DG465" s="49"/>
      <c r="DH465" s="49"/>
      <c r="DI465" s="49"/>
      <c r="DJ465" s="49"/>
      <c r="DK465" s="49"/>
      <c r="DL465" s="49"/>
      <c r="DM465" s="49"/>
      <c r="DN465" s="49"/>
      <c r="DO465" s="49"/>
      <c r="DP465" s="49"/>
      <c r="DQ465" s="49"/>
      <c r="DR465" s="49"/>
      <c r="DS465" s="49"/>
      <c r="DT465" s="49"/>
      <c r="DU465" s="49"/>
      <c r="DV465" s="49"/>
      <c r="DW465" s="49"/>
      <c r="DX465" s="49"/>
      <c r="DY465" s="49"/>
      <c r="DZ465" s="49"/>
      <c r="EA465" s="49"/>
      <c r="EB465" s="49"/>
      <c r="EC465" s="49"/>
      <c r="ED465" s="49"/>
      <c r="EE465" s="49"/>
      <c r="EF465" s="49"/>
      <c r="EG465" s="49"/>
      <c r="EH465" s="49"/>
      <c r="EI465" s="49"/>
      <c r="EJ465" s="49"/>
      <c r="EK465" s="49"/>
      <c r="EL465" s="49"/>
      <c r="EM465" s="49"/>
      <c r="EN465" s="49"/>
      <c r="EO465" s="49"/>
      <c r="EP465" s="49"/>
      <c r="EQ465" s="49"/>
      <c r="ER465" s="49"/>
      <c r="ES465" s="49"/>
      <c r="ET465" s="49"/>
      <c r="EU465" s="49"/>
      <c r="EV465" s="49"/>
      <c r="EW465" s="49"/>
      <c r="EX465" s="49"/>
      <c r="EY465" s="49"/>
      <c r="EZ465" s="49"/>
      <c r="FA465" s="49"/>
      <c r="FB465" s="49"/>
      <c r="FC465" s="49"/>
      <c r="FD465" s="49"/>
      <c r="FE465" s="49"/>
      <c r="FF465" s="49"/>
      <c r="FG465" s="49"/>
      <c r="FH465" s="49"/>
      <c r="FI465" s="49"/>
      <c r="FJ465" s="49"/>
      <c r="FK465" s="49"/>
      <c r="FL465" s="49"/>
      <c r="FM465" s="49"/>
      <c r="FN465" s="49"/>
      <c r="FO465" s="49"/>
      <c r="FP465" s="49"/>
      <c r="FQ465" s="49"/>
      <c r="FR465" s="49"/>
      <c r="FS465" s="49"/>
      <c r="FT465" s="49"/>
      <c r="FU465" s="49"/>
      <c r="FV465" s="49"/>
      <c r="FW465" s="49"/>
      <c r="FX465" s="49"/>
      <c r="FY465" s="49"/>
      <c r="FZ465" s="49"/>
      <c r="GA465" s="49"/>
      <c r="GB465" s="49"/>
      <c r="GC465" s="49"/>
      <c r="GD465" s="49"/>
      <c r="GE465" s="49"/>
      <c r="GF465" s="49"/>
      <c r="GG465" s="49"/>
      <c r="GH465" s="49"/>
      <c r="GI465" s="49"/>
      <c r="GJ465" s="49"/>
      <c r="GK465" s="49"/>
      <c r="GL465" s="49"/>
      <c r="GM465" s="49"/>
      <c r="GN465" s="49"/>
      <c r="GO465" s="49"/>
      <c r="GP465" s="49"/>
      <c r="GQ465" s="49"/>
      <c r="GR465" s="49"/>
      <c r="GS465" s="49"/>
      <c r="GT465" s="49"/>
      <c r="GU465" s="49"/>
      <c r="GV465" s="49"/>
      <c r="GW465" s="49"/>
      <c r="GX465" s="49"/>
      <c r="GY465" s="49"/>
      <c r="GZ465" s="49"/>
    </row>
    <row r="466" spans="1:208" s="5" customFormat="1" ht="18.600000000000001" customHeight="1" x14ac:dyDescent="0.25">
      <c r="A466" s="58"/>
      <c r="B466" s="50" t="str">
        <f>IF($A466="","",(IF((VLOOKUP($A466,DATA!$A$1:$M$38,2,FALSE))="X","X",(IF(B465="X",1,B465+1)))))</f>
        <v/>
      </c>
      <c r="C466" s="51" t="str">
        <f>IF($A466="","",(IF((VLOOKUP($A466,DATA!$A$1:$M$38,3,FALSE))="X","X",(IF(C465="X",1,C465+1)))))</f>
        <v/>
      </c>
      <c r="D466" s="50" t="str">
        <f>IF($A466="","",(IF((VLOOKUP($A466,DATA!$A$1:$M$38,4,FALSE))="X","X",(IF(D465="X",1,D465+1)))))</f>
        <v/>
      </c>
      <c r="E466" s="51" t="str">
        <f>IF($A466="","",(IF((VLOOKUP($A466,DATA!$A$1:$M$38,5,FALSE))="X","X",(IF(E465="X",1,E465+1)))))</f>
        <v/>
      </c>
      <c r="F466" s="50" t="str">
        <f>IF($A466="","",(IF((VLOOKUP($A466,DATA!$A$1:$M$38,6,FALSE))="X","X",(IF(F465="X",1,F465+1)))))</f>
        <v/>
      </c>
      <c r="G466" s="51" t="str">
        <f>IF($A466="","",(IF((VLOOKUP($A466,DATA!$A$1:$M$38,7,FALSE))="X","X",(IF(G465="X",1,G465+1)))))</f>
        <v/>
      </c>
      <c r="H466" s="50" t="str">
        <f>IF($A466="","",(IF((VLOOKUP($A466,DATA!$A$1:$M$38,8,FALSE))="X","X",(IF(H465="X",1,H465+1)))))</f>
        <v/>
      </c>
      <c r="I466" s="50" t="str">
        <f>IF($A466="","",(IF((VLOOKUP($A466,DATA!$A$1:$M$38,9,FALSE))="X","X",(IF(I465="X",1,I465+1)))))</f>
        <v/>
      </c>
      <c r="J466" s="51" t="str">
        <f>IF($A466="","",(IF((VLOOKUP($A466,DATA!$A$1:$M$38,10,FALSE))="X","X",(IF(J465="X",1,J465+1)))))</f>
        <v/>
      </c>
      <c r="K466" s="50" t="str">
        <f>IF($A466="","",(IF((VLOOKUP($A466,DATA!$A$1:$M$38,11,FALSE))="X","X",(IF(K465="X",1,K465+1)))))</f>
        <v/>
      </c>
      <c r="L466" s="50" t="str">
        <f>IF($A466="","",(IF((VLOOKUP($A466,DATA!$A$1:$M$38,12,FALSE))="X","X",(IF(L465="X",1,L465+1)))))</f>
        <v/>
      </c>
      <c r="M466" s="50" t="str">
        <f>IF($A466="","",(IF((VLOOKUP($A466,DATA!$A$1:$M$38,13,FALSE))="X","X",(IF(M465="X",1,M465+1)))))</f>
        <v/>
      </c>
      <c r="N466" s="53" t="str">
        <f t="shared" si="14"/>
        <v/>
      </c>
      <c r="O466" s="51" t="str">
        <f t="shared" si="15"/>
        <v/>
      </c>
      <c r="P466" s="50" t="str">
        <f>IF($A466="","",(IF((VLOOKUP($A466,DATA!$S$1:$AC$38,2,FALSE))="X","X",(IF(P465="X",1,P465+1)))))</f>
        <v/>
      </c>
      <c r="Q466" s="50" t="str">
        <f>IF($A466="","",(IF((VLOOKUP($A466,DATA!$S$1:$AC$38,3,FALSE))="X","X",(IF(Q465="X",1,Q465+1)))))</f>
        <v/>
      </c>
      <c r="R466" s="50" t="str">
        <f>IF($A466="","",(IF((VLOOKUP($A466,DATA!$S$1:$AC$38,4,FALSE))="X","X",(IF(R465="X",1,R465+1)))))</f>
        <v/>
      </c>
      <c r="S466" s="50" t="str">
        <f>IF($A466="","",(IF((VLOOKUP($A466,DATA!$S$1:$AC$38,5,FALSE))="X","X",(IF(S465="X",1,S465+1)))))</f>
        <v/>
      </c>
      <c r="T466" s="50" t="str">
        <f>IF($A466="","",(IF((VLOOKUP($A466,DATA!$S$1:$AC$38,6,FALSE))="X","X",(IF(T465="X",1,T465+1)))))</f>
        <v/>
      </c>
      <c r="U466" s="50" t="str">
        <f>IF($A466="","",(IF((VLOOKUP($A466,DATA!$S$1:$AC$38,7,FALSE))="X","X",(IF(U465="X",1,U465+1)))))</f>
        <v/>
      </c>
      <c r="V466" s="51" t="str">
        <f>IF($A466="","",(IF((VLOOKUP($A466,DATA!$S$1:$AC$38,8,FALSE))="X","X",(IF(V465="X",1,V465+1)))))</f>
        <v/>
      </c>
      <c r="W466" s="50" t="str">
        <f>IF($A466="","",(IF((VLOOKUP($A466,DATA!$S$1:$AC$38,9,FALSE))="X","X",(IF(W465="X",1,W465+1)))))</f>
        <v/>
      </c>
      <c r="X466" s="50" t="str">
        <f>IF($A466="","",(IF((VLOOKUP($A466,DATA!$S$1:$AC$38,10,FALSE))="X","X",(IF(X465="X",1,X465+1)))))</f>
        <v/>
      </c>
      <c r="Y466" s="51" t="str">
        <f>IF($A466="","",(IF((VLOOKUP($A466,DATA!$S$1:$AC$38,11,FALSE))="X","X",(IF(Y465="X",1,Y465+1)))))</f>
        <v/>
      </c>
      <c r="Z466" s="52"/>
      <c r="AA466" s="52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44"/>
      <c r="AP466" s="44"/>
      <c r="AQ466" s="44"/>
      <c r="AR466" s="44"/>
      <c r="AS466" s="44"/>
      <c r="AT466" s="44"/>
      <c r="AU466" s="44"/>
      <c r="AV466" s="44"/>
      <c r="AW466" s="44"/>
      <c r="AX466" s="44"/>
      <c r="AY466" s="44"/>
      <c r="AZ466" s="44"/>
      <c r="BA466" s="44"/>
      <c r="BB466" s="44"/>
      <c r="BC466" s="44"/>
      <c r="BD466" s="44"/>
      <c r="BE466" s="44"/>
      <c r="BF466" s="44"/>
      <c r="BG466" s="44"/>
      <c r="BH466" s="44"/>
      <c r="BI466" s="44"/>
      <c r="BJ466" s="44"/>
      <c r="BK466" s="44"/>
      <c r="BL466" s="44"/>
      <c r="BM466" s="39"/>
      <c r="BN466" s="39"/>
      <c r="BO466" s="39"/>
      <c r="BP466" s="39"/>
      <c r="BQ466" s="39"/>
      <c r="BR466" s="39"/>
      <c r="BS466" s="44"/>
      <c r="BT466" s="44"/>
      <c r="BU466" s="44"/>
      <c r="BV466" s="44"/>
      <c r="BW466" s="44"/>
      <c r="BX466" s="44"/>
      <c r="BY466" s="44"/>
      <c r="BZ466" s="44"/>
      <c r="CA466" s="44"/>
      <c r="CB466" s="44"/>
      <c r="CC466" s="44"/>
      <c r="CD466" s="44"/>
      <c r="CE466" s="39"/>
      <c r="CF466" s="39"/>
      <c r="CG466" s="39"/>
      <c r="CH466" s="39"/>
      <c r="DC466" s="4"/>
      <c r="DD466" s="4"/>
      <c r="DE466" s="49"/>
      <c r="DF466" s="49"/>
      <c r="DG466" s="49"/>
      <c r="DH466" s="49"/>
      <c r="DI466" s="49"/>
      <c r="DJ466" s="49"/>
      <c r="DK466" s="49"/>
      <c r="DL466" s="49"/>
      <c r="DM466" s="49"/>
      <c r="DN466" s="49"/>
      <c r="DO466" s="49"/>
      <c r="DP466" s="49"/>
      <c r="DQ466" s="49"/>
      <c r="DR466" s="49"/>
      <c r="DS466" s="49"/>
      <c r="DT466" s="49"/>
      <c r="DU466" s="49"/>
      <c r="DV466" s="49"/>
      <c r="DW466" s="49"/>
      <c r="DX466" s="49"/>
      <c r="DY466" s="49"/>
      <c r="DZ466" s="49"/>
      <c r="EA466" s="49"/>
      <c r="EB466" s="49"/>
      <c r="EC466" s="49"/>
      <c r="ED466" s="49"/>
      <c r="EE466" s="49"/>
      <c r="EF466" s="49"/>
      <c r="EG466" s="49"/>
      <c r="EH466" s="49"/>
      <c r="EI466" s="49"/>
      <c r="EJ466" s="49"/>
      <c r="EK466" s="49"/>
      <c r="EL466" s="49"/>
      <c r="EM466" s="49"/>
      <c r="EN466" s="49"/>
      <c r="EO466" s="49"/>
      <c r="EP466" s="49"/>
      <c r="EQ466" s="49"/>
      <c r="ER466" s="49"/>
      <c r="ES466" s="49"/>
      <c r="ET466" s="49"/>
      <c r="EU466" s="49"/>
      <c r="EV466" s="49"/>
      <c r="EW466" s="49"/>
      <c r="EX466" s="49"/>
      <c r="EY466" s="49"/>
      <c r="EZ466" s="49"/>
      <c r="FA466" s="49"/>
      <c r="FB466" s="49"/>
      <c r="FC466" s="49"/>
      <c r="FD466" s="49"/>
      <c r="FE466" s="49"/>
      <c r="FF466" s="49"/>
      <c r="FG466" s="49"/>
      <c r="FH466" s="49"/>
      <c r="FI466" s="49"/>
      <c r="FJ466" s="49"/>
      <c r="FK466" s="49"/>
      <c r="FL466" s="49"/>
      <c r="FM466" s="49"/>
      <c r="FN466" s="49"/>
      <c r="FO466" s="49"/>
      <c r="FP466" s="49"/>
      <c r="FQ466" s="49"/>
      <c r="FR466" s="49"/>
      <c r="FS466" s="49"/>
      <c r="FT466" s="49"/>
      <c r="FU466" s="49"/>
      <c r="FV466" s="49"/>
      <c r="FW466" s="49"/>
      <c r="FX466" s="49"/>
      <c r="FY466" s="49"/>
      <c r="FZ466" s="49"/>
      <c r="GA466" s="49"/>
      <c r="GB466" s="49"/>
      <c r="GC466" s="49"/>
      <c r="GD466" s="49"/>
      <c r="GE466" s="49"/>
      <c r="GF466" s="49"/>
      <c r="GG466" s="49"/>
      <c r="GH466" s="49"/>
      <c r="GI466" s="49"/>
      <c r="GJ466" s="49"/>
      <c r="GK466" s="49"/>
      <c r="GL466" s="49"/>
      <c r="GM466" s="49"/>
      <c r="GN466" s="49"/>
      <c r="GO466" s="49"/>
      <c r="GP466" s="49"/>
      <c r="GQ466" s="49"/>
      <c r="GR466" s="49"/>
      <c r="GS466" s="49"/>
      <c r="GT466" s="49"/>
      <c r="GU466" s="49"/>
      <c r="GV466" s="49"/>
      <c r="GW466" s="49"/>
      <c r="GX466" s="49"/>
      <c r="GY466" s="49"/>
      <c r="GZ466" s="49"/>
    </row>
    <row r="467" spans="1:208" s="5" customFormat="1" ht="18.600000000000001" customHeight="1" x14ac:dyDescent="0.25">
      <c r="A467" s="58"/>
      <c r="B467" s="50" t="str">
        <f>IF($A467="","",(IF((VLOOKUP($A467,DATA!$A$1:$M$38,2,FALSE))="X","X",(IF(B466="X",1,B466+1)))))</f>
        <v/>
      </c>
      <c r="C467" s="51" t="str">
        <f>IF($A467="","",(IF((VLOOKUP($A467,DATA!$A$1:$M$38,3,FALSE))="X","X",(IF(C466="X",1,C466+1)))))</f>
        <v/>
      </c>
      <c r="D467" s="50" t="str">
        <f>IF($A467="","",(IF((VLOOKUP($A467,DATA!$A$1:$M$38,4,FALSE))="X","X",(IF(D466="X",1,D466+1)))))</f>
        <v/>
      </c>
      <c r="E467" s="51" t="str">
        <f>IF($A467="","",(IF((VLOOKUP($A467,DATA!$A$1:$M$38,5,FALSE))="X","X",(IF(E466="X",1,E466+1)))))</f>
        <v/>
      </c>
      <c r="F467" s="50" t="str">
        <f>IF($A467="","",(IF((VLOOKUP($A467,DATA!$A$1:$M$38,6,FALSE))="X","X",(IF(F466="X",1,F466+1)))))</f>
        <v/>
      </c>
      <c r="G467" s="51" t="str">
        <f>IF($A467="","",(IF((VLOOKUP($A467,DATA!$A$1:$M$38,7,FALSE))="X","X",(IF(G466="X",1,G466+1)))))</f>
        <v/>
      </c>
      <c r="H467" s="50" t="str">
        <f>IF($A467="","",(IF((VLOOKUP($A467,DATA!$A$1:$M$38,8,FALSE))="X","X",(IF(H466="X",1,H466+1)))))</f>
        <v/>
      </c>
      <c r="I467" s="50" t="str">
        <f>IF($A467="","",(IF((VLOOKUP($A467,DATA!$A$1:$M$38,9,FALSE))="X","X",(IF(I466="X",1,I466+1)))))</f>
        <v/>
      </c>
      <c r="J467" s="51" t="str">
        <f>IF($A467="","",(IF((VLOOKUP($A467,DATA!$A$1:$M$38,10,FALSE))="X","X",(IF(J466="X",1,J466+1)))))</f>
        <v/>
      </c>
      <c r="K467" s="50" t="str">
        <f>IF($A467="","",(IF((VLOOKUP($A467,DATA!$A$1:$M$38,11,FALSE))="X","X",(IF(K466="X",1,K466+1)))))</f>
        <v/>
      </c>
      <c r="L467" s="50" t="str">
        <f>IF($A467="","",(IF((VLOOKUP($A467,DATA!$A$1:$M$38,12,FALSE))="X","X",(IF(L466="X",1,L466+1)))))</f>
        <v/>
      </c>
      <c r="M467" s="50" t="str">
        <f>IF($A467="","",(IF((VLOOKUP($A467,DATA!$A$1:$M$38,13,FALSE))="X","X",(IF(M466="X",1,M466+1)))))</f>
        <v/>
      </c>
      <c r="N467" s="53" t="str">
        <f t="shared" si="14"/>
        <v/>
      </c>
      <c r="O467" s="51" t="str">
        <f t="shared" si="15"/>
        <v/>
      </c>
      <c r="P467" s="50" t="str">
        <f>IF($A467="","",(IF((VLOOKUP($A467,DATA!$S$1:$AC$38,2,FALSE))="X","X",(IF(P466="X",1,P466+1)))))</f>
        <v/>
      </c>
      <c r="Q467" s="50" t="str">
        <f>IF($A467="","",(IF((VLOOKUP($A467,DATA!$S$1:$AC$38,3,FALSE))="X","X",(IF(Q466="X",1,Q466+1)))))</f>
        <v/>
      </c>
      <c r="R467" s="50" t="str">
        <f>IF($A467="","",(IF((VLOOKUP($A467,DATA!$S$1:$AC$38,4,FALSE))="X","X",(IF(R466="X",1,R466+1)))))</f>
        <v/>
      </c>
      <c r="S467" s="50" t="str">
        <f>IF($A467="","",(IF((VLOOKUP($A467,DATA!$S$1:$AC$38,5,FALSE))="X","X",(IF(S466="X",1,S466+1)))))</f>
        <v/>
      </c>
      <c r="T467" s="50" t="str">
        <f>IF($A467="","",(IF((VLOOKUP($A467,DATA!$S$1:$AC$38,6,FALSE))="X","X",(IF(T466="X",1,T466+1)))))</f>
        <v/>
      </c>
      <c r="U467" s="50" t="str">
        <f>IF($A467="","",(IF((VLOOKUP($A467,DATA!$S$1:$AC$38,7,FALSE))="X","X",(IF(U466="X",1,U466+1)))))</f>
        <v/>
      </c>
      <c r="V467" s="51" t="str">
        <f>IF($A467="","",(IF((VLOOKUP($A467,DATA!$S$1:$AC$38,8,FALSE))="X","X",(IF(V466="X",1,V466+1)))))</f>
        <v/>
      </c>
      <c r="W467" s="50" t="str">
        <f>IF($A467="","",(IF((VLOOKUP($A467,DATA!$S$1:$AC$38,9,FALSE))="X","X",(IF(W466="X",1,W466+1)))))</f>
        <v/>
      </c>
      <c r="X467" s="50" t="str">
        <f>IF($A467="","",(IF((VLOOKUP($A467,DATA!$S$1:$AC$38,10,FALSE))="X","X",(IF(X466="X",1,X466+1)))))</f>
        <v/>
      </c>
      <c r="Y467" s="51" t="str">
        <f>IF($A467="","",(IF((VLOOKUP($A467,DATA!$S$1:$AC$38,11,FALSE))="X","X",(IF(Y466="X",1,Y466+1)))))</f>
        <v/>
      </c>
      <c r="Z467" s="52"/>
      <c r="AA467" s="52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44"/>
      <c r="AQ467" s="44"/>
      <c r="AR467" s="44"/>
      <c r="AS467" s="44"/>
      <c r="AT467" s="44"/>
      <c r="AU467" s="44"/>
      <c r="AV467" s="44"/>
      <c r="AW467" s="44"/>
      <c r="AX467" s="44"/>
      <c r="AY467" s="44"/>
      <c r="AZ467" s="44"/>
      <c r="BA467" s="44"/>
      <c r="BB467" s="44"/>
      <c r="BC467" s="44"/>
      <c r="BD467" s="44"/>
      <c r="BE467" s="44"/>
      <c r="BF467" s="44"/>
      <c r="BG467" s="44"/>
      <c r="BH467" s="44"/>
      <c r="BI467" s="44"/>
      <c r="BJ467" s="44"/>
      <c r="BK467" s="44"/>
      <c r="BL467" s="44"/>
      <c r="BM467" s="39"/>
      <c r="BN467" s="39"/>
      <c r="BO467" s="39"/>
      <c r="BP467" s="39"/>
      <c r="BQ467" s="39"/>
      <c r="BR467" s="39"/>
      <c r="BS467" s="44"/>
      <c r="BT467" s="44"/>
      <c r="BU467" s="44"/>
      <c r="BV467" s="44"/>
      <c r="BW467" s="44"/>
      <c r="BX467" s="44"/>
      <c r="BY467" s="44"/>
      <c r="BZ467" s="44"/>
      <c r="CA467" s="44"/>
      <c r="CB467" s="44"/>
      <c r="CC467" s="44"/>
      <c r="CD467" s="44"/>
      <c r="CE467" s="39"/>
      <c r="CF467" s="39"/>
      <c r="CG467" s="39"/>
      <c r="CH467" s="39"/>
      <c r="DC467" s="4"/>
      <c r="DD467" s="4"/>
      <c r="DE467" s="49"/>
      <c r="DF467" s="49"/>
      <c r="DG467" s="49"/>
      <c r="DH467" s="49"/>
      <c r="DI467" s="49"/>
      <c r="DJ467" s="49"/>
      <c r="DK467" s="49"/>
      <c r="DL467" s="49"/>
      <c r="DM467" s="49"/>
      <c r="DN467" s="49"/>
      <c r="DO467" s="49"/>
      <c r="DP467" s="49"/>
      <c r="DQ467" s="49"/>
      <c r="DR467" s="49"/>
      <c r="DS467" s="49"/>
      <c r="DT467" s="49"/>
      <c r="DU467" s="49"/>
      <c r="DV467" s="49"/>
      <c r="DW467" s="49"/>
      <c r="DX467" s="49"/>
      <c r="DY467" s="49"/>
      <c r="DZ467" s="49"/>
      <c r="EA467" s="49"/>
      <c r="EB467" s="49"/>
      <c r="EC467" s="49"/>
      <c r="ED467" s="49"/>
      <c r="EE467" s="49"/>
      <c r="EF467" s="49"/>
      <c r="EG467" s="49"/>
      <c r="EH467" s="49"/>
      <c r="EI467" s="49"/>
      <c r="EJ467" s="49"/>
      <c r="EK467" s="49"/>
      <c r="EL467" s="49"/>
      <c r="EM467" s="49"/>
      <c r="EN467" s="49"/>
      <c r="EO467" s="49"/>
      <c r="EP467" s="49"/>
      <c r="EQ467" s="49"/>
      <c r="ER467" s="49"/>
      <c r="ES467" s="49"/>
      <c r="ET467" s="49"/>
      <c r="EU467" s="49"/>
      <c r="EV467" s="49"/>
      <c r="EW467" s="49"/>
      <c r="EX467" s="49"/>
      <c r="EY467" s="49"/>
      <c r="EZ467" s="49"/>
      <c r="FA467" s="49"/>
      <c r="FB467" s="49"/>
      <c r="FC467" s="49"/>
      <c r="FD467" s="49"/>
      <c r="FE467" s="49"/>
      <c r="FF467" s="49"/>
      <c r="FG467" s="49"/>
      <c r="FH467" s="49"/>
      <c r="FI467" s="49"/>
      <c r="FJ467" s="49"/>
      <c r="FK467" s="49"/>
      <c r="FL467" s="49"/>
      <c r="FM467" s="49"/>
      <c r="FN467" s="49"/>
      <c r="FO467" s="49"/>
      <c r="FP467" s="49"/>
      <c r="FQ467" s="49"/>
      <c r="FR467" s="49"/>
      <c r="FS467" s="49"/>
      <c r="FT467" s="49"/>
      <c r="FU467" s="49"/>
      <c r="FV467" s="49"/>
      <c r="FW467" s="49"/>
      <c r="FX467" s="49"/>
      <c r="FY467" s="49"/>
      <c r="FZ467" s="49"/>
      <c r="GA467" s="49"/>
      <c r="GB467" s="49"/>
      <c r="GC467" s="49"/>
      <c r="GD467" s="49"/>
      <c r="GE467" s="49"/>
      <c r="GF467" s="49"/>
      <c r="GG467" s="49"/>
      <c r="GH467" s="49"/>
      <c r="GI467" s="49"/>
      <c r="GJ467" s="49"/>
      <c r="GK467" s="49"/>
      <c r="GL467" s="49"/>
      <c r="GM467" s="49"/>
      <c r="GN467" s="49"/>
      <c r="GO467" s="49"/>
      <c r="GP467" s="49"/>
      <c r="GQ467" s="49"/>
      <c r="GR467" s="49"/>
      <c r="GS467" s="49"/>
      <c r="GT467" s="49"/>
      <c r="GU467" s="49"/>
      <c r="GV467" s="49"/>
      <c r="GW467" s="49"/>
      <c r="GX467" s="49"/>
      <c r="GY467" s="49"/>
      <c r="GZ467" s="49"/>
    </row>
    <row r="468" spans="1:208" s="5" customFormat="1" ht="18.600000000000001" customHeight="1" x14ac:dyDescent="0.25">
      <c r="A468" s="58"/>
      <c r="B468" s="50" t="str">
        <f>IF($A468="","",(IF((VLOOKUP($A468,DATA!$A$1:$M$38,2,FALSE))="X","X",(IF(B467="X",1,B467+1)))))</f>
        <v/>
      </c>
      <c r="C468" s="51" t="str">
        <f>IF($A468="","",(IF((VLOOKUP($A468,DATA!$A$1:$M$38,3,FALSE))="X","X",(IF(C467="X",1,C467+1)))))</f>
        <v/>
      </c>
      <c r="D468" s="50" t="str">
        <f>IF($A468="","",(IF((VLOOKUP($A468,DATA!$A$1:$M$38,4,FALSE))="X","X",(IF(D467="X",1,D467+1)))))</f>
        <v/>
      </c>
      <c r="E468" s="51" t="str">
        <f>IF($A468="","",(IF((VLOOKUP($A468,DATA!$A$1:$M$38,5,FALSE))="X","X",(IF(E467="X",1,E467+1)))))</f>
        <v/>
      </c>
      <c r="F468" s="50" t="str">
        <f>IF($A468="","",(IF((VLOOKUP($A468,DATA!$A$1:$M$38,6,FALSE))="X","X",(IF(F467="X",1,F467+1)))))</f>
        <v/>
      </c>
      <c r="G468" s="51" t="str">
        <f>IF($A468="","",(IF((VLOOKUP($A468,DATA!$A$1:$M$38,7,FALSE))="X","X",(IF(G467="X",1,G467+1)))))</f>
        <v/>
      </c>
      <c r="H468" s="50" t="str">
        <f>IF($A468="","",(IF((VLOOKUP($A468,DATA!$A$1:$M$38,8,FALSE))="X","X",(IF(H467="X",1,H467+1)))))</f>
        <v/>
      </c>
      <c r="I468" s="50" t="str">
        <f>IF($A468="","",(IF((VLOOKUP($A468,DATA!$A$1:$M$38,9,FALSE))="X","X",(IF(I467="X",1,I467+1)))))</f>
        <v/>
      </c>
      <c r="J468" s="51" t="str">
        <f>IF($A468="","",(IF((VLOOKUP($A468,DATA!$A$1:$M$38,10,FALSE))="X","X",(IF(J467="X",1,J467+1)))))</f>
        <v/>
      </c>
      <c r="K468" s="50" t="str">
        <f>IF($A468="","",(IF((VLOOKUP($A468,DATA!$A$1:$M$38,11,FALSE))="X","X",(IF(K467="X",1,K467+1)))))</f>
        <v/>
      </c>
      <c r="L468" s="50" t="str">
        <f>IF($A468="","",(IF((VLOOKUP($A468,DATA!$A$1:$M$38,12,FALSE))="X","X",(IF(L467="X",1,L467+1)))))</f>
        <v/>
      </c>
      <c r="M468" s="50" t="str">
        <f>IF($A468="","",(IF((VLOOKUP($A468,DATA!$A$1:$M$38,13,FALSE))="X","X",(IF(M467="X",1,M467+1)))))</f>
        <v/>
      </c>
      <c r="N468" s="53" t="str">
        <f t="shared" si="14"/>
        <v/>
      </c>
      <c r="O468" s="51" t="str">
        <f t="shared" si="15"/>
        <v/>
      </c>
      <c r="P468" s="50" t="str">
        <f>IF($A468="","",(IF((VLOOKUP($A468,DATA!$S$1:$AC$38,2,FALSE))="X","X",(IF(P467="X",1,P467+1)))))</f>
        <v/>
      </c>
      <c r="Q468" s="50" t="str">
        <f>IF($A468="","",(IF((VLOOKUP($A468,DATA!$S$1:$AC$38,3,FALSE))="X","X",(IF(Q467="X",1,Q467+1)))))</f>
        <v/>
      </c>
      <c r="R468" s="50" t="str">
        <f>IF($A468="","",(IF((VLOOKUP($A468,DATA!$S$1:$AC$38,4,FALSE))="X","X",(IF(R467="X",1,R467+1)))))</f>
        <v/>
      </c>
      <c r="S468" s="50" t="str">
        <f>IF($A468="","",(IF((VLOOKUP($A468,DATA!$S$1:$AC$38,5,FALSE))="X","X",(IF(S467="X",1,S467+1)))))</f>
        <v/>
      </c>
      <c r="T468" s="50" t="str">
        <f>IF($A468="","",(IF((VLOOKUP($A468,DATA!$S$1:$AC$38,6,FALSE))="X","X",(IF(T467="X",1,T467+1)))))</f>
        <v/>
      </c>
      <c r="U468" s="50" t="str">
        <f>IF($A468="","",(IF((VLOOKUP($A468,DATA!$S$1:$AC$38,7,FALSE))="X","X",(IF(U467="X",1,U467+1)))))</f>
        <v/>
      </c>
      <c r="V468" s="51" t="str">
        <f>IF($A468="","",(IF((VLOOKUP($A468,DATA!$S$1:$AC$38,8,FALSE))="X","X",(IF(V467="X",1,V467+1)))))</f>
        <v/>
      </c>
      <c r="W468" s="50" t="str">
        <f>IF($A468="","",(IF((VLOOKUP($A468,DATA!$S$1:$AC$38,9,FALSE))="X","X",(IF(W467="X",1,W467+1)))))</f>
        <v/>
      </c>
      <c r="X468" s="50" t="str">
        <f>IF($A468="","",(IF((VLOOKUP($A468,DATA!$S$1:$AC$38,10,FALSE))="X","X",(IF(X467="X",1,X467+1)))))</f>
        <v/>
      </c>
      <c r="Y468" s="51" t="str">
        <f>IF($A468="","",(IF((VLOOKUP($A468,DATA!$S$1:$AC$38,11,FALSE))="X","X",(IF(Y467="X",1,Y467+1)))))</f>
        <v/>
      </c>
      <c r="Z468" s="52"/>
      <c r="AA468" s="52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44"/>
      <c r="AQ468" s="44"/>
      <c r="AR468" s="44"/>
      <c r="AS468" s="44"/>
      <c r="AT468" s="44"/>
      <c r="AU468" s="44"/>
      <c r="AV468" s="44"/>
      <c r="AW468" s="44"/>
      <c r="AX468" s="44"/>
      <c r="AY468" s="44"/>
      <c r="AZ468" s="44"/>
      <c r="BA468" s="44"/>
      <c r="BB468" s="44"/>
      <c r="BC468" s="44"/>
      <c r="BD468" s="44"/>
      <c r="BE468" s="44"/>
      <c r="BF468" s="44"/>
      <c r="BG468" s="44"/>
      <c r="BH468" s="44"/>
      <c r="BI468" s="44"/>
      <c r="BJ468" s="44"/>
      <c r="BK468" s="44"/>
      <c r="BL468" s="44"/>
      <c r="BM468" s="39"/>
      <c r="BN468" s="39"/>
      <c r="BO468" s="39"/>
      <c r="BP468" s="39"/>
      <c r="BQ468" s="39"/>
      <c r="BR468" s="39"/>
      <c r="BS468" s="44"/>
      <c r="BT468" s="44"/>
      <c r="BU468" s="44"/>
      <c r="BV468" s="44"/>
      <c r="BW468" s="44"/>
      <c r="BX468" s="44"/>
      <c r="BY468" s="44"/>
      <c r="BZ468" s="44"/>
      <c r="CA468" s="44"/>
      <c r="CB468" s="44"/>
      <c r="CC468" s="44"/>
      <c r="CD468" s="44"/>
      <c r="CE468" s="39"/>
      <c r="CF468" s="39"/>
      <c r="CG468" s="39"/>
      <c r="CH468" s="39"/>
      <c r="DC468" s="4"/>
      <c r="DD468" s="4"/>
      <c r="DE468" s="49"/>
      <c r="DF468" s="49"/>
      <c r="DG468" s="49"/>
      <c r="DH468" s="49"/>
      <c r="DI468" s="49"/>
      <c r="DJ468" s="49"/>
      <c r="DK468" s="49"/>
      <c r="DL468" s="49"/>
      <c r="DM468" s="49"/>
      <c r="DN468" s="49"/>
      <c r="DO468" s="49"/>
      <c r="DP468" s="49"/>
      <c r="DQ468" s="49"/>
      <c r="DR468" s="49"/>
      <c r="DS468" s="49"/>
      <c r="DT468" s="49"/>
      <c r="DU468" s="49"/>
      <c r="DV468" s="49"/>
      <c r="DW468" s="49"/>
      <c r="DX468" s="49"/>
      <c r="DY468" s="49"/>
      <c r="DZ468" s="49"/>
      <c r="EA468" s="49"/>
      <c r="EB468" s="49"/>
      <c r="EC468" s="49"/>
      <c r="ED468" s="49"/>
      <c r="EE468" s="49"/>
      <c r="EF468" s="49"/>
      <c r="EG468" s="49"/>
      <c r="EH468" s="49"/>
      <c r="EI468" s="49"/>
      <c r="EJ468" s="49"/>
      <c r="EK468" s="49"/>
      <c r="EL468" s="49"/>
      <c r="EM468" s="49"/>
      <c r="EN468" s="49"/>
      <c r="EO468" s="49"/>
      <c r="EP468" s="49"/>
      <c r="EQ468" s="49"/>
      <c r="ER468" s="49"/>
      <c r="ES468" s="49"/>
      <c r="ET468" s="49"/>
      <c r="EU468" s="49"/>
      <c r="EV468" s="49"/>
      <c r="EW468" s="49"/>
      <c r="EX468" s="49"/>
      <c r="EY468" s="49"/>
      <c r="EZ468" s="49"/>
      <c r="FA468" s="49"/>
      <c r="FB468" s="49"/>
      <c r="FC468" s="49"/>
      <c r="FD468" s="49"/>
      <c r="FE468" s="49"/>
      <c r="FF468" s="49"/>
      <c r="FG468" s="49"/>
      <c r="FH468" s="49"/>
      <c r="FI468" s="49"/>
      <c r="FJ468" s="49"/>
      <c r="FK468" s="49"/>
      <c r="FL468" s="49"/>
      <c r="FM468" s="49"/>
      <c r="FN468" s="49"/>
      <c r="FO468" s="49"/>
      <c r="FP468" s="49"/>
      <c r="FQ468" s="49"/>
      <c r="FR468" s="49"/>
      <c r="FS468" s="49"/>
      <c r="FT468" s="49"/>
      <c r="FU468" s="49"/>
      <c r="FV468" s="49"/>
      <c r="FW468" s="49"/>
      <c r="FX468" s="49"/>
      <c r="FY468" s="49"/>
      <c r="FZ468" s="49"/>
      <c r="GA468" s="49"/>
      <c r="GB468" s="49"/>
      <c r="GC468" s="49"/>
      <c r="GD468" s="49"/>
      <c r="GE468" s="49"/>
      <c r="GF468" s="49"/>
      <c r="GG468" s="49"/>
      <c r="GH468" s="49"/>
      <c r="GI468" s="49"/>
      <c r="GJ468" s="49"/>
      <c r="GK468" s="49"/>
      <c r="GL468" s="49"/>
      <c r="GM468" s="49"/>
      <c r="GN468" s="49"/>
      <c r="GO468" s="49"/>
      <c r="GP468" s="49"/>
      <c r="GQ468" s="49"/>
      <c r="GR468" s="49"/>
      <c r="GS468" s="49"/>
      <c r="GT468" s="49"/>
      <c r="GU468" s="49"/>
      <c r="GV468" s="49"/>
      <c r="GW468" s="49"/>
      <c r="GX468" s="49"/>
      <c r="GY468" s="49"/>
      <c r="GZ468" s="49"/>
    </row>
    <row r="469" spans="1:208" s="5" customFormat="1" ht="18.600000000000001" customHeight="1" x14ac:dyDescent="0.25">
      <c r="A469" s="58"/>
      <c r="B469" s="50" t="str">
        <f>IF($A469="","",(IF((VLOOKUP($A469,DATA!$A$1:$M$38,2,FALSE))="X","X",(IF(B468="X",1,B468+1)))))</f>
        <v/>
      </c>
      <c r="C469" s="51" t="str">
        <f>IF($A469="","",(IF((VLOOKUP($A469,DATA!$A$1:$M$38,3,FALSE))="X","X",(IF(C468="X",1,C468+1)))))</f>
        <v/>
      </c>
      <c r="D469" s="50" t="str">
        <f>IF($A469="","",(IF((VLOOKUP($A469,DATA!$A$1:$M$38,4,FALSE))="X","X",(IF(D468="X",1,D468+1)))))</f>
        <v/>
      </c>
      <c r="E469" s="51" t="str">
        <f>IF($A469="","",(IF((VLOOKUP($A469,DATA!$A$1:$M$38,5,FALSE))="X","X",(IF(E468="X",1,E468+1)))))</f>
        <v/>
      </c>
      <c r="F469" s="50" t="str">
        <f>IF($A469="","",(IF((VLOOKUP($A469,DATA!$A$1:$M$38,6,FALSE))="X","X",(IF(F468="X",1,F468+1)))))</f>
        <v/>
      </c>
      <c r="G469" s="51" t="str">
        <f>IF($A469="","",(IF((VLOOKUP($A469,DATA!$A$1:$M$38,7,FALSE))="X","X",(IF(G468="X",1,G468+1)))))</f>
        <v/>
      </c>
      <c r="H469" s="50" t="str">
        <f>IF($A469="","",(IF((VLOOKUP($A469,DATA!$A$1:$M$38,8,FALSE))="X","X",(IF(H468="X",1,H468+1)))))</f>
        <v/>
      </c>
      <c r="I469" s="50" t="str">
        <f>IF($A469="","",(IF((VLOOKUP($A469,DATA!$A$1:$M$38,9,FALSE))="X","X",(IF(I468="X",1,I468+1)))))</f>
        <v/>
      </c>
      <c r="J469" s="51" t="str">
        <f>IF($A469="","",(IF((VLOOKUP($A469,DATA!$A$1:$M$38,10,FALSE))="X","X",(IF(J468="X",1,J468+1)))))</f>
        <v/>
      </c>
      <c r="K469" s="50" t="str">
        <f>IF($A469="","",(IF((VLOOKUP($A469,DATA!$A$1:$M$38,11,FALSE))="X","X",(IF(K468="X",1,K468+1)))))</f>
        <v/>
      </c>
      <c r="L469" s="50" t="str">
        <f>IF($A469="","",(IF((VLOOKUP($A469,DATA!$A$1:$M$38,12,FALSE))="X","X",(IF(L468="X",1,L468+1)))))</f>
        <v/>
      </c>
      <c r="M469" s="50" t="str">
        <f>IF($A469="","",(IF((VLOOKUP($A469,DATA!$A$1:$M$38,13,FALSE))="X","X",(IF(M468="X",1,M468+1)))))</f>
        <v/>
      </c>
      <c r="N469" s="53" t="str">
        <f t="shared" si="14"/>
        <v/>
      </c>
      <c r="O469" s="51" t="str">
        <f t="shared" si="15"/>
        <v/>
      </c>
      <c r="P469" s="50" t="str">
        <f>IF($A469="","",(IF((VLOOKUP($A469,DATA!$S$1:$AC$38,2,FALSE))="X","X",(IF(P468="X",1,P468+1)))))</f>
        <v/>
      </c>
      <c r="Q469" s="50" t="str">
        <f>IF($A469="","",(IF((VLOOKUP($A469,DATA!$S$1:$AC$38,3,FALSE))="X","X",(IF(Q468="X",1,Q468+1)))))</f>
        <v/>
      </c>
      <c r="R469" s="50" t="str">
        <f>IF($A469="","",(IF((VLOOKUP($A469,DATA!$S$1:$AC$38,4,FALSE))="X","X",(IF(R468="X",1,R468+1)))))</f>
        <v/>
      </c>
      <c r="S469" s="50" t="str">
        <f>IF($A469="","",(IF((VLOOKUP($A469,DATA!$S$1:$AC$38,5,FALSE))="X","X",(IF(S468="X",1,S468+1)))))</f>
        <v/>
      </c>
      <c r="T469" s="50" t="str">
        <f>IF($A469="","",(IF((VLOOKUP($A469,DATA!$S$1:$AC$38,6,FALSE))="X","X",(IF(T468="X",1,T468+1)))))</f>
        <v/>
      </c>
      <c r="U469" s="50" t="str">
        <f>IF($A469="","",(IF((VLOOKUP($A469,DATA!$S$1:$AC$38,7,FALSE))="X","X",(IF(U468="X",1,U468+1)))))</f>
        <v/>
      </c>
      <c r="V469" s="51" t="str">
        <f>IF($A469="","",(IF((VLOOKUP($A469,DATA!$S$1:$AC$38,8,FALSE))="X","X",(IF(V468="X",1,V468+1)))))</f>
        <v/>
      </c>
      <c r="W469" s="50" t="str">
        <f>IF($A469="","",(IF((VLOOKUP($A469,DATA!$S$1:$AC$38,9,FALSE))="X","X",(IF(W468="X",1,W468+1)))))</f>
        <v/>
      </c>
      <c r="X469" s="50" t="str">
        <f>IF($A469="","",(IF((VLOOKUP($A469,DATA!$S$1:$AC$38,10,FALSE))="X","X",(IF(X468="X",1,X468+1)))))</f>
        <v/>
      </c>
      <c r="Y469" s="51" t="str">
        <f>IF($A469="","",(IF((VLOOKUP($A469,DATA!$S$1:$AC$38,11,FALSE))="X","X",(IF(Y468="X",1,Y468+1)))))</f>
        <v/>
      </c>
      <c r="Z469" s="52"/>
      <c r="AA469" s="52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  <c r="AR469" s="44"/>
      <c r="AS469" s="44"/>
      <c r="AT469" s="44"/>
      <c r="AU469" s="44"/>
      <c r="AV469" s="44"/>
      <c r="AW469" s="44"/>
      <c r="AX469" s="44"/>
      <c r="AY469" s="44"/>
      <c r="AZ469" s="44"/>
      <c r="BA469" s="44"/>
      <c r="BB469" s="44"/>
      <c r="BC469" s="44"/>
      <c r="BD469" s="44"/>
      <c r="BE469" s="44"/>
      <c r="BF469" s="44"/>
      <c r="BG469" s="44"/>
      <c r="BH469" s="44"/>
      <c r="BI469" s="44"/>
      <c r="BJ469" s="44"/>
      <c r="BK469" s="44"/>
      <c r="BL469" s="44"/>
      <c r="BM469" s="39"/>
      <c r="BN469" s="39"/>
      <c r="BO469" s="39"/>
      <c r="BP469" s="39"/>
      <c r="BQ469" s="39"/>
      <c r="BR469" s="39"/>
      <c r="BS469" s="44"/>
      <c r="BT469" s="44"/>
      <c r="BU469" s="44"/>
      <c r="BV469" s="44"/>
      <c r="BW469" s="44"/>
      <c r="BX469" s="44"/>
      <c r="BY469" s="44"/>
      <c r="BZ469" s="44"/>
      <c r="CA469" s="44"/>
      <c r="CB469" s="44"/>
      <c r="CC469" s="44"/>
      <c r="CD469" s="44"/>
      <c r="CE469" s="39"/>
      <c r="CF469" s="39"/>
      <c r="CG469" s="39"/>
      <c r="CH469" s="39"/>
      <c r="DC469" s="4"/>
      <c r="DD469" s="4"/>
      <c r="DE469" s="49"/>
      <c r="DF469" s="49"/>
      <c r="DG469" s="49"/>
      <c r="DH469" s="49"/>
      <c r="DI469" s="49"/>
      <c r="DJ469" s="49"/>
      <c r="DK469" s="49"/>
      <c r="DL469" s="49"/>
      <c r="DM469" s="49"/>
      <c r="DN469" s="49"/>
      <c r="DO469" s="49"/>
      <c r="DP469" s="49"/>
      <c r="DQ469" s="49"/>
      <c r="DR469" s="49"/>
      <c r="DS469" s="49"/>
      <c r="DT469" s="49"/>
      <c r="DU469" s="49"/>
      <c r="DV469" s="49"/>
      <c r="DW469" s="49"/>
      <c r="DX469" s="49"/>
      <c r="DY469" s="49"/>
      <c r="DZ469" s="49"/>
      <c r="EA469" s="49"/>
      <c r="EB469" s="49"/>
      <c r="EC469" s="49"/>
      <c r="ED469" s="49"/>
      <c r="EE469" s="49"/>
      <c r="EF469" s="49"/>
      <c r="EG469" s="49"/>
      <c r="EH469" s="49"/>
      <c r="EI469" s="49"/>
      <c r="EJ469" s="49"/>
      <c r="EK469" s="49"/>
      <c r="EL469" s="49"/>
      <c r="EM469" s="49"/>
      <c r="EN469" s="49"/>
      <c r="EO469" s="49"/>
      <c r="EP469" s="49"/>
      <c r="EQ469" s="49"/>
      <c r="ER469" s="49"/>
      <c r="ES469" s="49"/>
      <c r="ET469" s="49"/>
      <c r="EU469" s="49"/>
      <c r="EV469" s="49"/>
      <c r="EW469" s="49"/>
      <c r="EX469" s="49"/>
      <c r="EY469" s="49"/>
      <c r="EZ469" s="49"/>
      <c r="FA469" s="49"/>
      <c r="FB469" s="49"/>
      <c r="FC469" s="49"/>
      <c r="FD469" s="49"/>
      <c r="FE469" s="49"/>
      <c r="FF469" s="49"/>
      <c r="FG469" s="49"/>
      <c r="FH469" s="49"/>
      <c r="FI469" s="49"/>
      <c r="FJ469" s="49"/>
      <c r="FK469" s="49"/>
      <c r="FL469" s="49"/>
      <c r="FM469" s="49"/>
      <c r="FN469" s="49"/>
      <c r="FO469" s="49"/>
      <c r="FP469" s="49"/>
      <c r="FQ469" s="49"/>
      <c r="FR469" s="49"/>
      <c r="FS469" s="49"/>
      <c r="FT469" s="49"/>
      <c r="FU469" s="49"/>
      <c r="FV469" s="49"/>
      <c r="FW469" s="49"/>
      <c r="FX469" s="49"/>
      <c r="FY469" s="49"/>
      <c r="FZ469" s="49"/>
      <c r="GA469" s="49"/>
      <c r="GB469" s="49"/>
      <c r="GC469" s="49"/>
      <c r="GD469" s="49"/>
      <c r="GE469" s="49"/>
      <c r="GF469" s="49"/>
      <c r="GG469" s="49"/>
      <c r="GH469" s="49"/>
      <c r="GI469" s="49"/>
      <c r="GJ469" s="49"/>
      <c r="GK469" s="49"/>
      <c r="GL469" s="49"/>
      <c r="GM469" s="49"/>
      <c r="GN469" s="49"/>
      <c r="GO469" s="49"/>
      <c r="GP469" s="49"/>
      <c r="GQ469" s="49"/>
      <c r="GR469" s="49"/>
      <c r="GS469" s="49"/>
      <c r="GT469" s="49"/>
      <c r="GU469" s="49"/>
      <c r="GV469" s="49"/>
      <c r="GW469" s="49"/>
      <c r="GX469" s="49"/>
      <c r="GY469" s="49"/>
      <c r="GZ469" s="49"/>
    </row>
    <row r="470" spans="1:208" s="5" customFormat="1" ht="18.600000000000001" customHeight="1" x14ac:dyDescent="0.25">
      <c r="A470" s="58"/>
      <c r="B470" s="50" t="str">
        <f>IF($A470="","",(IF((VLOOKUP($A470,DATA!$A$1:$M$38,2,FALSE))="X","X",(IF(B469="X",1,B469+1)))))</f>
        <v/>
      </c>
      <c r="C470" s="51" t="str">
        <f>IF($A470="","",(IF((VLOOKUP($A470,DATA!$A$1:$M$38,3,FALSE))="X","X",(IF(C469="X",1,C469+1)))))</f>
        <v/>
      </c>
      <c r="D470" s="50" t="str">
        <f>IF($A470="","",(IF((VLOOKUP($A470,DATA!$A$1:$M$38,4,FALSE))="X","X",(IF(D469="X",1,D469+1)))))</f>
        <v/>
      </c>
      <c r="E470" s="51" t="str">
        <f>IF($A470="","",(IF((VLOOKUP($A470,DATA!$A$1:$M$38,5,FALSE))="X","X",(IF(E469="X",1,E469+1)))))</f>
        <v/>
      </c>
      <c r="F470" s="50" t="str">
        <f>IF($A470="","",(IF((VLOOKUP($A470,DATA!$A$1:$M$38,6,FALSE))="X","X",(IF(F469="X",1,F469+1)))))</f>
        <v/>
      </c>
      <c r="G470" s="51" t="str">
        <f>IF($A470="","",(IF((VLOOKUP($A470,DATA!$A$1:$M$38,7,FALSE))="X","X",(IF(G469="X",1,G469+1)))))</f>
        <v/>
      </c>
      <c r="H470" s="50" t="str">
        <f>IF($A470="","",(IF((VLOOKUP($A470,DATA!$A$1:$M$38,8,FALSE))="X","X",(IF(H469="X",1,H469+1)))))</f>
        <v/>
      </c>
      <c r="I470" s="50" t="str">
        <f>IF($A470="","",(IF((VLOOKUP($A470,DATA!$A$1:$M$38,9,FALSE))="X","X",(IF(I469="X",1,I469+1)))))</f>
        <v/>
      </c>
      <c r="J470" s="51" t="str">
        <f>IF($A470="","",(IF((VLOOKUP($A470,DATA!$A$1:$M$38,10,FALSE))="X","X",(IF(J469="X",1,J469+1)))))</f>
        <v/>
      </c>
      <c r="K470" s="50" t="str">
        <f>IF($A470="","",(IF((VLOOKUP($A470,DATA!$A$1:$M$38,11,FALSE))="X","X",(IF(K469="X",1,K469+1)))))</f>
        <v/>
      </c>
      <c r="L470" s="50" t="str">
        <f>IF($A470="","",(IF((VLOOKUP($A470,DATA!$A$1:$M$38,12,FALSE))="X","X",(IF(L469="X",1,L469+1)))))</f>
        <v/>
      </c>
      <c r="M470" s="50" t="str">
        <f>IF($A470="","",(IF((VLOOKUP($A470,DATA!$A$1:$M$38,13,FALSE))="X","X",(IF(M469="X",1,M469+1)))))</f>
        <v/>
      </c>
      <c r="N470" s="53" t="str">
        <f t="shared" si="14"/>
        <v/>
      </c>
      <c r="O470" s="51" t="str">
        <f t="shared" si="15"/>
        <v/>
      </c>
      <c r="P470" s="50" t="str">
        <f>IF($A470="","",(IF((VLOOKUP($A470,DATA!$S$1:$AC$38,2,FALSE))="X","X",(IF(P469="X",1,P469+1)))))</f>
        <v/>
      </c>
      <c r="Q470" s="50" t="str">
        <f>IF($A470="","",(IF((VLOOKUP($A470,DATA!$S$1:$AC$38,3,FALSE))="X","X",(IF(Q469="X",1,Q469+1)))))</f>
        <v/>
      </c>
      <c r="R470" s="50" t="str">
        <f>IF($A470="","",(IF((VLOOKUP($A470,DATA!$S$1:$AC$38,4,FALSE))="X","X",(IF(R469="X",1,R469+1)))))</f>
        <v/>
      </c>
      <c r="S470" s="50" t="str">
        <f>IF($A470="","",(IF((VLOOKUP($A470,DATA!$S$1:$AC$38,5,FALSE))="X","X",(IF(S469="X",1,S469+1)))))</f>
        <v/>
      </c>
      <c r="T470" s="50" t="str">
        <f>IF($A470="","",(IF((VLOOKUP($A470,DATA!$S$1:$AC$38,6,FALSE))="X","X",(IF(T469="X",1,T469+1)))))</f>
        <v/>
      </c>
      <c r="U470" s="50" t="str">
        <f>IF($A470="","",(IF((VLOOKUP($A470,DATA!$S$1:$AC$38,7,FALSE))="X","X",(IF(U469="X",1,U469+1)))))</f>
        <v/>
      </c>
      <c r="V470" s="51" t="str">
        <f>IF($A470="","",(IF((VLOOKUP($A470,DATA!$S$1:$AC$38,8,FALSE))="X","X",(IF(V469="X",1,V469+1)))))</f>
        <v/>
      </c>
      <c r="W470" s="50" t="str">
        <f>IF($A470="","",(IF((VLOOKUP($A470,DATA!$S$1:$AC$38,9,FALSE))="X","X",(IF(W469="X",1,W469+1)))))</f>
        <v/>
      </c>
      <c r="X470" s="50" t="str">
        <f>IF($A470="","",(IF((VLOOKUP($A470,DATA!$S$1:$AC$38,10,FALSE))="X","X",(IF(X469="X",1,X469+1)))))</f>
        <v/>
      </c>
      <c r="Y470" s="51" t="str">
        <f>IF($A470="","",(IF((VLOOKUP($A470,DATA!$S$1:$AC$38,11,FALSE))="X","X",(IF(Y469="X",1,Y469+1)))))</f>
        <v/>
      </c>
      <c r="Z470" s="52"/>
      <c r="AA470" s="52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  <c r="AQ470" s="44"/>
      <c r="AR470" s="44"/>
      <c r="AS470" s="44"/>
      <c r="AT470" s="44"/>
      <c r="AU470" s="44"/>
      <c r="AV470" s="44"/>
      <c r="AW470" s="44"/>
      <c r="AX470" s="44"/>
      <c r="AY470" s="44"/>
      <c r="AZ470" s="44"/>
      <c r="BA470" s="44"/>
      <c r="BB470" s="44"/>
      <c r="BC470" s="44"/>
      <c r="BD470" s="44"/>
      <c r="BE470" s="44"/>
      <c r="BF470" s="44"/>
      <c r="BG470" s="44"/>
      <c r="BH470" s="44"/>
      <c r="BI470" s="44"/>
      <c r="BJ470" s="44"/>
      <c r="BK470" s="44"/>
      <c r="BL470" s="44"/>
      <c r="BM470" s="39"/>
      <c r="BN470" s="39"/>
      <c r="BO470" s="39"/>
      <c r="BP470" s="39"/>
      <c r="BQ470" s="39"/>
      <c r="BR470" s="39"/>
      <c r="BS470" s="44"/>
      <c r="BT470" s="44"/>
      <c r="BU470" s="44"/>
      <c r="BV470" s="44"/>
      <c r="BW470" s="44"/>
      <c r="BX470" s="44"/>
      <c r="BY470" s="44"/>
      <c r="BZ470" s="44"/>
      <c r="CA470" s="44"/>
      <c r="CB470" s="44"/>
      <c r="CC470" s="44"/>
      <c r="CD470" s="44"/>
      <c r="CE470" s="39"/>
      <c r="CF470" s="39"/>
      <c r="CG470" s="39"/>
      <c r="CH470" s="39"/>
      <c r="DC470" s="4"/>
      <c r="DD470" s="4"/>
      <c r="DE470" s="49"/>
      <c r="DF470" s="49"/>
      <c r="DG470" s="49"/>
      <c r="DH470" s="49"/>
      <c r="DI470" s="49"/>
      <c r="DJ470" s="49"/>
      <c r="DK470" s="49"/>
      <c r="DL470" s="49"/>
      <c r="DM470" s="49"/>
      <c r="DN470" s="49"/>
      <c r="DO470" s="49"/>
      <c r="DP470" s="49"/>
      <c r="DQ470" s="49"/>
      <c r="DR470" s="49"/>
      <c r="DS470" s="49"/>
      <c r="DT470" s="49"/>
      <c r="DU470" s="49"/>
      <c r="DV470" s="49"/>
      <c r="DW470" s="49"/>
      <c r="DX470" s="49"/>
      <c r="DY470" s="49"/>
      <c r="DZ470" s="49"/>
      <c r="EA470" s="49"/>
      <c r="EB470" s="49"/>
      <c r="EC470" s="49"/>
      <c r="ED470" s="49"/>
      <c r="EE470" s="49"/>
      <c r="EF470" s="49"/>
      <c r="EG470" s="49"/>
      <c r="EH470" s="49"/>
      <c r="EI470" s="49"/>
      <c r="EJ470" s="49"/>
      <c r="EK470" s="49"/>
      <c r="EL470" s="49"/>
      <c r="EM470" s="49"/>
      <c r="EN470" s="49"/>
      <c r="EO470" s="49"/>
      <c r="EP470" s="49"/>
      <c r="EQ470" s="49"/>
      <c r="ER470" s="49"/>
      <c r="ES470" s="49"/>
      <c r="ET470" s="49"/>
      <c r="EU470" s="49"/>
      <c r="EV470" s="49"/>
      <c r="EW470" s="49"/>
      <c r="EX470" s="49"/>
      <c r="EY470" s="49"/>
      <c r="EZ470" s="49"/>
      <c r="FA470" s="49"/>
      <c r="FB470" s="49"/>
      <c r="FC470" s="49"/>
      <c r="FD470" s="49"/>
      <c r="FE470" s="49"/>
      <c r="FF470" s="49"/>
      <c r="FG470" s="49"/>
      <c r="FH470" s="49"/>
      <c r="FI470" s="49"/>
      <c r="FJ470" s="49"/>
      <c r="FK470" s="49"/>
      <c r="FL470" s="49"/>
      <c r="FM470" s="49"/>
      <c r="FN470" s="49"/>
      <c r="FO470" s="49"/>
      <c r="FP470" s="49"/>
      <c r="FQ470" s="49"/>
      <c r="FR470" s="49"/>
      <c r="FS470" s="49"/>
      <c r="FT470" s="49"/>
      <c r="FU470" s="49"/>
      <c r="FV470" s="49"/>
      <c r="FW470" s="49"/>
      <c r="FX470" s="49"/>
      <c r="FY470" s="49"/>
      <c r="FZ470" s="49"/>
      <c r="GA470" s="49"/>
      <c r="GB470" s="49"/>
      <c r="GC470" s="49"/>
      <c r="GD470" s="49"/>
      <c r="GE470" s="49"/>
      <c r="GF470" s="49"/>
      <c r="GG470" s="49"/>
      <c r="GH470" s="49"/>
      <c r="GI470" s="49"/>
      <c r="GJ470" s="49"/>
      <c r="GK470" s="49"/>
      <c r="GL470" s="49"/>
      <c r="GM470" s="49"/>
      <c r="GN470" s="49"/>
      <c r="GO470" s="49"/>
      <c r="GP470" s="49"/>
      <c r="GQ470" s="49"/>
      <c r="GR470" s="49"/>
      <c r="GS470" s="49"/>
      <c r="GT470" s="49"/>
      <c r="GU470" s="49"/>
      <c r="GV470" s="49"/>
      <c r="GW470" s="49"/>
      <c r="GX470" s="49"/>
      <c r="GY470" s="49"/>
      <c r="GZ470" s="49"/>
    </row>
    <row r="471" spans="1:208" s="5" customFormat="1" ht="18.600000000000001" customHeight="1" x14ac:dyDescent="0.25">
      <c r="A471" s="58"/>
      <c r="B471" s="50" t="str">
        <f>IF($A471="","",(IF((VLOOKUP($A471,DATA!$A$1:$M$38,2,FALSE))="X","X",(IF(B470="X",1,B470+1)))))</f>
        <v/>
      </c>
      <c r="C471" s="51" t="str">
        <f>IF($A471="","",(IF((VLOOKUP($A471,DATA!$A$1:$M$38,3,FALSE))="X","X",(IF(C470="X",1,C470+1)))))</f>
        <v/>
      </c>
      <c r="D471" s="50" t="str">
        <f>IF($A471="","",(IF((VLOOKUP($A471,DATA!$A$1:$M$38,4,FALSE))="X","X",(IF(D470="X",1,D470+1)))))</f>
        <v/>
      </c>
      <c r="E471" s="51" t="str">
        <f>IF($A471="","",(IF((VLOOKUP($A471,DATA!$A$1:$M$38,5,FALSE))="X","X",(IF(E470="X",1,E470+1)))))</f>
        <v/>
      </c>
      <c r="F471" s="50" t="str">
        <f>IF($A471="","",(IF((VLOOKUP($A471,DATA!$A$1:$M$38,6,FALSE))="X","X",(IF(F470="X",1,F470+1)))))</f>
        <v/>
      </c>
      <c r="G471" s="51" t="str">
        <f>IF($A471="","",(IF((VLOOKUP($A471,DATA!$A$1:$M$38,7,FALSE))="X","X",(IF(G470="X",1,G470+1)))))</f>
        <v/>
      </c>
      <c r="H471" s="50" t="str">
        <f>IF($A471="","",(IF((VLOOKUP($A471,DATA!$A$1:$M$38,8,FALSE))="X","X",(IF(H470="X",1,H470+1)))))</f>
        <v/>
      </c>
      <c r="I471" s="50" t="str">
        <f>IF($A471="","",(IF((VLOOKUP($A471,DATA!$A$1:$M$38,9,FALSE))="X","X",(IF(I470="X",1,I470+1)))))</f>
        <v/>
      </c>
      <c r="J471" s="51" t="str">
        <f>IF($A471="","",(IF((VLOOKUP($A471,DATA!$A$1:$M$38,10,FALSE))="X","X",(IF(J470="X",1,J470+1)))))</f>
        <v/>
      </c>
      <c r="K471" s="50" t="str">
        <f>IF($A471="","",(IF((VLOOKUP($A471,DATA!$A$1:$M$38,11,FALSE))="X","X",(IF(K470="X",1,K470+1)))))</f>
        <v/>
      </c>
      <c r="L471" s="50" t="str">
        <f>IF($A471="","",(IF((VLOOKUP($A471,DATA!$A$1:$M$38,12,FALSE))="X","X",(IF(L470="X",1,L470+1)))))</f>
        <v/>
      </c>
      <c r="M471" s="50" t="str">
        <f>IF($A471="","",(IF((VLOOKUP($A471,DATA!$A$1:$M$38,13,FALSE))="X","X",(IF(M470="X",1,M470+1)))))</f>
        <v/>
      </c>
      <c r="N471" s="53" t="str">
        <f t="shared" si="14"/>
        <v/>
      </c>
      <c r="O471" s="51" t="str">
        <f t="shared" si="15"/>
        <v/>
      </c>
      <c r="P471" s="50" t="str">
        <f>IF($A471="","",(IF((VLOOKUP($A471,DATA!$S$1:$AC$38,2,FALSE))="X","X",(IF(P470="X",1,P470+1)))))</f>
        <v/>
      </c>
      <c r="Q471" s="50" t="str">
        <f>IF($A471="","",(IF((VLOOKUP($A471,DATA!$S$1:$AC$38,3,FALSE))="X","X",(IF(Q470="X",1,Q470+1)))))</f>
        <v/>
      </c>
      <c r="R471" s="50" t="str">
        <f>IF($A471="","",(IF((VLOOKUP($A471,DATA!$S$1:$AC$38,4,FALSE))="X","X",(IF(R470="X",1,R470+1)))))</f>
        <v/>
      </c>
      <c r="S471" s="50" t="str">
        <f>IF($A471="","",(IF((VLOOKUP($A471,DATA!$S$1:$AC$38,5,FALSE))="X","X",(IF(S470="X",1,S470+1)))))</f>
        <v/>
      </c>
      <c r="T471" s="50" t="str">
        <f>IF($A471="","",(IF((VLOOKUP($A471,DATA!$S$1:$AC$38,6,FALSE))="X","X",(IF(T470="X",1,T470+1)))))</f>
        <v/>
      </c>
      <c r="U471" s="50" t="str">
        <f>IF($A471="","",(IF((VLOOKUP($A471,DATA!$S$1:$AC$38,7,FALSE))="X","X",(IF(U470="X",1,U470+1)))))</f>
        <v/>
      </c>
      <c r="V471" s="51" t="str">
        <f>IF($A471="","",(IF((VLOOKUP($A471,DATA!$S$1:$AC$38,8,FALSE))="X","X",(IF(V470="X",1,V470+1)))))</f>
        <v/>
      </c>
      <c r="W471" s="50" t="str">
        <f>IF($A471="","",(IF((VLOOKUP($A471,DATA!$S$1:$AC$38,9,FALSE))="X","X",(IF(W470="X",1,W470+1)))))</f>
        <v/>
      </c>
      <c r="X471" s="50" t="str">
        <f>IF($A471="","",(IF((VLOOKUP($A471,DATA!$S$1:$AC$38,10,FALSE))="X","X",(IF(X470="X",1,X470+1)))))</f>
        <v/>
      </c>
      <c r="Y471" s="51" t="str">
        <f>IF($A471="","",(IF((VLOOKUP($A471,DATA!$S$1:$AC$38,11,FALSE))="X","X",(IF(Y470="X",1,Y470+1)))))</f>
        <v/>
      </c>
      <c r="Z471" s="52"/>
      <c r="AA471" s="52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  <c r="AQ471" s="44"/>
      <c r="AR471" s="44"/>
      <c r="AS471" s="44"/>
      <c r="AT471" s="44"/>
      <c r="AU471" s="44"/>
      <c r="AV471" s="44"/>
      <c r="AW471" s="44"/>
      <c r="AX471" s="44"/>
      <c r="AY471" s="44"/>
      <c r="AZ471" s="44"/>
      <c r="BA471" s="44"/>
      <c r="BB471" s="44"/>
      <c r="BC471" s="44"/>
      <c r="BD471" s="44"/>
      <c r="BE471" s="44"/>
      <c r="BF471" s="44"/>
      <c r="BG471" s="44"/>
      <c r="BH471" s="44"/>
      <c r="BI471" s="44"/>
      <c r="BJ471" s="44"/>
      <c r="BK471" s="44"/>
      <c r="BL471" s="44"/>
      <c r="BM471" s="39"/>
      <c r="BN471" s="39"/>
      <c r="BO471" s="39"/>
      <c r="BP471" s="39"/>
      <c r="BQ471" s="39"/>
      <c r="BR471" s="39"/>
      <c r="BS471" s="44"/>
      <c r="BT471" s="44"/>
      <c r="BU471" s="44"/>
      <c r="BV471" s="44"/>
      <c r="BW471" s="44"/>
      <c r="BX471" s="44"/>
      <c r="BY471" s="44"/>
      <c r="BZ471" s="44"/>
      <c r="CA471" s="44"/>
      <c r="CB471" s="44"/>
      <c r="CC471" s="44"/>
      <c r="CD471" s="44"/>
      <c r="CE471" s="39"/>
      <c r="CF471" s="39"/>
      <c r="CG471" s="39"/>
      <c r="CH471" s="39"/>
      <c r="DC471" s="4"/>
      <c r="DD471" s="4"/>
      <c r="DE471" s="49"/>
      <c r="DF471" s="49"/>
      <c r="DG471" s="49"/>
      <c r="DH471" s="49"/>
      <c r="DI471" s="49"/>
      <c r="DJ471" s="49"/>
      <c r="DK471" s="49"/>
      <c r="DL471" s="49"/>
      <c r="DM471" s="49"/>
      <c r="DN471" s="49"/>
      <c r="DO471" s="49"/>
      <c r="DP471" s="49"/>
      <c r="DQ471" s="49"/>
      <c r="DR471" s="49"/>
      <c r="DS471" s="49"/>
      <c r="DT471" s="49"/>
      <c r="DU471" s="49"/>
      <c r="DV471" s="49"/>
      <c r="DW471" s="49"/>
      <c r="DX471" s="49"/>
      <c r="DY471" s="49"/>
      <c r="DZ471" s="49"/>
      <c r="EA471" s="49"/>
      <c r="EB471" s="49"/>
      <c r="EC471" s="49"/>
      <c r="ED471" s="49"/>
      <c r="EE471" s="49"/>
      <c r="EF471" s="49"/>
      <c r="EG471" s="49"/>
      <c r="EH471" s="49"/>
      <c r="EI471" s="49"/>
      <c r="EJ471" s="49"/>
      <c r="EK471" s="49"/>
      <c r="EL471" s="49"/>
      <c r="EM471" s="49"/>
      <c r="EN471" s="49"/>
      <c r="EO471" s="49"/>
      <c r="EP471" s="49"/>
      <c r="EQ471" s="49"/>
      <c r="ER471" s="49"/>
      <c r="ES471" s="49"/>
      <c r="ET471" s="49"/>
      <c r="EU471" s="49"/>
      <c r="EV471" s="49"/>
      <c r="EW471" s="49"/>
      <c r="EX471" s="49"/>
      <c r="EY471" s="49"/>
      <c r="EZ471" s="49"/>
      <c r="FA471" s="49"/>
      <c r="FB471" s="49"/>
      <c r="FC471" s="49"/>
      <c r="FD471" s="49"/>
      <c r="FE471" s="49"/>
      <c r="FF471" s="49"/>
      <c r="FG471" s="49"/>
      <c r="FH471" s="49"/>
      <c r="FI471" s="49"/>
      <c r="FJ471" s="49"/>
      <c r="FK471" s="49"/>
      <c r="FL471" s="49"/>
      <c r="FM471" s="49"/>
      <c r="FN471" s="49"/>
      <c r="FO471" s="49"/>
      <c r="FP471" s="49"/>
      <c r="FQ471" s="49"/>
      <c r="FR471" s="49"/>
      <c r="FS471" s="49"/>
      <c r="FT471" s="49"/>
      <c r="FU471" s="49"/>
      <c r="FV471" s="49"/>
      <c r="FW471" s="49"/>
      <c r="FX471" s="49"/>
      <c r="FY471" s="49"/>
      <c r="FZ471" s="49"/>
      <c r="GA471" s="49"/>
      <c r="GB471" s="49"/>
      <c r="GC471" s="49"/>
      <c r="GD471" s="49"/>
      <c r="GE471" s="49"/>
      <c r="GF471" s="49"/>
      <c r="GG471" s="49"/>
      <c r="GH471" s="49"/>
      <c r="GI471" s="49"/>
      <c r="GJ471" s="49"/>
      <c r="GK471" s="49"/>
      <c r="GL471" s="49"/>
      <c r="GM471" s="49"/>
      <c r="GN471" s="49"/>
      <c r="GO471" s="49"/>
      <c r="GP471" s="49"/>
      <c r="GQ471" s="49"/>
      <c r="GR471" s="49"/>
      <c r="GS471" s="49"/>
      <c r="GT471" s="49"/>
      <c r="GU471" s="49"/>
      <c r="GV471" s="49"/>
      <c r="GW471" s="49"/>
      <c r="GX471" s="49"/>
      <c r="GY471" s="49"/>
      <c r="GZ471" s="49"/>
    </row>
    <row r="472" spans="1:208" s="5" customFormat="1" ht="18.600000000000001" customHeight="1" x14ac:dyDescent="0.25">
      <c r="A472" s="58"/>
      <c r="B472" s="50" t="str">
        <f>IF($A472="","",(IF((VLOOKUP($A472,DATA!$A$1:$M$38,2,FALSE))="X","X",(IF(B471="X",1,B471+1)))))</f>
        <v/>
      </c>
      <c r="C472" s="51" t="str">
        <f>IF($A472="","",(IF((VLOOKUP($A472,DATA!$A$1:$M$38,3,FALSE))="X","X",(IF(C471="X",1,C471+1)))))</f>
        <v/>
      </c>
      <c r="D472" s="50" t="str">
        <f>IF($A472="","",(IF((VLOOKUP($A472,DATA!$A$1:$M$38,4,FALSE))="X","X",(IF(D471="X",1,D471+1)))))</f>
        <v/>
      </c>
      <c r="E472" s="51" t="str">
        <f>IF($A472="","",(IF((VLOOKUP($A472,DATA!$A$1:$M$38,5,FALSE))="X","X",(IF(E471="X",1,E471+1)))))</f>
        <v/>
      </c>
      <c r="F472" s="50" t="str">
        <f>IF($A472="","",(IF((VLOOKUP($A472,DATA!$A$1:$M$38,6,FALSE))="X","X",(IF(F471="X",1,F471+1)))))</f>
        <v/>
      </c>
      <c r="G472" s="51" t="str">
        <f>IF($A472="","",(IF((VLOOKUP($A472,DATA!$A$1:$M$38,7,FALSE))="X","X",(IF(G471="X",1,G471+1)))))</f>
        <v/>
      </c>
      <c r="H472" s="50" t="str">
        <f>IF($A472="","",(IF((VLOOKUP($A472,DATA!$A$1:$M$38,8,FALSE))="X","X",(IF(H471="X",1,H471+1)))))</f>
        <v/>
      </c>
      <c r="I472" s="50" t="str">
        <f>IF($A472="","",(IF((VLOOKUP($A472,DATA!$A$1:$M$38,9,FALSE))="X","X",(IF(I471="X",1,I471+1)))))</f>
        <v/>
      </c>
      <c r="J472" s="51" t="str">
        <f>IF($A472="","",(IF((VLOOKUP($A472,DATA!$A$1:$M$38,10,FALSE))="X","X",(IF(J471="X",1,J471+1)))))</f>
        <v/>
      </c>
      <c r="K472" s="50" t="str">
        <f>IF($A472="","",(IF((VLOOKUP($A472,DATA!$A$1:$M$38,11,FALSE))="X","X",(IF(K471="X",1,K471+1)))))</f>
        <v/>
      </c>
      <c r="L472" s="50" t="str">
        <f>IF($A472="","",(IF((VLOOKUP($A472,DATA!$A$1:$M$38,12,FALSE))="X","X",(IF(L471="X",1,L471+1)))))</f>
        <v/>
      </c>
      <c r="M472" s="50" t="str">
        <f>IF($A472="","",(IF((VLOOKUP($A472,DATA!$A$1:$M$38,13,FALSE))="X","X",(IF(M471="X",1,M471+1)))))</f>
        <v/>
      </c>
      <c r="N472" s="53" t="str">
        <f t="shared" si="14"/>
        <v/>
      </c>
      <c r="O472" s="51" t="str">
        <f t="shared" si="15"/>
        <v/>
      </c>
      <c r="P472" s="50" t="str">
        <f>IF($A472="","",(IF((VLOOKUP($A472,DATA!$S$1:$AC$38,2,FALSE))="X","X",(IF(P471="X",1,P471+1)))))</f>
        <v/>
      </c>
      <c r="Q472" s="50" t="str">
        <f>IF($A472="","",(IF((VLOOKUP($A472,DATA!$S$1:$AC$38,3,FALSE))="X","X",(IF(Q471="X",1,Q471+1)))))</f>
        <v/>
      </c>
      <c r="R472" s="50" t="str">
        <f>IF($A472="","",(IF((VLOOKUP($A472,DATA!$S$1:$AC$38,4,FALSE))="X","X",(IF(R471="X",1,R471+1)))))</f>
        <v/>
      </c>
      <c r="S472" s="50" t="str">
        <f>IF($A472="","",(IF((VLOOKUP($A472,DATA!$S$1:$AC$38,5,FALSE))="X","X",(IF(S471="X",1,S471+1)))))</f>
        <v/>
      </c>
      <c r="T472" s="50" t="str">
        <f>IF($A472="","",(IF((VLOOKUP($A472,DATA!$S$1:$AC$38,6,FALSE))="X","X",(IF(T471="X",1,T471+1)))))</f>
        <v/>
      </c>
      <c r="U472" s="50" t="str">
        <f>IF($A472="","",(IF((VLOOKUP($A472,DATA!$S$1:$AC$38,7,FALSE))="X","X",(IF(U471="X",1,U471+1)))))</f>
        <v/>
      </c>
      <c r="V472" s="51" t="str">
        <f>IF($A472="","",(IF((VLOOKUP($A472,DATA!$S$1:$AC$38,8,FALSE))="X","X",(IF(V471="X",1,V471+1)))))</f>
        <v/>
      </c>
      <c r="W472" s="50" t="str">
        <f>IF($A472="","",(IF((VLOOKUP($A472,DATA!$S$1:$AC$38,9,FALSE))="X","X",(IF(W471="X",1,W471+1)))))</f>
        <v/>
      </c>
      <c r="X472" s="50" t="str">
        <f>IF($A472="","",(IF((VLOOKUP($A472,DATA!$S$1:$AC$38,10,FALSE))="X","X",(IF(X471="X",1,X471+1)))))</f>
        <v/>
      </c>
      <c r="Y472" s="51" t="str">
        <f>IF($A472="","",(IF((VLOOKUP($A472,DATA!$S$1:$AC$38,11,FALSE))="X","X",(IF(Y471="X",1,Y471+1)))))</f>
        <v/>
      </c>
      <c r="Z472" s="52"/>
      <c r="AA472" s="52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  <c r="AQ472" s="44"/>
      <c r="AR472" s="44"/>
      <c r="AS472" s="44"/>
      <c r="AT472" s="44"/>
      <c r="AU472" s="44"/>
      <c r="AV472" s="44"/>
      <c r="AW472" s="44"/>
      <c r="AX472" s="44"/>
      <c r="AY472" s="44"/>
      <c r="AZ472" s="44"/>
      <c r="BA472" s="44"/>
      <c r="BB472" s="44"/>
      <c r="BC472" s="44"/>
      <c r="BD472" s="44"/>
      <c r="BE472" s="44"/>
      <c r="BF472" s="44"/>
      <c r="BG472" s="44"/>
      <c r="BH472" s="44"/>
      <c r="BI472" s="44"/>
      <c r="BJ472" s="44"/>
      <c r="BK472" s="44"/>
      <c r="BL472" s="44"/>
      <c r="BM472" s="39"/>
      <c r="BN472" s="39"/>
      <c r="BO472" s="39"/>
      <c r="BP472" s="39"/>
      <c r="BQ472" s="39"/>
      <c r="BR472" s="39"/>
      <c r="BS472" s="44"/>
      <c r="BT472" s="44"/>
      <c r="BU472" s="44"/>
      <c r="BV472" s="44"/>
      <c r="BW472" s="44"/>
      <c r="BX472" s="44"/>
      <c r="BY472" s="44"/>
      <c r="BZ472" s="44"/>
      <c r="CA472" s="44"/>
      <c r="CB472" s="44"/>
      <c r="CC472" s="44"/>
      <c r="CD472" s="44"/>
      <c r="CE472" s="39"/>
      <c r="CF472" s="39"/>
      <c r="CG472" s="39"/>
      <c r="CH472" s="39"/>
      <c r="DC472" s="4"/>
      <c r="DD472" s="4"/>
      <c r="DE472" s="49"/>
      <c r="DF472" s="49"/>
      <c r="DG472" s="49"/>
      <c r="DH472" s="49"/>
      <c r="DI472" s="49"/>
      <c r="DJ472" s="49"/>
      <c r="DK472" s="49"/>
      <c r="DL472" s="49"/>
      <c r="DM472" s="49"/>
      <c r="DN472" s="49"/>
      <c r="DO472" s="49"/>
      <c r="DP472" s="49"/>
      <c r="DQ472" s="49"/>
      <c r="DR472" s="49"/>
      <c r="DS472" s="49"/>
      <c r="DT472" s="49"/>
      <c r="DU472" s="49"/>
      <c r="DV472" s="49"/>
      <c r="DW472" s="49"/>
      <c r="DX472" s="49"/>
      <c r="DY472" s="49"/>
      <c r="DZ472" s="49"/>
      <c r="EA472" s="49"/>
      <c r="EB472" s="49"/>
      <c r="EC472" s="49"/>
      <c r="ED472" s="49"/>
      <c r="EE472" s="49"/>
      <c r="EF472" s="49"/>
      <c r="EG472" s="49"/>
      <c r="EH472" s="49"/>
      <c r="EI472" s="49"/>
      <c r="EJ472" s="49"/>
      <c r="EK472" s="49"/>
      <c r="EL472" s="49"/>
      <c r="EM472" s="49"/>
      <c r="EN472" s="49"/>
      <c r="EO472" s="49"/>
      <c r="EP472" s="49"/>
      <c r="EQ472" s="49"/>
      <c r="ER472" s="49"/>
      <c r="ES472" s="49"/>
      <c r="ET472" s="49"/>
      <c r="EU472" s="49"/>
      <c r="EV472" s="49"/>
      <c r="EW472" s="49"/>
      <c r="EX472" s="49"/>
      <c r="EY472" s="49"/>
      <c r="EZ472" s="49"/>
      <c r="FA472" s="49"/>
      <c r="FB472" s="49"/>
      <c r="FC472" s="49"/>
      <c r="FD472" s="49"/>
      <c r="FE472" s="49"/>
      <c r="FF472" s="49"/>
      <c r="FG472" s="49"/>
      <c r="FH472" s="49"/>
      <c r="FI472" s="49"/>
      <c r="FJ472" s="49"/>
      <c r="FK472" s="49"/>
      <c r="FL472" s="49"/>
      <c r="FM472" s="49"/>
      <c r="FN472" s="49"/>
      <c r="FO472" s="49"/>
      <c r="FP472" s="49"/>
      <c r="FQ472" s="49"/>
      <c r="FR472" s="49"/>
      <c r="FS472" s="49"/>
      <c r="FT472" s="49"/>
      <c r="FU472" s="49"/>
      <c r="FV472" s="49"/>
      <c r="FW472" s="49"/>
      <c r="FX472" s="49"/>
      <c r="FY472" s="49"/>
      <c r="FZ472" s="49"/>
      <c r="GA472" s="49"/>
      <c r="GB472" s="49"/>
      <c r="GC472" s="49"/>
      <c r="GD472" s="49"/>
      <c r="GE472" s="49"/>
      <c r="GF472" s="49"/>
      <c r="GG472" s="49"/>
      <c r="GH472" s="49"/>
      <c r="GI472" s="49"/>
      <c r="GJ472" s="49"/>
      <c r="GK472" s="49"/>
      <c r="GL472" s="49"/>
      <c r="GM472" s="49"/>
      <c r="GN472" s="49"/>
      <c r="GO472" s="49"/>
      <c r="GP472" s="49"/>
      <c r="GQ472" s="49"/>
      <c r="GR472" s="49"/>
      <c r="GS472" s="49"/>
      <c r="GT472" s="49"/>
      <c r="GU472" s="49"/>
      <c r="GV472" s="49"/>
      <c r="GW472" s="49"/>
      <c r="GX472" s="49"/>
      <c r="GY472" s="49"/>
      <c r="GZ472" s="49"/>
    </row>
    <row r="473" spans="1:208" s="5" customFormat="1" ht="18.600000000000001" customHeight="1" x14ac:dyDescent="0.25">
      <c r="A473" s="58"/>
      <c r="B473" s="50" t="str">
        <f>IF($A473="","",(IF((VLOOKUP($A473,DATA!$A$1:$M$38,2,FALSE))="X","X",(IF(B472="X",1,B472+1)))))</f>
        <v/>
      </c>
      <c r="C473" s="51" t="str">
        <f>IF($A473="","",(IF((VLOOKUP($A473,DATA!$A$1:$M$38,3,FALSE))="X","X",(IF(C472="X",1,C472+1)))))</f>
        <v/>
      </c>
      <c r="D473" s="50" t="str">
        <f>IF($A473="","",(IF((VLOOKUP($A473,DATA!$A$1:$M$38,4,FALSE))="X","X",(IF(D472="X",1,D472+1)))))</f>
        <v/>
      </c>
      <c r="E473" s="51" t="str">
        <f>IF($A473="","",(IF((VLOOKUP($A473,DATA!$A$1:$M$38,5,FALSE))="X","X",(IF(E472="X",1,E472+1)))))</f>
        <v/>
      </c>
      <c r="F473" s="50" t="str">
        <f>IF($A473="","",(IF((VLOOKUP($A473,DATA!$A$1:$M$38,6,FALSE))="X","X",(IF(F472="X",1,F472+1)))))</f>
        <v/>
      </c>
      <c r="G473" s="51" t="str">
        <f>IF($A473="","",(IF((VLOOKUP($A473,DATA!$A$1:$M$38,7,FALSE))="X","X",(IF(G472="X",1,G472+1)))))</f>
        <v/>
      </c>
      <c r="H473" s="50" t="str">
        <f>IF($A473="","",(IF((VLOOKUP($A473,DATA!$A$1:$M$38,8,FALSE))="X","X",(IF(H472="X",1,H472+1)))))</f>
        <v/>
      </c>
      <c r="I473" s="50" t="str">
        <f>IF($A473="","",(IF((VLOOKUP($A473,DATA!$A$1:$M$38,9,FALSE))="X","X",(IF(I472="X",1,I472+1)))))</f>
        <v/>
      </c>
      <c r="J473" s="51" t="str">
        <f>IF($A473="","",(IF((VLOOKUP($A473,DATA!$A$1:$M$38,10,FALSE))="X","X",(IF(J472="X",1,J472+1)))))</f>
        <v/>
      </c>
      <c r="K473" s="50" t="str">
        <f>IF($A473="","",(IF((VLOOKUP($A473,DATA!$A$1:$M$38,11,FALSE))="X","X",(IF(K472="X",1,K472+1)))))</f>
        <v/>
      </c>
      <c r="L473" s="50" t="str">
        <f>IF($A473="","",(IF((VLOOKUP($A473,DATA!$A$1:$M$38,12,FALSE))="X","X",(IF(L472="X",1,L472+1)))))</f>
        <v/>
      </c>
      <c r="M473" s="50" t="str">
        <f>IF($A473="","",(IF((VLOOKUP($A473,DATA!$A$1:$M$38,13,FALSE))="X","X",(IF(M472="X",1,M472+1)))))</f>
        <v/>
      </c>
      <c r="N473" s="53" t="str">
        <f t="shared" si="14"/>
        <v/>
      </c>
      <c r="O473" s="51" t="str">
        <f t="shared" si="15"/>
        <v/>
      </c>
      <c r="P473" s="50" t="str">
        <f>IF($A473="","",(IF((VLOOKUP($A473,DATA!$S$1:$AC$38,2,FALSE))="X","X",(IF(P472="X",1,P472+1)))))</f>
        <v/>
      </c>
      <c r="Q473" s="50" t="str">
        <f>IF($A473="","",(IF((VLOOKUP($A473,DATA!$S$1:$AC$38,3,FALSE))="X","X",(IF(Q472="X",1,Q472+1)))))</f>
        <v/>
      </c>
      <c r="R473" s="50" t="str">
        <f>IF($A473="","",(IF((VLOOKUP($A473,DATA!$S$1:$AC$38,4,FALSE))="X","X",(IF(R472="X",1,R472+1)))))</f>
        <v/>
      </c>
      <c r="S473" s="50" t="str">
        <f>IF($A473="","",(IF((VLOOKUP($A473,DATA!$S$1:$AC$38,5,FALSE))="X","X",(IF(S472="X",1,S472+1)))))</f>
        <v/>
      </c>
      <c r="T473" s="50" t="str">
        <f>IF($A473="","",(IF((VLOOKUP($A473,DATA!$S$1:$AC$38,6,FALSE))="X","X",(IF(T472="X",1,T472+1)))))</f>
        <v/>
      </c>
      <c r="U473" s="50" t="str">
        <f>IF($A473="","",(IF((VLOOKUP($A473,DATA!$S$1:$AC$38,7,FALSE))="X","X",(IF(U472="X",1,U472+1)))))</f>
        <v/>
      </c>
      <c r="V473" s="51" t="str">
        <f>IF($A473="","",(IF((VLOOKUP($A473,DATA!$S$1:$AC$38,8,FALSE))="X","X",(IF(V472="X",1,V472+1)))))</f>
        <v/>
      </c>
      <c r="W473" s="50" t="str">
        <f>IF($A473="","",(IF((VLOOKUP($A473,DATA!$S$1:$AC$38,9,FALSE))="X","X",(IF(W472="X",1,W472+1)))))</f>
        <v/>
      </c>
      <c r="X473" s="50" t="str">
        <f>IF($A473="","",(IF((VLOOKUP($A473,DATA!$S$1:$AC$38,10,FALSE))="X","X",(IF(X472="X",1,X472+1)))))</f>
        <v/>
      </c>
      <c r="Y473" s="51" t="str">
        <f>IF($A473="","",(IF((VLOOKUP($A473,DATA!$S$1:$AC$38,11,FALSE))="X","X",(IF(Y472="X",1,Y472+1)))))</f>
        <v/>
      </c>
      <c r="Z473" s="52"/>
      <c r="AA473" s="52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  <c r="AQ473" s="44"/>
      <c r="AR473" s="44"/>
      <c r="AS473" s="44"/>
      <c r="AT473" s="44"/>
      <c r="AU473" s="44"/>
      <c r="AV473" s="44"/>
      <c r="AW473" s="44"/>
      <c r="AX473" s="44"/>
      <c r="AY473" s="44"/>
      <c r="AZ473" s="44"/>
      <c r="BA473" s="44"/>
      <c r="BB473" s="44"/>
      <c r="BC473" s="44"/>
      <c r="BD473" s="44"/>
      <c r="BE473" s="44"/>
      <c r="BF473" s="44"/>
      <c r="BG473" s="44"/>
      <c r="BH473" s="44"/>
      <c r="BI473" s="44"/>
      <c r="BJ473" s="44"/>
      <c r="BK473" s="44"/>
      <c r="BL473" s="44"/>
      <c r="BM473" s="39"/>
      <c r="BN473" s="39"/>
      <c r="BO473" s="39"/>
      <c r="BP473" s="39"/>
      <c r="BQ473" s="39"/>
      <c r="BR473" s="39"/>
      <c r="BS473" s="44"/>
      <c r="BT473" s="44"/>
      <c r="BU473" s="44"/>
      <c r="BV473" s="44"/>
      <c r="BW473" s="44"/>
      <c r="BX473" s="44"/>
      <c r="BY473" s="44"/>
      <c r="BZ473" s="44"/>
      <c r="CA473" s="44"/>
      <c r="CB473" s="44"/>
      <c r="CC473" s="44"/>
      <c r="CD473" s="44"/>
      <c r="CE473" s="39"/>
      <c r="CF473" s="39"/>
      <c r="CG473" s="39"/>
      <c r="CH473" s="39"/>
      <c r="DC473" s="4"/>
      <c r="DD473" s="4"/>
      <c r="DE473" s="49"/>
      <c r="DF473" s="49"/>
      <c r="DG473" s="49"/>
      <c r="DH473" s="49"/>
      <c r="DI473" s="49"/>
      <c r="DJ473" s="49"/>
      <c r="DK473" s="49"/>
      <c r="DL473" s="49"/>
      <c r="DM473" s="49"/>
      <c r="DN473" s="49"/>
      <c r="DO473" s="49"/>
      <c r="DP473" s="49"/>
      <c r="DQ473" s="49"/>
      <c r="DR473" s="49"/>
      <c r="DS473" s="49"/>
      <c r="DT473" s="49"/>
      <c r="DU473" s="49"/>
      <c r="DV473" s="49"/>
      <c r="DW473" s="49"/>
      <c r="DX473" s="49"/>
      <c r="DY473" s="49"/>
      <c r="DZ473" s="49"/>
      <c r="EA473" s="49"/>
      <c r="EB473" s="49"/>
      <c r="EC473" s="49"/>
      <c r="ED473" s="49"/>
      <c r="EE473" s="49"/>
      <c r="EF473" s="49"/>
      <c r="EG473" s="49"/>
      <c r="EH473" s="49"/>
      <c r="EI473" s="49"/>
      <c r="EJ473" s="49"/>
      <c r="EK473" s="49"/>
      <c r="EL473" s="49"/>
      <c r="EM473" s="49"/>
      <c r="EN473" s="49"/>
      <c r="EO473" s="49"/>
      <c r="EP473" s="49"/>
      <c r="EQ473" s="49"/>
      <c r="ER473" s="49"/>
      <c r="ES473" s="49"/>
      <c r="ET473" s="49"/>
      <c r="EU473" s="49"/>
      <c r="EV473" s="49"/>
      <c r="EW473" s="49"/>
      <c r="EX473" s="49"/>
      <c r="EY473" s="49"/>
      <c r="EZ473" s="49"/>
      <c r="FA473" s="49"/>
      <c r="FB473" s="49"/>
      <c r="FC473" s="49"/>
      <c r="FD473" s="49"/>
      <c r="FE473" s="49"/>
      <c r="FF473" s="49"/>
      <c r="FG473" s="49"/>
      <c r="FH473" s="49"/>
      <c r="FI473" s="49"/>
      <c r="FJ473" s="49"/>
      <c r="FK473" s="49"/>
      <c r="FL473" s="49"/>
      <c r="FM473" s="49"/>
      <c r="FN473" s="49"/>
      <c r="FO473" s="49"/>
      <c r="FP473" s="49"/>
      <c r="FQ473" s="49"/>
      <c r="FR473" s="49"/>
      <c r="FS473" s="49"/>
      <c r="FT473" s="49"/>
      <c r="FU473" s="49"/>
      <c r="FV473" s="49"/>
      <c r="FW473" s="49"/>
      <c r="FX473" s="49"/>
      <c r="FY473" s="49"/>
      <c r="FZ473" s="49"/>
      <c r="GA473" s="49"/>
      <c r="GB473" s="49"/>
      <c r="GC473" s="49"/>
      <c r="GD473" s="49"/>
      <c r="GE473" s="49"/>
      <c r="GF473" s="49"/>
      <c r="GG473" s="49"/>
      <c r="GH473" s="49"/>
      <c r="GI473" s="49"/>
      <c r="GJ473" s="49"/>
      <c r="GK473" s="49"/>
      <c r="GL473" s="49"/>
      <c r="GM473" s="49"/>
      <c r="GN473" s="49"/>
      <c r="GO473" s="49"/>
      <c r="GP473" s="49"/>
      <c r="GQ473" s="49"/>
      <c r="GR473" s="49"/>
      <c r="GS473" s="49"/>
      <c r="GT473" s="49"/>
      <c r="GU473" s="49"/>
      <c r="GV473" s="49"/>
      <c r="GW473" s="49"/>
      <c r="GX473" s="49"/>
      <c r="GY473" s="49"/>
      <c r="GZ473" s="49"/>
    </row>
    <row r="474" spans="1:208" s="5" customFormat="1" ht="18.600000000000001" customHeight="1" x14ac:dyDescent="0.25">
      <c r="A474" s="58"/>
      <c r="B474" s="50" t="str">
        <f>IF($A474="","",(IF((VLOOKUP($A474,DATA!$A$1:$M$38,2,FALSE))="X","X",(IF(B473="X",1,B473+1)))))</f>
        <v/>
      </c>
      <c r="C474" s="51" t="str">
        <f>IF($A474="","",(IF((VLOOKUP($A474,DATA!$A$1:$M$38,3,FALSE))="X","X",(IF(C473="X",1,C473+1)))))</f>
        <v/>
      </c>
      <c r="D474" s="50" t="str">
        <f>IF($A474="","",(IF((VLOOKUP($A474,DATA!$A$1:$M$38,4,FALSE))="X","X",(IF(D473="X",1,D473+1)))))</f>
        <v/>
      </c>
      <c r="E474" s="51" t="str">
        <f>IF($A474="","",(IF((VLOOKUP($A474,DATA!$A$1:$M$38,5,FALSE))="X","X",(IF(E473="X",1,E473+1)))))</f>
        <v/>
      </c>
      <c r="F474" s="50" t="str">
        <f>IF($A474="","",(IF((VLOOKUP($A474,DATA!$A$1:$M$38,6,FALSE))="X","X",(IF(F473="X",1,F473+1)))))</f>
        <v/>
      </c>
      <c r="G474" s="51" t="str">
        <f>IF($A474="","",(IF((VLOOKUP($A474,DATA!$A$1:$M$38,7,FALSE))="X","X",(IF(G473="X",1,G473+1)))))</f>
        <v/>
      </c>
      <c r="H474" s="50" t="str">
        <f>IF($A474="","",(IF((VLOOKUP($A474,DATA!$A$1:$M$38,8,FALSE))="X","X",(IF(H473="X",1,H473+1)))))</f>
        <v/>
      </c>
      <c r="I474" s="50" t="str">
        <f>IF($A474="","",(IF((VLOOKUP($A474,DATA!$A$1:$M$38,9,FALSE))="X","X",(IF(I473="X",1,I473+1)))))</f>
        <v/>
      </c>
      <c r="J474" s="51" t="str">
        <f>IF($A474="","",(IF((VLOOKUP($A474,DATA!$A$1:$M$38,10,FALSE))="X","X",(IF(J473="X",1,J473+1)))))</f>
        <v/>
      </c>
      <c r="K474" s="50" t="str">
        <f>IF($A474="","",(IF((VLOOKUP($A474,DATA!$A$1:$M$38,11,FALSE))="X","X",(IF(K473="X",1,K473+1)))))</f>
        <v/>
      </c>
      <c r="L474" s="50" t="str">
        <f>IF($A474="","",(IF((VLOOKUP($A474,DATA!$A$1:$M$38,12,FALSE))="X","X",(IF(L473="X",1,L473+1)))))</f>
        <v/>
      </c>
      <c r="M474" s="50" t="str">
        <f>IF($A474="","",(IF((VLOOKUP($A474,DATA!$A$1:$M$38,13,FALSE))="X","X",(IF(M473="X",1,M473+1)))))</f>
        <v/>
      </c>
      <c r="N474" s="53" t="str">
        <f t="shared" si="14"/>
        <v/>
      </c>
      <c r="O474" s="51" t="str">
        <f t="shared" si="15"/>
        <v/>
      </c>
      <c r="P474" s="50" t="str">
        <f>IF($A474="","",(IF((VLOOKUP($A474,DATA!$S$1:$AC$38,2,FALSE))="X","X",(IF(P473="X",1,P473+1)))))</f>
        <v/>
      </c>
      <c r="Q474" s="50" t="str">
        <f>IF($A474="","",(IF((VLOOKUP($A474,DATA!$S$1:$AC$38,3,FALSE))="X","X",(IF(Q473="X",1,Q473+1)))))</f>
        <v/>
      </c>
      <c r="R474" s="50" t="str">
        <f>IF($A474="","",(IF((VLOOKUP($A474,DATA!$S$1:$AC$38,4,FALSE))="X","X",(IF(R473="X",1,R473+1)))))</f>
        <v/>
      </c>
      <c r="S474" s="50" t="str">
        <f>IF($A474="","",(IF((VLOOKUP($A474,DATA!$S$1:$AC$38,5,FALSE))="X","X",(IF(S473="X",1,S473+1)))))</f>
        <v/>
      </c>
      <c r="T474" s="50" t="str">
        <f>IF($A474="","",(IF((VLOOKUP($A474,DATA!$S$1:$AC$38,6,FALSE))="X","X",(IF(T473="X",1,T473+1)))))</f>
        <v/>
      </c>
      <c r="U474" s="50" t="str">
        <f>IF($A474="","",(IF((VLOOKUP($A474,DATA!$S$1:$AC$38,7,FALSE))="X","X",(IF(U473="X",1,U473+1)))))</f>
        <v/>
      </c>
      <c r="V474" s="51" t="str">
        <f>IF($A474="","",(IF((VLOOKUP($A474,DATA!$S$1:$AC$38,8,FALSE))="X","X",(IF(V473="X",1,V473+1)))))</f>
        <v/>
      </c>
      <c r="W474" s="50" t="str">
        <f>IF($A474="","",(IF((VLOOKUP($A474,DATA!$S$1:$AC$38,9,FALSE))="X","X",(IF(W473="X",1,W473+1)))))</f>
        <v/>
      </c>
      <c r="X474" s="50" t="str">
        <f>IF($A474="","",(IF((VLOOKUP($A474,DATA!$S$1:$AC$38,10,FALSE))="X","X",(IF(X473="X",1,X473+1)))))</f>
        <v/>
      </c>
      <c r="Y474" s="51" t="str">
        <f>IF($A474="","",(IF((VLOOKUP($A474,DATA!$S$1:$AC$38,11,FALSE))="X","X",(IF(Y473="X",1,Y473+1)))))</f>
        <v/>
      </c>
      <c r="Z474" s="52"/>
      <c r="AA474" s="52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  <c r="AQ474" s="44"/>
      <c r="AR474" s="44"/>
      <c r="AS474" s="44"/>
      <c r="AT474" s="44"/>
      <c r="AU474" s="44"/>
      <c r="AV474" s="44"/>
      <c r="AW474" s="44"/>
      <c r="AX474" s="44"/>
      <c r="AY474" s="44"/>
      <c r="AZ474" s="44"/>
      <c r="BA474" s="44"/>
      <c r="BB474" s="44"/>
      <c r="BC474" s="44"/>
      <c r="BD474" s="44"/>
      <c r="BE474" s="44"/>
      <c r="BF474" s="44"/>
      <c r="BG474" s="44"/>
      <c r="BH474" s="44"/>
      <c r="BI474" s="44"/>
      <c r="BJ474" s="44"/>
      <c r="BK474" s="44"/>
      <c r="BL474" s="44"/>
      <c r="BM474" s="39"/>
      <c r="BN474" s="39"/>
      <c r="BO474" s="39"/>
      <c r="BP474" s="39"/>
      <c r="BQ474" s="39"/>
      <c r="BR474" s="39"/>
      <c r="BS474" s="44"/>
      <c r="BT474" s="44"/>
      <c r="BU474" s="44"/>
      <c r="BV474" s="44"/>
      <c r="BW474" s="44"/>
      <c r="BX474" s="44"/>
      <c r="BY474" s="44"/>
      <c r="BZ474" s="44"/>
      <c r="CA474" s="44"/>
      <c r="CB474" s="44"/>
      <c r="CC474" s="44"/>
      <c r="CD474" s="44"/>
      <c r="CE474" s="39"/>
      <c r="CF474" s="39"/>
      <c r="CG474" s="39"/>
      <c r="CH474" s="39"/>
      <c r="DC474" s="4"/>
      <c r="DD474" s="4"/>
      <c r="DE474" s="49"/>
      <c r="DF474" s="49"/>
      <c r="DG474" s="49"/>
      <c r="DH474" s="49"/>
      <c r="DI474" s="49"/>
      <c r="DJ474" s="49"/>
      <c r="DK474" s="49"/>
      <c r="DL474" s="49"/>
      <c r="DM474" s="49"/>
      <c r="DN474" s="49"/>
      <c r="DO474" s="49"/>
      <c r="DP474" s="49"/>
      <c r="DQ474" s="49"/>
      <c r="DR474" s="49"/>
      <c r="DS474" s="49"/>
      <c r="DT474" s="49"/>
      <c r="DU474" s="49"/>
      <c r="DV474" s="49"/>
      <c r="DW474" s="49"/>
      <c r="DX474" s="49"/>
      <c r="DY474" s="49"/>
      <c r="DZ474" s="49"/>
      <c r="EA474" s="49"/>
      <c r="EB474" s="49"/>
      <c r="EC474" s="49"/>
      <c r="ED474" s="49"/>
      <c r="EE474" s="49"/>
      <c r="EF474" s="49"/>
      <c r="EG474" s="49"/>
      <c r="EH474" s="49"/>
      <c r="EI474" s="49"/>
      <c r="EJ474" s="49"/>
      <c r="EK474" s="49"/>
      <c r="EL474" s="49"/>
      <c r="EM474" s="49"/>
      <c r="EN474" s="49"/>
      <c r="EO474" s="49"/>
      <c r="EP474" s="49"/>
      <c r="EQ474" s="49"/>
      <c r="ER474" s="49"/>
      <c r="ES474" s="49"/>
      <c r="ET474" s="49"/>
      <c r="EU474" s="49"/>
      <c r="EV474" s="49"/>
      <c r="EW474" s="49"/>
      <c r="EX474" s="49"/>
      <c r="EY474" s="49"/>
      <c r="EZ474" s="49"/>
      <c r="FA474" s="49"/>
      <c r="FB474" s="49"/>
      <c r="FC474" s="49"/>
      <c r="FD474" s="49"/>
      <c r="FE474" s="49"/>
      <c r="FF474" s="49"/>
      <c r="FG474" s="49"/>
      <c r="FH474" s="49"/>
      <c r="FI474" s="49"/>
      <c r="FJ474" s="49"/>
      <c r="FK474" s="49"/>
      <c r="FL474" s="49"/>
      <c r="FM474" s="49"/>
      <c r="FN474" s="49"/>
      <c r="FO474" s="49"/>
      <c r="FP474" s="49"/>
      <c r="FQ474" s="49"/>
      <c r="FR474" s="49"/>
      <c r="FS474" s="49"/>
      <c r="FT474" s="49"/>
      <c r="FU474" s="49"/>
      <c r="FV474" s="49"/>
      <c r="FW474" s="49"/>
      <c r="FX474" s="49"/>
      <c r="FY474" s="49"/>
      <c r="FZ474" s="49"/>
      <c r="GA474" s="49"/>
      <c r="GB474" s="49"/>
      <c r="GC474" s="49"/>
      <c r="GD474" s="49"/>
      <c r="GE474" s="49"/>
      <c r="GF474" s="49"/>
      <c r="GG474" s="49"/>
      <c r="GH474" s="49"/>
      <c r="GI474" s="49"/>
      <c r="GJ474" s="49"/>
      <c r="GK474" s="49"/>
      <c r="GL474" s="49"/>
      <c r="GM474" s="49"/>
      <c r="GN474" s="49"/>
      <c r="GO474" s="49"/>
      <c r="GP474" s="49"/>
      <c r="GQ474" s="49"/>
      <c r="GR474" s="49"/>
      <c r="GS474" s="49"/>
      <c r="GT474" s="49"/>
      <c r="GU474" s="49"/>
      <c r="GV474" s="49"/>
      <c r="GW474" s="49"/>
      <c r="GX474" s="49"/>
      <c r="GY474" s="49"/>
      <c r="GZ474" s="49"/>
    </row>
    <row r="475" spans="1:208" s="5" customFormat="1" ht="18.600000000000001" customHeight="1" x14ac:dyDescent="0.25">
      <c r="A475" s="58"/>
      <c r="B475" s="50" t="str">
        <f>IF($A475="","",(IF((VLOOKUP($A475,DATA!$A$1:$M$38,2,FALSE))="X","X",(IF(B474="X",1,B474+1)))))</f>
        <v/>
      </c>
      <c r="C475" s="51" t="str">
        <f>IF($A475="","",(IF((VLOOKUP($A475,DATA!$A$1:$M$38,3,FALSE))="X","X",(IF(C474="X",1,C474+1)))))</f>
        <v/>
      </c>
      <c r="D475" s="50" t="str">
        <f>IF($A475="","",(IF((VLOOKUP($A475,DATA!$A$1:$M$38,4,FALSE))="X","X",(IF(D474="X",1,D474+1)))))</f>
        <v/>
      </c>
      <c r="E475" s="51" t="str">
        <f>IF($A475="","",(IF((VLOOKUP($A475,DATA!$A$1:$M$38,5,FALSE))="X","X",(IF(E474="X",1,E474+1)))))</f>
        <v/>
      </c>
      <c r="F475" s="50" t="str">
        <f>IF($A475="","",(IF((VLOOKUP($A475,DATA!$A$1:$M$38,6,FALSE))="X","X",(IF(F474="X",1,F474+1)))))</f>
        <v/>
      </c>
      <c r="G475" s="51" t="str">
        <f>IF($A475="","",(IF((VLOOKUP($A475,DATA!$A$1:$M$38,7,FALSE))="X","X",(IF(G474="X",1,G474+1)))))</f>
        <v/>
      </c>
      <c r="H475" s="50" t="str">
        <f>IF($A475="","",(IF((VLOOKUP($A475,DATA!$A$1:$M$38,8,FALSE))="X","X",(IF(H474="X",1,H474+1)))))</f>
        <v/>
      </c>
      <c r="I475" s="50" t="str">
        <f>IF($A475="","",(IF((VLOOKUP($A475,DATA!$A$1:$M$38,9,FALSE))="X","X",(IF(I474="X",1,I474+1)))))</f>
        <v/>
      </c>
      <c r="J475" s="51" t="str">
        <f>IF($A475="","",(IF((VLOOKUP($A475,DATA!$A$1:$M$38,10,FALSE))="X","X",(IF(J474="X",1,J474+1)))))</f>
        <v/>
      </c>
      <c r="K475" s="50" t="str">
        <f>IF($A475="","",(IF((VLOOKUP($A475,DATA!$A$1:$M$38,11,FALSE))="X","X",(IF(K474="X",1,K474+1)))))</f>
        <v/>
      </c>
      <c r="L475" s="50" t="str">
        <f>IF($A475="","",(IF((VLOOKUP($A475,DATA!$A$1:$M$38,12,FALSE))="X","X",(IF(L474="X",1,L474+1)))))</f>
        <v/>
      </c>
      <c r="M475" s="50" t="str">
        <f>IF($A475="","",(IF((VLOOKUP($A475,DATA!$A$1:$M$38,13,FALSE))="X","X",(IF(M474="X",1,M474+1)))))</f>
        <v/>
      </c>
      <c r="N475" s="53" t="str">
        <f t="shared" si="14"/>
        <v/>
      </c>
      <c r="O475" s="51" t="str">
        <f t="shared" si="15"/>
        <v/>
      </c>
      <c r="P475" s="50" t="str">
        <f>IF($A475="","",(IF((VLOOKUP($A475,DATA!$S$1:$AC$38,2,FALSE))="X","X",(IF(P474="X",1,P474+1)))))</f>
        <v/>
      </c>
      <c r="Q475" s="50" t="str">
        <f>IF($A475="","",(IF((VLOOKUP($A475,DATA!$S$1:$AC$38,3,FALSE))="X","X",(IF(Q474="X",1,Q474+1)))))</f>
        <v/>
      </c>
      <c r="R475" s="50" t="str">
        <f>IF($A475="","",(IF((VLOOKUP($A475,DATA!$S$1:$AC$38,4,FALSE))="X","X",(IF(R474="X",1,R474+1)))))</f>
        <v/>
      </c>
      <c r="S475" s="50" t="str">
        <f>IF($A475="","",(IF((VLOOKUP($A475,DATA!$S$1:$AC$38,5,FALSE))="X","X",(IF(S474="X",1,S474+1)))))</f>
        <v/>
      </c>
      <c r="T475" s="50" t="str">
        <f>IF($A475="","",(IF((VLOOKUP($A475,DATA!$S$1:$AC$38,6,FALSE))="X","X",(IF(T474="X",1,T474+1)))))</f>
        <v/>
      </c>
      <c r="U475" s="50" t="str">
        <f>IF($A475="","",(IF((VLOOKUP($A475,DATA!$S$1:$AC$38,7,FALSE))="X","X",(IF(U474="X",1,U474+1)))))</f>
        <v/>
      </c>
      <c r="V475" s="51" t="str">
        <f>IF($A475="","",(IF((VLOOKUP($A475,DATA!$S$1:$AC$38,8,FALSE))="X","X",(IF(V474="X",1,V474+1)))))</f>
        <v/>
      </c>
      <c r="W475" s="50" t="str">
        <f>IF($A475="","",(IF((VLOOKUP($A475,DATA!$S$1:$AC$38,9,FALSE))="X","X",(IF(W474="X",1,W474+1)))))</f>
        <v/>
      </c>
      <c r="X475" s="50" t="str">
        <f>IF($A475="","",(IF((VLOOKUP($A475,DATA!$S$1:$AC$38,10,FALSE))="X","X",(IF(X474="X",1,X474+1)))))</f>
        <v/>
      </c>
      <c r="Y475" s="51" t="str">
        <f>IF($A475="","",(IF((VLOOKUP($A475,DATA!$S$1:$AC$38,11,FALSE))="X","X",(IF(Y474="X",1,Y474+1)))))</f>
        <v/>
      </c>
      <c r="Z475" s="52"/>
      <c r="AA475" s="52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  <c r="AQ475" s="44"/>
      <c r="AR475" s="44"/>
      <c r="AS475" s="44"/>
      <c r="AT475" s="44"/>
      <c r="AU475" s="44"/>
      <c r="AV475" s="44"/>
      <c r="AW475" s="44"/>
      <c r="AX475" s="44"/>
      <c r="AY475" s="44"/>
      <c r="AZ475" s="44"/>
      <c r="BA475" s="44"/>
      <c r="BB475" s="44"/>
      <c r="BC475" s="44"/>
      <c r="BD475" s="44"/>
      <c r="BE475" s="44"/>
      <c r="BF475" s="44"/>
      <c r="BG475" s="44"/>
      <c r="BH475" s="44"/>
      <c r="BI475" s="44"/>
      <c r="BJ475" s="44"/>
      <c r="BK475" s="44"/>
      <c r="BL475" s="44"/>
      <c r="BM475" s="39"/>
      <c r="BN475" s="39"/>
      <c r="BO475" s="39"/>
      <c r="BP475" s="39"/>
      <c r="BQ475" s="39"/>
      <c r="BR475" s="39"/>
      <c r="BS475" s="44"/>
      <c r="BT475" s="44"/>
      <c r="BU475" s="44"/>
      <c r="BV475" s="44"/>
      <c r="BW475" s="44"/>
      <c r="BX475" s="44"/>
      <c r="BY475" s="44"/>
      <c r="BZ475" s="44"/>
      <c r="CA475" s="44"/>
      <c r="CB475" s="44"/>
      <c r="CC475" s="44"/>
      <c r="CD475" s="44"/>
      <c r="CE475" s="39"/>
      <c r="CF475" s="39"/>
      <c r="CG475" s="39"/>
      <c r="CH475" s="39"/>
      <c r="DC475" s="4"/>
      <c r="DD475" s="4"/>
      <c r="DE475" s="49"/>
      <c r="DF475" s="49"/>
      <c r="DG475" s="49"/>
      <c r="DH475" s="49"/>
      <c r="DI475" s="49"/>
      <c r="DJ475" s="49"/>
      <c r="DK475" s="49"/>
      <c r="DL475" s="49"/>
      <c r="DM475" s="49"/>
      <c r="DN475" s="49"/>
      <c r="DO475" s="49"/>
      <c r="DP475" s="49"/>
      <c r="DQ475" s="49"/>
      <c r="DR475" s="49"/>
      <c r="DS475" s="49"/>
      <c r="DT475" s="49"/>
      <c r="DU475" s="49"/>
      <c r="DV475" s="49"/>
      <c r="DW475" s="49"/>
      <c r="DX475" s="49"/>
      <c r="DY475" s="49"/>
      <c r="DZ475" s="49"/>
      <c r="EA475" s="49"/>
      <c r="EB475" s="49"/>
      <c r="EC475" s="49"/>
      <c r="ED475" s="49"/>
      <c r="EE475" s="49"/>
      <c r="EF475" s="49"/>
      <c r="EG475" s="49"/>
      <c r="EH475" s="49"/>
      <c r="EI475" s="49"/>
      <c r="EJ475" s="49"/>
      <c r="EK475" s="49"/>
      <c r="EL475" s="49"/>
      <c r="EM475" s="49"/>
      <c r="EN475" s="49"/>
      <c r="EO475" s="49"/>
      <c r="EP475" s="49"/>
      <c r="EQ475" s="49"/>
      <c r="ER475" s="49"/>
      <c r="ES475" s="49"/>
      <c r="ET475" s="49"/>
      <c r="EU475" s="49"/>
      <c r="EV475" s="49"/>
      <c r="EW475" s="49"/>
      <c r="EX475" s="49"/>
      <c r="EY475" s="49"/>
      <c r="EZ475" s="49"/>
      <c r="FA475" s="49"/>
      <c r="FB475" s="49"/>
      <c r="FC475" s="49"/>
      <c r="FD475" s="49"/>
      <c r="FE475" s="49"/>
      <c r="FF475" s="49"/>
      <c r="FG475" s="49"/>
      <c r="FH475" s="49"/>
      <c r="FI475" s="49"/>
      <c r="FJ475" s="49"/>
      <c r="FK475" s="49"/>
      <c r="FL475" s="49"/>
      <c r="FM475" s="49"/>
      <c r="FN475" s="49"/>
      <c r="FO475" s="49"/>
      <c r="FP475" s="49"/>
      <c r="FQ475" s="49"/>
      <c r="FR475" s="49"/>
      <c r="FS475" s="49"/>
      <c r="FT475" s="49"/>
      <c r="FU475" s="49"/>
      <c r="FV475" s="49"/>
      <c r="FW475" s="49"/>
      <c r="FX475" s="49"/>
      <c r="FY475" s="49"/>
      <c r="FZ475" s="49"/>
      <c r="GA475" s="49"/>
      <c r="GB475" s="49"/>
      <c r="GC475" s="49"/>
      <c r="GD475" s="49"/>
      <c r="GE475" s="49"/>
      <c r="GF475" s="49"/>
      <c r="GG475" s="49"/>
      <c r="GH475" s="49"/>
      <c r="GI475" s="49"/>
      <c r="GJ475" s="49"/>
      <c r="GK475" s="49"/>
      <c r="GL475" s="49"/>
      <c r="GM475" s="49"/>
      <c r="GN475" s="49"/>
      <c r="GO475" s="49"/>
      <c r="GP475" s="49"/>
      <c r="GQ475" s="49"/>
      <c r="GR475" s="49"/>
      <c r="GS475" s="49"/>
      <c r="GT475" s="49"/>
      <c r="GU475" s="49"/>
      <c r="GV475" s="49"/>
      <c r="GW475" s="49"/>
      <c r="GX475" s="49"/>
      <c r="GY475" s="49"/>
      <c r="GZ475" s="49"/>
    </row>
    <row r="476" spans="1:208" s="5" customFormat="1" ht="18.600000000000001" customHeight="1" x14ac:dyDescent="0.25">
      <c r="A476" s="58"/>
      <c r="B476" s="50" t="str">
        <f>IF($A476="","",(IF((VLOOKUP($A476,DATA!$A$1:$M$38,2,FALSE))="X","X",(IF(B475="X",1,B475+1)))))</f>
        <v/>
      </c>
      <c r="C476" s="51" t="str">
        <f>IF($A476="","",(IF((VLOOKUP($A476,DATA!$A$1:$M$38,3,FALSE))="X","X",(IF(C475="X",1,C475+1)))))</f>
        <v/>
      </c>
      <c r="D476" s="50" t="str">
        <f>IF($A476="","",(IF((VLOOKUP($A476,DATA!$A$1:$M$38,4,FALSE))="X","X",(IF(D475="X",1,D475+1)))))</f>
        <v/>
      </c>
      <c r="E476" s="51" t="str">
        <f>IF($A476="","",(IF((VLOOKUP($A476,DATA!$A$1:$M$38,5,FALSE))="X","X",(IF(E475="X",1,E475+1)))))</f>
        <v/>
      </c>
      <c r="F476" s="50" t="str">
        <f>IF($A476="","",(IF((VLOOKUP($A476,DATA!$A$1:$M$38,6,FALSE))="X","X",(IF(F475="X",1,F475+1)))))</f>
        <v/>
      </c>
      <c r="G476" s="51" t="str">
        <f>IF($A476="","",(IF((VLOOKUP($A476,DATA!$A$1:$M$38,7,FALSE))="X","X",(IF(G475="X",1,G475+1)))))</f>
        <v/>
      </c>
      <c r="H476" s="50" t="str">
        <f>IF($A476="","",(IF((VLOOKUP($A476,DATA!$A$1:$M$38,8,FALSE))="X","X",(IF(H475="X",1,H475+1)))))</f>
        <v/>
      </c>
      <c r="I476" s="50" t="str">
        <f>IF($A476="","",(IF((VLOOKUP($A476,DATA!$A$1:$M$38,9,FALSE))="X","X",(IF(I475="X",1,I475+1)))))</f>
        <v/>
      </c>
      <c r="J476" s="51" t="str">
        <f>IF($A476="","",(IF((VLOOKUP($A476,DATA!$A$1:$M$38,10,FALSE))="X","X",(IF(J475="X",1,J475+1)))))</f>
        <v/>
      </c>
      <c r="K476" s="50" t="str">
        <f>IF($A476="","",(IF((VLOOKUP($A476,DATA!$A$1:$M$38,11,FALSE))="X","X",(IF(K475="X",1,K475+1)))))</f>
        <v/>
      </c>
      <c r="L476" s="50" t="str">
        <f>IF($A476="","",(IF((VLOOKUP($A476,DATA!$A$1:$M$38,12,FALSE))="X","X",(IF(L475="X",1,L475+1)))))</f>
        <v/>
      </c>
      <c r="M476" s="50" t="str">
        <f>IF($A476="","",(IF((VLOOKUP($A476,DATA!$A$1:$M$38,13,FALSE))="X","X",(IF(M475="X",1,M475+1)))))</f>
        <v/>
      </c>
      <c r="N476" s="53" t="str">
        <f t="shared" si="14"/>
        <v/>
      </c>
      <c r="O476" s="51" t="str">
        <f t="shared" si="15"/>
        <v/>
      </c>
      <c r="P476" s="50" t="str">
        <f>IF($A476="","",(IF((VLOOKUP($A476,DATA!$S$1:$AC$38,2,FALSE))="X","X",(IF(P475="X",1,P475+1)))))</f>
        <v/>
      </c>
      <c r="Q476" s="50" t="str">
        <f>IF($A476="","",(IF((VLOOKUP($A476,DATA!$S$1:$AC$38,3,FALSE))="X","X",(IF(Q475="X",1,Q475+1)))))</f>
        <v/>
      </c>
      <c r="R476" s="50" t="str">
        <f>IF($A476="","",(IF((VLOOKUP($A476,DATA!$S$1:$AC$38,4,FALSE))="X","X",(IF(R475="X",1,R475+1)))))</f>
        <v/>
      </c>
      <c r="S476" s="50" t="str">
        <f>IF($A476="","",(IF((VLOOKUP($A476,DATA!$S$1:$AC$38,5,FALSE))="X","X",(IF(S475="X",1,S475+1)))))</f>
        <v/>
      </c>
      <c r="T476" s="50" t="str">
        <f>IF($A476="","",(IF((VLOOKUP($A476,DATA!$S$1:$AC$38,6,FALSE))="X","X",(IF(T475="X",1,T475+1)))))</f>
        <v/>
      </c>
      <c r="U476" s="50" t="str">
        <f>IF($A476="","",(IF((VLOOKUP($A476,DATA!$S$1:$AC$38,7,FALSE))="X","X",(IF(U475="X",1,U475+1)))))</f>
        <v/>
      </c>
      <c r="V476" s="51" t="str">
        <f>IF($A476="","",(IF((VLOOKUP($A476,DATA!$S$1:$AC$38,8,FALSE))="X","X",(IF(V475="X",1,V475+1)))))</f>
        <v/>
      </c>
      <c r="W476" s="50" t="str">
        <f>IF($A476="","",(IF((VLOOKUP($A476,DATA!$S$1:$AC$38,9,FALSE))="X","X",(IF(W475="X",1,W475+1)))))</f>
        <v/>
      </c>
      <c r="X476" s="50" t="str">
        <f>IF($A476="","",(IF((VLOOKUP($A476,DATA!$S$1:$AC$38,10,FALSE))="X","X",(IF(X475="X",1,X475+1)))))</f>
        <v/>
      </c>
      <c r="Y476" s="51" t="str">
        <f>IF($A476="","",(IF((VLOOKUP($A476,DATA!$S$1:$AC$38,11,FALSE))="X","X",(IF(Y475="X",1,Y475+1)))))</f>
        <v/>
      </c>
      <c r="Z476" s="52"/>
      <c r="AA476" s="52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  <c r="AQ476" s="44"/>
      <c r="AR476" s="44"/>
      <c r="AS476" s="44"/>
      <c r="AT476" s="44"/>
      <c r="AU476" s="44"/>
      <c r="AV476" s="44"/>
      <c r="AW476" s="44"/>
      <c r="AX476" s="44"/>
      <c r="AY476" s="44"/>
      <c r="AZ476" s="44"/>
      <c r="BA476" s="44"/>
      <c r="BB476" s="44"/>
      <c r="BC476" s="44"/>
      <c r="BD476" s="44"/>
      <c r="BE476" s="44"/>
      <c r="BF476" s="44"/>
      <c r="BG476" s="44"/>
      <c r="BH476" s="44"/>
      <c r="BI476" s="44"/>
      <c r="BJ476" s="44"/>
      <c r="BK476" s="44"/>
      <c r="BL476" s="44"/>
      <c r="BM476" s="39"/>
      <c r="BN476" s="39"/>
      <c r="BO476" s="39"/>
      <c r="BP476" s="39"/>
      <c r="BQ476" s="39"/>
      <c r="BR476" s="39"/>
      <c r="BS476" s="44"/>
      <c r="BT476" s="44"/>
      <c r="BU476" s="44"/>
      <c r="BV476" s="44"/>
      <c r="BW476" s="44"/>
      <c r="BX476" s="44"/>
      <c r="BY476" s="44"/>
      <c r="BZ476" s="44"/>
      <c r="CA476" s="44"/>
      <c r="CB476" s="44"/>
      <c r="CC476" s="44"/>
      <c r="CD476" s="44"/>
      <c r="CE476" s="39"/>
      <c r="CF476" s="39"/>
      <c r="CG476" s="39"/>
      <c r="CH476" s="39"/>
      <c r="DC476" s="4"/>
      <c r="DD476" s="4"/>
      <c r="DE476" s="49"/>
      <c r="DF476" s="49"/>
      <c r="DG476" s="49"/>
      <c r="DH476" s="49"/>
      <c r="DI476" s="49"/>
      <c r="DJ476" s="49"/>
      <c r="DK476" s="49"/>
      <c r="DL476" s="49"/>
      <c r="DM476" s="49"/>
      <c r="DN476" s="49"/>
      <c r="DO476" s="49"/>
      <c r="DP476" s="49"/>
      <c r="DQ476" s="49"/>
      <c r="DR476" s="49"/>
      <c r="DS476" s="49"/>
      <c r="DT476" s="49"/>
      <c r="DU476" s="49"/>
      <c r="DV476" s="49"/>
      <c r="DW476" s="49"/>
      <c r="DX476" s="49"/>
      <c r="DY476" s="49"/>
      <c r="DZ476" s="49"/>
      <c r="EA476" s="49"/>
      <c r="EB476" s="49"/>
      <c r="EC476" s="49"/>
      <c r="ED476" s="49"/>
      <c r="EE476" s="49"/>
      <c r="EF476" s="49"/>
      <c r="EG476" s="49"/>
      <c r="EH476" s="49"/>
      <c r="EI476" s="49"/>
      <c r="EJ476" s="49"/>
      <c r="EK476" s="49"/>
      <c r="EL476" s="49"/>
      <c r="EM476" s="49"/>
      <c r="EN476" s="49"/>
      <c r="EO476" s="49"/>
      <c r="EP476" s="49"/>
      <c r="EQ476" s="49"/>
      <c r="ER476" s="49"/>
      <c r="ES476" s="49"/>
      <c r="ET476" s="49"/>
      <c r="EU476" s="49"/>
      <c r="EV476" s="49"/>
      <c r="EW476" s="49"/>
      <c r="EX476" s="49"/>
      <c r="EY476" s="49"/>
      <c r="EZ476" s="49"/>
      <c r="FA476" s="49"/>
      <c r="FB476" s="49"/>
      <c r="FC476" s="49"/>
      <c r="FD476" s="49"/>
      <c r="FE476" s="49"/>
      <c r="FF476" s="49"/>
      <c r="FG476" s="49"/>
      <c r="FH476" s="49"/>
      <c r="FI476" s="49"/>
      <c r="FJ476" s="49"/>
      <c r="FK476" s="49"/>
      <c r="FL476" s="49"/>
      <c r="FM476" s="49"/>
      <c r="FN476" s="49"/>
      <c r="FO476" s="49"/>
      <c r="FP476" s="49"/>
      <c r="FQ476" s="49"/>
      <c r="FR476" s="49"/>
      <c r="FS476" s="49"/>
      <c r="FT476" s="49"/>
      <c r="FU476" s="49"/>
      <c r="FV476" s="49"/>
      <c r="FW476" s="49"/>
      <c r="FX476" s="49"/>
      <c r="FY476" s="49"/>
      <c r="FZ476" s="49"/>
      <c r="GA476" s="49"/>
      <c r="GB476" s="49"/>
      <c r="GC476" s="49"/>
      <c r="GD476" s="49"/>
      <c r="GE476" s="49"/>
      <c r="GF476" s="49"/>
      <c r="GG476" s="49"/>
      <c r="GH476" s="49"/>
      <c r="GI476" s="49"/>
      <c r="GJ476" s="49"/>
      <c r="GK476" s="49"/>
      <c r="GL476" s="49"/>
      <c r="GM476" s="49"/>
      <c r="GN476" s="49"/>
      <c r="GO476" s="49"/>
      <c r="GP476" s="49"/>
      <c r="GQ476" s="49"/>
      <c r="GR476" s="49"/>
      <c r="GS476" s="49"/>
      <c r="GT476" s="49"/>
      <c r="GU476" s="49"/>
      <c r="GV476" s="49"/>
      <c r="GW476" s="49"/>
      <c r="GX476" s="49"/>
      <c r="GY476" s="49"/>
      <c r="GZ476" s="49"/>
    </row>
    <row r="477" spans="1:208" s="5" customFormat="1" ht="18.600000000000001" customHeight="1" x14ac:dyDescent="0.25">
      <c r="A477" s="58"/>
      <c r="B477" s="50" t="str">
        <f>IF($A477="","",(IF((VLOOKUP($A477,DATA!$A$1:$M$38,2,FALSE))="X","X",(IF(B476="X",1,B476+1)))))</f>
        <v/>
      </c>
      <c r="C477" s="51" t="str">
        <f>IF($A477="","",(IF((VLOOKUP($A477,DATA!$A$1:$M$38,3,FALSE))="X","X",(IF(C476="X",1,C476+1)))))</f>
        <v/>
      </c>
      <c r="D477" s="50" t="str">
        <f>IF($A477="","",(IF((VLOOKUP($A477,DATA!$A$1:$M$38,4,FALSE))="X","X",(IF(D476="X",1,D476+1)))))</f>
        <v/>
      </c>
      <c r="E477" s="51" t="str">
        <f>IF($A477="","",(IF((VLOOKUP($A477,DATA!$A$1:$M$38,5,FALSE))="X","X",(IF(E476="X",1,E476+1)))))</f>
        <v/>
      </c>
      <c r="F477" s="50" t="str">
        <f>IF($A477="","",(IF((VLOOKUP($A477,DATA!$A$1:$M$38,6,FALSE))="X","X",(IF(F476="X",1,F476+1)))))</f>
        <v/>
      </c>
      <c r="G477" s="51" t="str">
        <f>IF($A477="","",(IF((VLOOKUP($A477,DATA!$A$1:$M$38,7,FALSE))="X","X",(IF(G476="X",1,G476+1)))))</f>
        <v/>
      </c>
      <c r="H477" s="50" t="str">
        <f>IF($A477="","",(IF((VLOOKUP($A477,DATA!$A$1:$M$38,8,FALSE))="X","X",(IF(H476="X",1,H476+1)))))</f>
        <v/>
      </c>
      <c r="I477" s="50" t="str">
        <f>IF($A477="","",(IF((VLOOKUP($A477,DATA!$A$1:$M$38,9,FALSE))="X","X",(IF(I476="X",1,I476+1)))))</f>
        <v/>
      </c>
      <c r="J477" s="51" t="str">
        <f>IF($A477="","",(IF((VLOOKUP($A477,DATA!$A$1:$M$38,10,FALSE))="X","X",(IF(J476="X",1,J476+1)))))</f>
        <v/>
      </c>
      <c r="K477" s="50" t="str">
        <f>IF($A477="","",(IF((VLOOKUP($A477,DATA!$A$1:$M$38,11,FALSE))="X","X",(IF(K476="X",1,K476+1)))))</f>
        <v/>
      </c>
      <c r="L477" s="50" t="str">
        <f>IF($A477="","",(IF((VLOOKUP($A477,DATA!$A$1:$M$38,12,FALSE))="X","X",(IF(L476="X",1,L476+1)))))</f>
        <v/>
      </c>
      <c r="M477" s="50" t="str">
        <f>IF($A477="","",(IF((VLOOKUP($A477,DATA!$A$1:$M$38,13,FALSE))="X","X",(IF(M476="X",1,M476+1)))))</f>
        <v/>
      </c>
      <c r="N477" s="53" t="str">
        <f t="shared" si="14"/>
        <v/>
      </c>
      <c r="O477" s="51" t="str">
        <f t="shared" si="15"/>
        <v/>
      </c>
      <c r="P477" s="50" t="str">
        <f>IF($A477="","",(IF((VLOOKUP($A477,DATA!$S$1:$AC$38,2,FALSE))="X","X",(IF(P476="X",1,P476+1)))))</f>
        <v/>
      </c>
      <c r="Q477" s="50" t="str">
        <f>IF($A477="","",(IF((VLOOKUP($A477,DATA!$S$1:$AC$38,3,FALSE))="X","X",(IF(Q476="X",1,Q476+1)))))</f>
        <v/>
      </c>
      <c r="R477" s="50" t="str">
        <f>IF($A477="","",(IF((VLOOKUP($A477,DATA!$S$1:$AC$38,4,FALSE))="X","X",(IF(R476="X",1,R476+1)))))</f>
        <v/>
      </c>
      <c r="S477" s="50" t="str">
        <f>IF($A477="","",(IF((VLOOKUP($A477,DATA!$S$1:$AC$38,5,FALSE))="X","X",(IF(S476="X",1,S476+1)))))</f>
        <v/>
      </c>
      <c r="T477" s="50" t="str">
        <f>IF($A477="","",(IF((VLOOKUP($A477,DATA!$S$1:$AC$38,6,FALSE))="X","X",(IF(T476="X",1,T476+1)))))</f>
        <v/>
      </c>
      <c r="U477" s="50" t="str">
        <f>IF($A477="","",(IF((VLOOKUP($A477,DATA!$S$1:$AC$38,7,FALSE))="X","X",(IF(U476="X",1,U476+1)))))</f>
        <v/>
      </c>
      <c r="V477" s="51" t="str">
        <f>IF($A477="","",(IF((VLOOKUP($A477,DATA!$S$1:$AC$38,8,FALSE))="X","X",(IF(V476="X",1,V476+1)))))</f>
        <v/>
      </c>
      <c r="W477" s="50" t="str">
        <f>IF($A477="","",(IF((VLOOKUP($A477,DATA!$S$1:$AC$38,9,FALSE))="X","X",(IF(W476="X",1,W476+1)))))</f>
        <v/>
      </c>
      <c r="X477" s="50" t="str">
        <f>IF($A477="","",(IF((VLOOKUP($A477,DATA!$S$1:$AC$38,10,FALSE))="X","X",(IF(X476="X",1,X476+1)))))</f>
        <v/>
      </c>
      <c r="Y477" s="51" t="str">
        <f>IF($A477="","",(IF((VLOOKUP($A477,DATA!$S$1:$AC$38,11,FALSE))="X","X",(IF(Y476="X",1,Y476+1)))))</f>
        <v/>
      </c>
      <c r="Z477" s="52"/>
      <c r="AA477" s="52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44"/>
      <c r="AQ477" s="44"/>
      <c r="AR477" s="44"/>
      <c r="AS477" s="44"/>
      <c r="AT477" s="44"/>
      <c r="AU477" s="44"/>
      <c r="AV477" s="44"/>
      <c r="AW477" s="44"/>
      <c r="AX477" s="44"/>
      <c r="AY477" s="44"/>
      <c r="AZ477" s="44"/>
      <c r="BA477" s="44"/>
      <c r="BB477" s="44"/>
      <c r="BC477" s="44"/>
      <c r="BD477" s="44"/>
      <c r="BE477" s="44"/>
      <c r="BF477" s="44"/>
      <c r="BG477" s="44"/>
      <c r="BH477" s="44"/>
      <c r="BI477" s="44"/>
      <c r="BJ477" s="44"/>
      <c r="BK477" s="44"/>
      <c r="BL477" s="44"/>
      <c r="BM477" s="39"/>
      <c r="BN477" s="39"/>
      <c r="BO477" s="39"/>
      <c r="BP477" s="39"/>
      <c r="BQ477" s="39"/>
      <c r="BR477" s="39"/>
      <c r="BS477" s="44"/>
      <c r="BT477" s="44"/>
      <c r="BU477" s="44"/>
      <c r="BV477" s="44"/>
      <c r="BW477" s="44"/>
      <c r="BX477" s="44"/>
      <c r="BY477" s="44"/>
      <c r="BZ477" s="44"/>
      <c r="CA477" s="44"/>
      <c r="CB477" s="44"/>
      <c r="CC477" s="44"/>
      <c r="CD477" s="44"/>
      <c r="CE477" s="39"/>
      <c r="CF477" s="39"/>
      <c r="CG477" s="39"/>
      <c r="CH477" s="39"/>
      <c r="DC477" s="4"/>
      <c r="DD477" s="4"/>
      <c r="DE477" s="49"/>
      <c r="DF477" s="49"/>
      <c r="DG477" s="49"/>
      <c r="DH477" s="49"/>
      <c r="DI477" s="49"/>
      <c r="DJ477" s="49"/>
      <c r="DK477" s="49"/>
      <c r="DL477" s="49"/>
      <c r="DM477" s="49"/>
      <c r="DN477" s="49"/>
      <c r="DO477" s="49"/>
      <c r="DP477" s="49"/>
      <c r="DQ477" s="49"/>
      <c r="DR477" s="49"/>
      <c r="DS477" s="49"/>
      <c r="DT477" s="49"/>
      <c r="DU477" s="49"/>
      <c r="DV477" s="49"/>
      <c r="DW477" s="49"/>
      <c r="DX477" s="49"/>
      <c r="DY477" s="49"/>
      <c r="DZ477" s="49"/>
      <c r="EA477" s="49"/>
      <c r="EB477" s="49"/>
      <c r="EC477" s="49"/>
      <c r="ED477" s="49"/>
      <c r="EE477" s="49"/>
      <c r="EF477" s="49"/>
      <c r="EG477" s="49"/>
      <c r="EH477" s="49"/>
      <c r="EI477" s="49"/>
      <c r="EJ477" s="49"/>
      <c r="EK477" s="49"/>
      <c r="EL477" s="49"/>
      <c r="EM477" s="49"/>
      <c r="EN477" s="49"/>
      <c r="EO477" s="49"/>
      <c r="EP477" s="49"/>
      <c r="EQ477" s="49"/>
      <c r="ER477" s="49"/>
      <c r="ES477" s="49"/>
      <c r="ET477" s="49"/>
      <c r="EU477" s="49"/>
      <c r="EV477" s="49"/>
      <c r="EW477" s="49"/>
      <c r="EX477" s="49"/>
      <c r="EY477" s="49"/>
      <c r="EZ477" s="49"/>
      <c r="FA477" s="49"/>
      <c r="FB477" s="49"/>
      <c r="FC477" s="49"/>
      <c r="FD477" s="49"/>
      <c r="FE477" s="49"/>
      <c r="FF477" s="49"/>
      <c r="FG477" s="49"/>
      <c r="FH477" s="49"/>
      <c r="FI477" s="49"/>
      <c r="FJ477" s="49"/>
      <c r="FK477" s="49"/>
      <c r="FL477" s="49"/>
      <c r="FM477" s="49"/>
      <c r="FN477" s="49"/>
      <c r="FO477" s="49"/>
      <c r="FP477" s="49"/>
      <c r="FQ477" s="49"/>
      <c r="FR477" s="49"/>
      <c r="FS477" s="49"/>
      <c r="FT477" s="49"/>
      <c r="FU477" s="49"/>
      <c r="FV477" s="49"/>
      <c r="FW477" s="49"/>
      <c r="FX477" s="49"/>
      <c r="FY477" s="49"/>
      <c r="FZ477" s="49"/>
      <c r="GA477" s="49"/>
      <c r="GB477" s="49"/>
      <c r="GC477" s="49"/>
      <c r="GD477" s="49"/>
      <c r="GE477" s="49"/>
      <c r="GF477" s="49"/>
      <c r="GG477" s="49"/>
      <c r="GH477" s="49"/>
      <c r="GI477" s="49"/>
      <c r="GJ477" s="49"/>
      <c r="GK477" s="49"/>
      <c r="GL477" s="49"/>
      <c r="GM477" s="49"/>
      <c r="GN477" s="49"/>
      <c r="GO477" s="49"/>
      <c r="GP477" s="49"/>
      <c r="GQ477" s="49"/>
      <c r="GR477" s="49"/>
      <c r="GS477" s="49"/>
      <c r="GT477" s="49"/>
      <c r="GU477" s="49"/>
      <c r="GV477" s="49"/>
      <c r="GW477" s="49"/>
      <c r="GX477" s="49"/>
      <c r="GY477" s="49"/>
      <c r="GZ477" s="49"/>
    </row>
    <row r="478" spans="1:208" s="5" customFormat="1" ht="18.600000000000001" customHeight="1" x14ac:dyDescent="0.25">
      <c r="A478" s="58"/>
      <c r="B478" s="50" t="str">
        <f>IF($A478="","",(IF((VLOOKUP($A478,DATA!$A$1:$M$38,2,FALSE))="X","X",(IF(B477="X",1,B477+1)))))</f>
        <v/>
      </c>
      <c r="C478" s="51" t="str">
        <f>IF($A478="","",(IF((VLOOKUP($A478,DATA!$A$1:$M$38,3,FALSE))="X","X",(IF(C477="X",1,C477+1)))))</f>
        <v/>
      </c>
      <c r="D478" s="50" t="str">
        <f>IF($A478="","",(IF((VLOOKUP($A478,DATA!$A$1:$M$38,4,FALSE))="X","X",(IF(D477="X",1,D477+1)))))</f>
        <v/>
      </c>
      <c r="E478" s="51" t="str">
        <f>IF($A478="","",(IF((VLOOKUP($A478,DATA!$A$1:$M$38,5,FALSE))="X","X",(IF(E477="X",1,E477+1)))))</f>
        <v/>
      </c>
      <c r="F478" s="50" t="str">
        <f>IF($A478="","",(IF((VLOOKUP($A478,DATA!$A$1:$M$38,6,FALSE))="X","X",(IF(F477="X",1,F477+1)))))</f>
        <v/>
      </c>
      <c r="G478" s="51" t="str">
        <f>IF($A478="","",(IF((VLOOKUP($A478,DATA!$A$1:$M$38,7,FALSE))="X","X",(IF(G477="X",1,G477+1)))))</f>
        <v/>
      </c>
      <c r="H478" s="50" t="str">
        <f>IF($A478="","",(IF((VLOOKUP($A478,DATA!$A$1:$M$38,8,FALSE))="X","X",(IF(H477="X",1,H477+1)))))</f>
        <v/>
      </c>
      <c r="I478" s="50" t="str">
        <f>IF($A478="","",(IF((VLOOKUP($A478,DATA!$A$1:$M$38,9,FALSE))="X","X",(IF(I477="X",1,I477+1)))))</f>
        <v/>
      </c>
      <c r="J478" s="51" t="str">
        <f>IF($A478="","",(IF((VLOOKUP($A478,DATA!$A$1:$M$38,10,FALSE))="X","X",(IF(J477="X",1,J477+1)))))</f>
        <v/>
      </c>
      <c r="K478" s="50" t="str">
        <f>IF($A478="","",(IF((VLOOKUP($A478,DATA!$A$1:$M$38,11,FALSE))="X","X",(IF(K477="X",1,K477+1)))))</f>
        <v/>
      </c>
      <c r="L478" s="50" t="str">
        <f>IF($A478="","",(IF((VLOOKUP($A478,DATA!$A$1:$M$38,12,FALSE))="X","X",(IF(L477="X",1,L477+1)))))</f>
        <v/>
      </c>
      <c r="M478" s="50" t="str">
        <f>IF($A478="","",(IF((VLOOKUP($A478,DATA!$A$1:$M$38,13,FALSE))="X","X",(IF(M477="X",1,M477+1)))))</f>
        <v/>
      </c>
      <c r="N478" s="53" t="str">
        <f t="shared" si="14"/>
        <v/>
      </c>
      <c r="O478" s="51" t="str">
        <f t="shared" si="15"/>
        <v/>
      </c>
      <c r="P478" s="50" t="str">
        <f>IF($A478="","",(IF((VLOOKUP($A478,DATA!$S$1:$AC$38,2,FALSE))="X","X",(IF(P477="X",1,P477+1)))))</f>
        <v/>
      </c>
      <c r="Q478" s="50" t="str">
        <f>IF($A478="","",(IF((VLOOKUP($A478,DATA!$S$1:$AC$38,3,FALSE))="X","X",(IF(Q477="X",1,Q477+1)))))</f>
        <v/>
      </c>
      <c r="R478" s="50" t="str">
        <f>IF($A478="","",(IF((VLOOKUP($A478,DATA!$S$1:$AC$38,4,FALSE))="X","X",(IF(R477="X",1,R477+1)))))</f>
        <v/>
      </c>
      <c r="S478" s="50" t="str">
        <f>IF($A478="","",(IF((VLOOKUP($A478,DATA!$S$1:$AC$38,5,FALSE))="X","X",(IF(S477="X",1,S477+1)))))</f>
        <v/>
      </c>
      <c r="T478" s="50" t="str">
        <f>IF($A478="","",(IF((VLOOKUP($A478,DATA!$S$1:$AC$38,6,FALSE))="X","X",(IF(T477="X",1,T477+1)))))</f>
        <v/>
      </c>
      <c r="U478" s="50" t="str">
        <f>IF($A478="","",(IF((VLOOKUP($A478,DATA!$S$1:$AC$38,7,FALSE))="X","X",(IF(U477="X",1,U477+1)))))</f>
        <v/>
      </c>
      <c r="V478" s="51" t="str">
        <f>IF($A478="","",(IF((VLOOKUP($A478,DATA!$S$1:$AC$38,8,FALSE))="X","X",(IF(V477="X",1,V477+1)))))</f>
        <v/>
      </c>
      <c r="W478" s="50" t="str">
        <f>IF($A478="","",(IF((VLOOKUP($A478,DATA!$S$1:$AC$38,9,FALSE))="X","X",(IF(W477="X",1,W477+1)))))</f>
        <v/>
      </c>
      <c r="X478" s="50" t="str">
        <f>IF($A478="","",(IF((VLOOKUP($A478,DATA!$S$1:$AC$38,10,FALSE))="X","X",(IF(X477="X",1,X477+1)))))</f>
        <v/>
      </c>
      <c r="Y478" s="51" t="str">
        <f>IF($A478="","",(IF((VLOOKUP($A478,DATA!$S$1:$AC$38,11,FALSE))="X","X",(IF(Y477="X",1,Y477+1)))))</f>
        <v/>
      </c>
      <c r="Z478" s="52"/>
      <c r="AA478" s="52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4"/>
      <c r="AQ478" s="44"/>
      <c r="AR478" s="44"/>
      <c r="AS478" s="44"/>
      <c r="AT478" s="44"/>
      <c r="AU478" s="44"/>
      <c r="AV478" s="44"/>
      <c r="AW478" s="44"/>
      <c r="AX478" s="44"/>
      <c r="AY478" s="44"/>
      <c r="AZ478" s="44"/>
      <c r="BA478" s="44"/>
      <c r="BB478" s="44"/>
      <c r="BC478" s="44"/>
      <c r="BD478" s="44"/>
      <c r="BE478" s="44"/>
      <c r="BF478" s="44"/>
      <c r="BG478" s="44"/>
      <c r="BH478" s="44"/>
      <c r="BI478" s="44"/>
      <c r="BJ478" s="44"/>
      <c r="BK478" s="44"/>
      <c r="BL478" s="44"/>
      <c r="BM478" s="39"/>
      <c r="BN478" s="39"/>
      <c r="BO478" s="39"/>
      <c r="BP478" s="39"/>
      <c r="BQ478" s="39"/>
      <c r="BR478" s="39"/>
      <c r="BS478" s="44"/>
      <c r="BT478" s="44"/>
      <c r="BU478" s="44"/>
      <c r="BV478" s="44"/>
      <c r="BW478" s="44"/>
      <c r="BX478" s="44"/>
      <c r="BY478" s="44"/>
      <c r="BZ478" s="44"/>
      <c r="CA478" s="44"/>
      <c r="CB478" s="44"/>
      <c r="CC478" s="44"/>
      <c r="CD478" s="44"/>
      <c r="CE478" s="39"/>
      <c r="CF478" s="39"/>
      <c r="CG478" s="39"/>
      <c r="CH478" s="39"/>
      <c r="DC478" s="4"/>
      <c r="DD478" s="4"/>
      <c r="DE478" s="49"/>
      <c r="DF478" s="49"/>
      <c r="DG478" s="49"/>
      <c r="DH478" s="49"/>
      <c r="DI478" s="49"/>
      <c r="DJ478" s="49"/>
      <c r="DK478" s="49"/>
      <c r="DL478" s="49"/>
      <c r="DM478" s="49"/>
      <c r="DN478" s="49"/>
      <c r="DO478" s="49"/>
      <c r="DP478" s="49"/>
      <c r="DQ478" s="49"/>
      <c r="DR478" s="49"/>
      <c r="DS478" s="49"/>
      <c r="DT478" s="49"/>
      <c r="DU478" s="49"/>
      <c r="DV478" s="49"/>
      <c r="DW478" s="49"/>
      <c r="DX478" s="49"/>
      <c r="DY478" s="49"/>
      <c r="DZ478" s="49"/>
      <c r="EA478" s="49"/>
      <c r="EB478" s="49"/>
      <c r="EC478" s="49"/>
      <c r="ED478" s="49"/>
      <c r="EE478" s="49"/>
      <c r="EF478" s="49"/>
      <c r="EG478" s="49"/>
      <c r="EH478" s="49"/>
      <c r="EI478" s="49"/>
      <c r="EJ478" s="49"/>
      <c r="EK478" s="49"/>
      <c r="EL478" s="49"/>
      <c r="EM478" s="49"/>
      <c r="EN478" s="49"/>
      <c r="EO478" s="49"/>
      <c r="EP478" s="49"/>
      <c r="EQ478" s="49"/>
      <c r="ER478" s="49"/>
      <c r="ES478" s="49"/>
      <c r="ET478" s="49"/>
      <c r="EU478" s="49"/>
      <c r="EV478" s="49"/>
      <c r="EW478" s="49"/>
      <c r="EX478" s="49"/>
      <c r="EY478" s="49"/>
      <c r="EZ478" s="49"/>
      <c r="FA478" s="49"/>
      <c r="FB478" s="49"/>
      <c r="FC478" s="49"/>
      <c r="FD478" s="49"/>
      <c r="FE478" s="49"/>
      <c r="FF478" s="49"/>
      <c r="FG478" s="49"/>
      <c r="FH478" s="49"/>
      <c r="FI478" s="49"/>
      <c r="FJ478" s="49"/>
      <c r="FK478" s="49"/>
      <c r="FL478" s="49"/>
      <c r="FM478" s="49"/>
      <c r="FN478" s="49"/>
      <c r="FO478" s="49"/>
      <c r="FP478" s="49"/>
      <c r="FQ478" s="49"/>
      <c r="FR478" s="49"/>
      <c r="FS478" s="49"/>
      <c r="FT478" s="49"/>
      <c r="FU478" s="49"/>
      <c r="FV478" s="49"/>
      <c r="FW478" s="49"/>
      <c r="FX478" s="49"/>
      <c r="FY478" s="49"/>
      <c r="FZ478" s="49"/>
      <c r="GA478" s="49"/>
      <c r="GB478" s="49"/>
      <c r="GC478" s="49"/>
      <c r="GD478" s="49"/>
      <c r="GE478" s="49"/>
      <c r="GF478" s="49"/>
      <c r="GG478" s="49"/>
      <c r="GH478" s="49"/>
      <c r="GI478" s="49"/>
      <c r="GJ478" s="49"/>
      <c r="GK478" s="49"/>
      <c r="GL478" s="49"/>
      <c r="GM478" s="49"/>
      <c r="GN478" s="49"/>
      <c r="GO478" s="49"/>
      <c r="GP478" s="49"/>
      <c r="GQ478" s="49"/>
      <c r="GR478" s="49"/>
      <c r="GS478" s="49"/>
      <c r="GT478" s="49"/>
      <c r="GU478" s="49"/>
      <c r="GV478" s="49"/>
      <c r="GW478" s="49"/>
      <c r="GX478" s="49"/>
      <c r="GY478" s="49"/>
      <c r="GZ478" s="49"/>
    </row>
    <row r="479" spans="1:208" s="5" customFormat="1" ht="18.600000000000001" customHeight="1" x14ac:dyDescent="0.25">
      <c r="A479" s="58"/>
      <c r="B479" s="50" t="str">
        <f>IF($A479="","",(IF((VLOOKUP($A479,DATA!$A$1:$M$38,2,FALSE))="X","X",(IF(B478="X",1,B478+1)))))</f>
        <v/>
      </c>
      <c r="C479" s="51" t="str">
        <f>IF($A479="","",(IF((VLOOKUP($A479,DATA!$A$1:$M$38,3,FALSE))="X","X",(IF(C478="X",1,C478+1)))))</f>
        <v/>
      </c>
      <c r="D479" s="50" t="str">
        <f>IF($A479="","",(IF((VLOOKUP($A479,DATA!$A$1:$M$38,4,FALSE))="X","X",(IF(D478="X",1,D478+1)))))</f>
        <v/>
      </c>
      <c r="E479" s="51" t="str">
        <f>IF($A479="","",(IF((VLOOKUP($A479,DATA!$A$1:$M$38,5,FALSE))="X","X",(IF(E478="X",1,E478+1)))))</f>
        <v/>
      </c>
      <c r="F479" s="50" t="str">
        <f>IF($A479="","",(IF((VLOOKUP($A479,DATA!$A$1:$M$38,6,FALSE))="X","X",(IF(F478="X",1,F478+1)))))</f>
        <v/>
      </c>
      <c r="G479" s="51" t="str">
        <f>IF($A479="","",(IF((VLOOKUP($A479,DATA!$A$1:$M$38,7,FALSE))="X","X",(IF(G478="X",1,G478+1)))))</f>
        <v/>
      </c>
      <c r="H479" s="50" t="str">
        <f>IF($A479="","",(IF((VLOOKUP($A479,DATA!$A$1:$M$38,8,FALSE))="X","X",(IF(H478="X",1,H478+1)))))</f>
        <v/>
      </c>
      <c r="I479" s="50" t="str">
        <f>IF($A479="","",(IF((VLOOKUP($A479,DATA!$A$1:$M$38,9,FALSE))="X","X",(IF(I478="X",1,I478+1)))))</f>
        <v/>
      </c>
      <c r="J479" s="51" t="str">
        <f>IF($A479="","",(IF((VLOOKUP($A479,DATA!$A$1:$M$38,10,FALSE))="X","X",(IF(J478="X",1,J478+1)))))</f>
        <v/>
      </c>
      <c r="K479" s="50" t="str">
        <f>IF($A479="","",(IF((VLOOKUP($A479,DATA!$A$1:$M$38,11,FALSE))="X","X",(IF(K478="X",1,K478+1)))))</f>
        <v/>
      </c>
      <c r="L479" s="50" t="str">
        <f>IF($A479="","",(IF((VLOOKUP($A479,DATA!$A$1:$M$38,12,FALSE))="X","X",(IF(L478="X",1,L478+1)))))</f>
        <v/>
      </c>
      <c r="M479" s="50" t="str">
        <f>IF($A479="","",(IF((VLOOKUP($A479,DATA!$A$1:$M$38,13,FALSE))="X","X",(IF(M478="X",1,M478+1)))))</f>
        <v/>
      </c>
      <c r="N479" s="53" t="str">
        <f t="shared" si="14"/>
        <v/>
      </c>
      <c r="O479" s="51" t="str">
        <f t="shared" si="15"/>
        <v/>
      </c>
      <c r="P479" s="50" t="str">
        <f>IF($A479="","",(IF((VLOOKUP($A479,DATA!$S$1:$AC$38,2,FALSE))="X","X",(IF(P478="X",1,P478+1)))))</f>
        <v/>
      </c>
      <c r="Q479" s="50" t="str">
        <f>IF($A479="","",(IF((VLOOKUP($A479,DATA!$S$1:$AC$38,3,FALSE))="X","X",(IF(Q478="X",1,Q478+1)))))</f>
        <v/>
      </c>
      <c r="R479" s="50" t="str">
        <f>IF($A479="","",(IF((VLOOKUP($A479,DATA!$S$1:$AC$38,4,FALSE))="X","X",(IF(R478="X",1,R478+1)))))</f>
        <v/>
      </c>
      <c r="S479" s="50" t="str">
        <f>IF($A479="","",(IF((VLOOKUP($A479,DATA!$S$1:$AC$38,5,FALSE))="X","X",(IF(S478="X",1,S478+1)))))</f>
        <v/>
      </c>
      <c r="T479" s="50" t="str">
        <f>IF($A479="","",(IF((VLOOKUP($A479,DATA!$S$1:$AC$38,6,FALSE))="X","X",(IF(T478="X",1,T478+1)))))</f>
        <v/>
      </c>
      <c r="U479" s="50" t="str">
        <f>IF($A479="","",(IF((VLOOKUP($A479,DATA!$S$1:$AC$38,7,FALSE))="X","X",(IF(U478="X",1,U478+1)))))</f>
        <v/>
      </c>
      <c r="V479" s="51" t="str">
        <f>IF($A479="","",(IF((VLOOKUP($A479,DATA!$S$1:$AC$38,8,FALSE))="X","X",(IF(V478="X",1,V478+1)))))</f>
        <v/>
      </c>
      <c r="W479" s="50" t="str">
        <f>IF($A479="","",(IF((VLOOKUP($A479,DATA!$S$1:$AC$38,9,FALSE))="X","X",(IF(W478="X",1,W478+1)))))</f>
        <v/>
      </c>
      <c r="X479" s="50" t="str">
        <f>IF($A479="","",(IF((VLOOKUP($A479,DATA!$S$1:$AC$38,10,FALSE))="X","X",(IF(X478="X",1,X478+1)))))</f>
        <v/>
      </c>
      <c r="Y479" s="51" t="str">
        <f>IF($A479="","",(IF((VLOOKUP($A479,DATA!$S$1:$AC$38,11,FALSE))="X","X",(IF(Y478="X",1,Y478+1)))))</f>
        <v/>
      </c>
      <c r="Z479" s="52"/>
      <c r="AA479" s="52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/>
      <c r="AP479" s="44"/>
      <c r="AQ479" s="44"/>
      <c r="AR479" s="44"/>
      <c r="AS479" s="44"/>
      <c r="AT479" s="44"/>
      <c r="AU479" s="44"/>
      <c r="AV479" s="44"/>
      <c r="AW479" s="44"/>
      <c r="AX479" s="44"/>
      <c r="AY479" s="44"/>
      <c r="AZ479" s="44"/>
      <c r="BA479" s="44"/>
      <c r="BB479" s="44"/>
      <c r="BC479" s="44"/>
      <c r="BD479" s="44"/>
      <c r="BE479" s="44"/>
      <c r="BF479" s="44"/>
      <c r="BG479" s="44"/>
      <c r="BH479" s="44"/>
      <c r="BI479" s="44"/>
      <c r="BJ479" s="44"/>
      <c r="BK479" s="44"/>
      <c r="BL479" s="44"/>
      <c r="BM479" s="39"/>
      <c r="BN479" s="39"/>
      <c r="BO479" s="39"/>
      <c r="BP479" s="39"/>
      <c r="BQ479" s="39"/>
      <c r="BR479" s="39"/>
      <c r="BS479" s="44"/>
      <c r="BT479" s="44"/>
      <c r="BU479" s="44"/>
      <c r="BV479" s="44"/>
      <c r="BW479" s="44"/>
      <c r="BX479" s="44"/>
      <c r="BY479" s="44"/>
      <c r="BZ479" s="44"/>
      <c r="CA479" s="44"/>
      <c r="CB479" s="44"/>
      <c r="CC479" s="44"/>
      <c r="CD479" s="44"/>
      <c r="CE479" s="39"/>
      <c r="CF479" s="39"/>
      <c r="CG479" s="39"/>
      <c r="CH479" s="39"/>
      <c r="DC479" s="4"/>
      <c r="DD479" s="4"/>
      <c r="DE479" s="49"/>
      <c r="DF479" s="49"/>
      <c r="DG479" s="49"/>
      <c r="DH479" s="49"/>
      <c r="DI479" s="49"/>
      <c r="DJ479" s="49"/>
      <c r="DK479" s="49"/>
      <c r="DL479" s="49"/>
      <c r="DM479" s="49"/>
      <c r="DN479" s="49"/>
      <c r="DO479" s="49"/>
      <c r="DP479" s="49"/>
      <c r="DQ479" s="49"/>
      <c r="DR479" s="49"/>
      <c r="DS479" s="49"/>
      <c r="DT479" s="49"/>
      <c r="DU479" s="49"/>
      <c r="DV479" s="49"/>
      <c r="DW479" s="49"/>
      <c r="DX479" s="49"/>
      <c r="DY479" s="49"/>
      <c r="DZ479" s="49"/>
      <c r="EA479" s="49"/>
      <c r="EB479" s="49"/>
      <c r="EC479" s="49"/>
      <c r="ED479" s="49"/>
      <c r="EE479" s="49"/>
      <c r="EF479" s="49"/>
      <c r="EG479" s="49"/>
      <c r="EH479" s="49"/>
      <c r="EI479" s="49"/>
      <c r="EJ479" s="49"/>
      <c r="EK479" s="49"/>
      <c r="EL479" s="49"/>
      <c r="EM479" s="49"/>
      <c r="EN479" s="49"/>
      <c r="EO479" s="49"/>
      <c r="EP479" s="49"/>
      <c r="EQ479" s="49"/>
      <c r="ER479" s="49"/>
      <c r="ES479" s="49"/>
      <c r="ET479" s="49"/>
      <c r="EU479" s="49"/>
      <c r="EV479" s="49"/>
      <c r="EW479" s="49"/>
      <c r="EX479" s="49"/>
      <c r="EY479" s="49"/>
      <c r="EZ479" s="49"/>
      <c r="FA479" s="49"/>
      <c r="FB479" s="49"/>
      <c r="FC479" s="49"/>
      <c r="FD479" s="49"/>
      <c r="FE479" s="49"/>
      <c r="FF479" s="49"/>
      <c r="FG479" s="49"/>
      <c r="FH479" s="49"/>
      <c r="FI479" s="49"/>
      <c r="FJ479" s="49"/>
      <c r="FK479" s="49"/>
      <c r="FL479" s="49"/>
      <c r="FM479" s="49"/>
      <c r="FN479" s="49"/>
      <c r="FO479" s="49"/>
      <c r="FP479" s="49"/>
      <c r="FQ479" s="49"/>
      <c r="FR479" s="49"/>
      <c r="FS479" s="49"/>
      <c r="FT479" s="49"/>
      <c r="FU479" s="49"/>
      <c r="FV479" s="49"/>
      <c r="FW479" s="49"/>
      <c r="FX479" s="49"/>
      <c r="FY479" s="49"/>
      <c r="FZ479" s="49"/>
      <c r="GA479" s="49"/>
      <c r="GB479" s="49"/>
      <c r="GC479" s="49"/>
      <c r="GD479" s="49"/>
      <c r="GE479" s="49"/>
      <c r="GF479" s="49"/>
      <c r="GG479" s="49"/>
      <c r="GH479" s="49"/>
      <c r="GI479" s="49"/>
      <c r="GJ479" s="49"/>
      <c r="GK479" s="49"/>
      <c r="GL479" s="49"/>
      <c r="GM479" s="49"/>
      <c r="GN479" s="49"/>
      <c r="GO479" s="49"/>
      <c r="GP479" s="49"/>
      <c r="GQ479" s="49"/>
      <c r="GR479" s="49"/>
      <c r="GS479" s="49"/>
      <c r="GT479" s="49"/>
      <c r="GU479" s="49"/>
      <c r="GV479" s="49"/>
      <c r="GW479" s="49"/>
      <c r="GX479" s="49"/>
      <c r="GY479" s="49"/>
      <c r="GZ479" s="49"/>
    </row>
    <row r="480" spans="1:208" s="5" customFormat="1" ht="18.600000000000001" customHeight="1" x14ac:dyDescent="0.25">
      <c r="A480" s="58"/>
      <c r="B480" s="50" t="str">
        <f>IF($A480="","",(IF((VLOOKUP($A480,DATA!$A$1:$M$38,2,FALSE))="X","X",(IF(B479="X",1,B479+1)))))</f>
        <v/>
      </c>
      <c r="C480" s="51" t="str">
        <f>IF($A480="","",(IF((VLOOKUP($A480,DATA!$A$1:$M$38,3,FALSE))="X","X",(IF(C479="X",1,C479+1)))))</f>
        <v/>
      </c>
      <c r="D480" s="50" t="str">
        <f>IF($A480="","",(IF((VLOOKUP($A480,DATA!$A$1:$M$38,4,FALSE))="X","X",(IF(D479="X",1,D479+1)))))</f>
        <v/>
      </c>
      <c r="E480" s="51" t="str">
        <f>IF($A480="","",(IF((VLOOKUP($A480,DATA!$A$1:$M$38,5,FALSE))="X","X",(IF(E479="X",1,E479+1)))))</f>
        <v/>
      </c>
      <c r="F480" s="50" t="str">
        <f>IF($A480="","",(IF((VLOOKUP($A480,DATA!$A$1:$M$38,6,FALSE))="X","X",(IF(F479="X",1,F479+1)))))</f>
        <v/>
      </c>
      <c r="G480" s="51" t="str">
        <f>IF($A480="","",(IF((VLOOKUP($A480,DATA!$A$1:$M$38,7,FALSE))="X","X",(IF(G479="X",1,G479+1)))))</f>
        <v/>
      </c>
      <c r="H480" s="50" t="str">
        <f>IF($A480="","",(IF((VLOOKUP($A480,DATA!$A$1:$M$38,8,FALSE))="X","X",(IF(H479="X",1,H479+1)))))</f>
        <v/>
      </c>
      <c r="I480" s="50" t="str">
        <f>IF($A480="","",(IF((VLOOKUP($A480,DATA!$A$1:$M$38,9,FALSE))="X","X",(IF(I479="X",1,I479+1)))))</f>
        <v/>
      </c>
      <c r="J480" s="51" t="str">
        <f>IF($A480="","",(IF((VLOOKUP($A480,DATA!$A$1:$M$38,10,FALSE))="X","X",(IF(J479="X",1,J479+1)))))</f>
        <v/>
      </c>
      <c r="K480" s="50" t="str">
        <f>IF($A480="","",(IF((VLOOKUP($A480,DATA!$A$1:$M$38,11,FALSE))="X","X",(IF(K479="X",1,K479+1)))))</f>
        <v/>
      </c>
      <c r="L480" s="50" t="str">
        <f>IF($A480="","",(IF((VLOOKUP($A480,DATA!$A$1:$M$38,12,FALSE))="X","X",(IF(L479="X",1,L479+1)))))</f>
        <v/>
      </c>
      <c r="M480" s="50" t="str">
        <f>IF($A480="","",(IF((VLOOKUP($A480,DATA!$A$1:$M$38,13,FALSE))="X","X",(IF(M479="X",1,M479+1)))))</f>
        <v/>
      </c>
      <c r="N480" s="53" t="str">
        <f t="shared" si="14"/>
        <v/>
      </c>
      <c r="O480" s="51" t="str">
        <f t="shared" si="15"/>
        <v/>
      </c>
      <c r="P480" s="50" t="str">
        <f>IF($A480="","",(IF((VLOOKUP($A480,DATA!$S$1:$AC$38,2,FALSE))="X","X",(IF(P479="X",1,P479+1)))))</f>
        <v/>
      </c>
      <c r="Q480" s="50" t="str">
        <f>IF($A480="","",(IF((VLOOKUP($A480,DATA!$S$1:$AC$38,3,FALSE))="X","X",(IF(Q479="X",1,Q479+1)))))</f>
        <v/>
      </c>
      <c r="R480" s="50" t="str">
        <f>IF($A480="","",(IF((VLOOKUP($A480,DATA!$S$1:$AC$38,4,FALSE))="X","X",(IF(R479="X",1,R479+1)))))</f>
        <v/>
      </c>
      <c r="S480" s="50" t="str">
        <f>IF($A480="","",(IF((VLOOKUP($A480,DATA!$S$1:$AC$38,5,FALSE))="X","X",(IF(S479="X",1,S479+1)))))</f>
        <v/>
      </c>
      <c r="T480" s="50" t="str">
        <f>IF($A480="","",(IF((VLOOKUP($A480,DATA!$S$1:$AC$38,6,FALSE))="X","X",(IF(T479="X",1,T479+1)))))</f>
        <v/>
      </c>
      <c r="U480" s="50" t="str">
        <f>IF($A480="","",(IF((VLOOKUP($A480,DATA!$S$1:$AC$38,7,FALSE))="X","X",(IF(U479="X",1,U479+1)))))</f>
        <v/>
      </c>
      <c r="V480" s="51" t="str">
        <f>IF($A480="","",(IF((VLOOKUP($A480,DATA!$S$1:$AC$38,8,FALSE))="X","X",(IF(V479="X",1,V479+1)))))</f>
        <v/>
      </c>
      <c r="W480" s="50" t="str">
        <f>IF($A480="","",(IF((VLOOKUP($A480,DATA!$S$1:$AC$38,9,FALSE))="X","X",(IF(W479="X",1,W479+1)))))</f>
        <v/>
      </c>
      <c r="X480" s="50" t="str">
        <f>IF($A480="","",(IF((VLOOKUP($A480,DATA!$S$1:$AC$38,10,FALSE))="X","X",(IF(X479="X",1,X479+1)))))</f>
        <v/>
      </c>
      <c r="Y480" s="51" t="str">
        <f>IF($A480="","",(IF((VLOOKUP($A480,DATA!$S$1:$AC$38,11,FALSE))="X","X",(IF(Y479="X",1,Y479+1)))))</f>
        <v/>
      </c>
      <c r="Z480" s="52"/>
      <c r="AA480" s="52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44"/>
      <c r="AQ480" s="44"/>
      <c r="AR480" s="44"/>
      <c r="AS480" s="44"/>
      <c r="AT480" s="44"/>
      <c r="AU480" s="44"/>
      <c r="AV480" s="44"/>
      <c r="AW480" s="44"/>
      <c r="AX480" s="44"/>
      <c r="AY480" s="44"/>
      <c r="AZ480" s="44"/>
      <c r="BA480" s="44"/>
      <c r="BB480" s="44"/>
      <c r="BC480" s="44"/>
      <c r="BD480" s="44"/>
      <c r="BE480" s="44"/>
      <c r="BF480" s="44"/>
      <c r="BG480" s="44"/>
      <c r="BH480" s="44"/>
      <c r="BI480" s="44"/>
      <c r="BJ480" s="44"/>
      <c r="BK480" s="44"/>
      <c r="BL480" s="44"/>
      <c r="BM480" s="39"/>
      <c r="BN480" s="39"/>
      <c r="BO480" s="39"/>
      <c r="BP480" s="39"/>
      <c r="BQ480" s="39"/>
      <c r="BR480" s="39"/>
      <c r="BS480" s="44"/>
      <c r="BT480" s="44"/>
      <c r="BU480" s="44"/>
      <c r="BV480" s="44"/>
      <c r="BW480" s="44"/>
      <c r="BX480" s="44"/>
      <c r="BY480" s="44"/>
      <c r="BZ480" s="44"/>
      <c r="CA480" s="44"/>
      <c r="CB480" s="44"/>
      <c r="CC480" s="44"/>
      <c r="CD480" s="44"/>
      <c r="CE480" s="39"/>
      <c r="CF480" s="39"/>
      <c r="CG480" s="39"/>
      <c r="CH480" s="39"/>
      <c r="DC480" s="4"/>
      <c r="DD480" s="4"/>
      <c r="DE480" s="49"/>
      <c r="DF480" s="49"/>
      <c r="DG480" s="49"/>
      <c r="DH480" s="49"/>
      <c r="DI480" s="49"/>
      <c r="DJ480" s="49"/>
      <c r="DK480" s="49"/>
      <c r="DL480" s="49"/>
      <c r="DM480" s="49"/>
      <c r="DN480" s="49"/>
      <c r="DO480" s="49"/>
      <c r="DP480" s="49"/>
      <c r="DQ480" s="49"/>
      <c r="DR480" s="49"/>
      <c r="DS480" s="49"/>
      <c r="DT480" s="49"/>
      <c r="DU480" s="49"/>
      <c r="DV480" s="49"/>
      <c r="DW480" s="49"/>
      <c r="DX480" s="49"/>
      <c r="DY480" s="49"/>
      <c r="DZ480" s="49"/>
      <c r="EA480" s="49"/>
      <c r="EB480" s="49"/>
      <c r="EC480" s="49"/>
      <c r="ED480" s="49"/>
      <c r="EE480" s="49"/>
      <c r="EF480" s="49"/>
      <c r="EG480" s="49"/>
      <c r="EH480" s="49"/>
      <c r="EI480" s="49"/>
      <c r="EJ480" s="49"/>
      <c r="EK480" s="49"/>
      <c r="EL480" s="49"/>
      <c r="EM480" s="49"/>
      <c r="EN480" s="49"/>
      <c r="EO480" s="49"/>
      <c r="EP480" s="49"/>
      <c r="EQ480" s="49"/>
      <c r="ER480" s="49"/>
      <c r="ES480" s="49"/>
      <c r="ET480" s="49"/>
      <c r="EU480" s="49"/>
      <c r="EV480" s="49"/>
      <c r="EW480" s="49"/>
      <c r="EX480" s="49"/>
      <c r="EY480" s="49"/>
      <c r="EZ480" s="49"/>
      <c r="FA480" s="49"/>
      <c r="FB480" s="49"/>
      <c r="FC480" s="49"/>
      <c r="FD480" s="49"/>
      <c r="FE480" s="49"/>
      <c r="FF480" s="49"/>
      <c r="FG480" s="49"/>
      <c r="FH480" s="49"/>
      <c r="FI480" s="49"/>
      <c r="FJ480" s="49"/>
      <c r="FK480" s="49"/>
      <c r="FL480" s="49"/>
      <c r="FM480" s="49"/>
      <c r="FN480" s="49"/>
      <c r="FO480" s="49"/>
      <c r="FP480" s="49"/>
      <c r="FQ480" s="49"/>
      <c r="FR480" s="49"/>
      <c r="FS480" s="49"/>
      <c r="FT480" s="49"/>
      <c r="FU480" s="49"/>
      <c r="FV480" s="49"/>
      <c r="FW480" s="49"/>
      <c r="FX480" s="49"/>
      <c r="FY480" s="49"/>
      <c r="FZ480" s="49"/>
      <c r="GA480" s="49"/>
      <c r="GB480" s="49"/>
      <c r="GC480" s="49"/>
      <c r="GD480" s="49"/>
      <c r="GE480" s="49"/>
      <c r="GF480" s="49"/>
      <c r="GG480" s="49"/>
      <c r="GH480" s="49"/>
      <c r="GI480" s="49"/>
      <c r="GJ480" s="49"/>
      <c r="GK480" s="49"/>
      <c r="GL480" s="49"/>
      <c r="GM480" s="49"/>
      <c r="GN480" s="49"/>
      <c r="GO480" s="49"/>
      <c r="GP480" s="49"/>
      <c r="GQ480" s="49"/>
      <c r="GR480" s="49"/>
      <c r="GS480" s="49"/>
      <c r="GT480" s="49"/>
      <c r="GU480" s="49"/>
      <c r="GV480" s="49"/>
      <c r="GW480" s="49"/>
      <c r="GX480" s="49"/>
      <c r="GY480" s="49"/>
      <c r="GZ480" s="49"/>
    </row>
    <row r="481" spans="1:208" s="5" customFormat="1" ht="18.600000000000001" customHeight="1" x14ac:dyDescent="0.25">
      <c r="A481" s="58"/>
      <c r="B481" s="50" t="str">
        <f>IF($A481="","",(IF((VLOOKUP($A481,DATA!$A$1:$M$38,2,FALSE))="X","X",(IF(B480="X",1,B480+1)))))</f>
        <v/>
      </c>
      <c r="C481" s="51" t="str">
        <f>IF($A481="","",(IF((VLOOKUP($A481,DATA!$A$1:$M$38,3,FALSE))="X","X",(IF(C480="X",1,C480+1)))))</f>
        <v/>
      </c>
      <c r="D481" s="50" t="str">
        <f>IF($A481="","",(IF((VLOOKUP($A481,DATA!$A$1:$M$38,4,FALSE))="X","X",(IF(D480="X",1,D480+1)))))</f>
        <v/>
      </c>
      <c r="E481" s="51" t="str">
        <f>IF($A481="","",(IF((VLOOKUP($A481,DATA!$A$1:$M$38,5,FALSE))="X","X",(IF(E480="X",1,E480+1)))))</f>
        <v/>
      </c>
      <c r="F481" s="50" t="str">
        <f>IF($A481="","",(IF((VLOOKUP($A481,DATA!$A$1:$M$38,6,FALSE))="X","X",(IF(F480="X",1,F480+1)))))</f>
        <v/>
      </c>
      <c r="G481" s="51" t="str">
        <f>IF($A481="","",(IF((VLOOKUP($A481,DATA!$A$1:$M$38,7,FALSE))="X","X",(IF(G480="X",1,G480+1)))))</f>
        <v/>
      </c>
      <c r="H481" s="50" t="str">
        <f>IF($A481="","",(IF((VLOOKUP($A481,DATA!$A$1:$M$38,8,FALSE))="X","X",(IF(H480="X",1,H480+1)))))</f>
        <v/>
      </c>
      <c r="I481" s="50" t="str">
        <f>IF($A481="","",(IF((VLOOKUP($A481,DATA!$A$1:$M$38,9,FALSE))="X","X",(IF(I480="X",1,I480+1)))))</f>
        <v/>
      </c>
      <c r="J481" s="51" t="str">
        <f>IF($A481="","",(IF((VLOOKUP($A481,DATA!$A$1:$M$38,10,FALSE))="X","X",(IF(J480="X",1,J480+1)))))</f>
        <v/>
      </c>
      <c r="K481" s="50" t="str">
        <f>IF($A481="","",(IF((VLOOKUP($A481,DATA!$A$1:$M$38,11,FALSE))="X","X",(IF(K480="X",1,K480+1)))))</f>
        <v/>
      </c>
      <c r="L481" s="50" t="str">
        <f>IF($A481="","",(IF((VLOOKUP($A481,DATA!$A$1:$M$38,12,FALSE))="X","X",(IF(L480="X",1,L480+1)))))</f>
        <v/>
      </c>
      <c r="M481" s="50" t="str">
        <f>IF($A481="","",(IF((VLOOKUP($A481,DATA!$A$1:$M$38,13,FALSE))="X","X",(IF(M480="X",1,M480+1)))))</f>
        <v/>
      </c>
      <c r="N481" s="53" t="str">
        <f t="shared" si="14"/>
        <v/>
      </c>
      <c r="O481" s="51" t="str">
        <f t="shared" si="15"/>
        <v/>
      </c>
      <c r="P481" s="50" t="str">
        <f>IF($A481="","",(IF((VLOOKUP($A481,DATA!$S$1:$AC$38,2,FALSE))="X","X",(IF(P480="X",1,P480+1)))))</f>
        <v/>
      </c>
      <c r="Q481" s="50" t="str">
        <f>IF($A481="","",(IF((VLOOKUP($A481,DATA!$S$1:$AC$38,3,FALSE))="X","X",(IF(Q480="X",1,Q480+1)))))</f>
        <v/>
      </c>
      <c r="R481" s="50" t="str">
        <f>IF($A481="","",(IF((VLOOKUP($A481,DATA!$S$1:$AC$38,4,FALSE))="X","X",(IF(R480="X",1,R480+1)))))</f>
        <v/>
      </c>
      <c r="S481" s="50" t="str">
        <f>IF($A481="","",(IF((VLOOKUP($A481,DATA!$S$1:$AC$38,5,FALSE))="X","X",(IF(S480="X",1,S480+1)))))</f>
        <v/>
      </c>
      <c r="T481" s="50" t="str">
        <f>IF($A481="","",(IF((VLOOKUP($A481,DATA!$S$1:$AC$38,6,FALSE))="X","X",(IF(T480="X",1,T480+1)))))</f>
        <v/>
      </c>
      <c r="U481" s="50" t="str">
        <f>IF($A481="","",(IF((VLOOKUP($A481,DATA!$S$1:$AC$38,7,FALSE))="X","X",(IF(U480="X",1,U480+1)))))</f>
        <v/>
      </c>
      <c r="V481" s="51" t="str">
        <f>IF($A481="","",(IF((VLOOKUP($A481,DATA!$S$1:$AC$38,8,FALSE))="X","X",(IF(V480="X",1,V480+1)))))</f>
        <v/>
      </c>
      <c r="W481" s="50" t="str">
        <f>IF($A481="","",(IF((VLOOKUP($A481,DATA!$S$1:$AC$38,9,FALSE))="X","X",(IF(W480="X",1,W480+1)))))</f>
        <v/>
      </c>
      <c r="X481" s="50" t="str">
        <f>IF($A481="","",(IF((VLOOKUP($A481,DATA!$S$1:$AC$38,10,FALSE))="X","X",(IF(X480="X",1,X480+1)))))</f>
        <v/>
      </c>
      <c r="Y481" s="51" t="str">
        <f>IF($A481="","",(IF((VLOOKUP($A481,DATA!$S$1:$AC$38,11,FALSE))="X","X",(IF(Y480="X",1,Y480+1)))))</f>
        <v/>
      </c>
      <c r="Z481" s="52"/>
      <c r="AA481" s="52"/>
      <c r="AB481" s="44"/>
      <c r="AC481" s="44"/>
      <c r="AD481" s="44"/>
      <c r="AE481" s="44"/>
      <c r="AF481" s="44"/>
      <c r="AG481" s="44"/>
      <c r="AH481" s="44"/>
      <c r="AI481" s="44"/>
      <c r="AJ481" s="44"/>
      <c r="AK481" s="44"/>
      <c r="AL481" s="44"/>
      <c r="AM481" s="44"/>
      <c r="AN481" s="44"/>
      <c r="AO481" s="44"/>
      <c r="AP481" s="44"/>
      <c r="AQ481" s="44"/>
      <c r="AR481" s="44"/>
      <c r="AS481" s="44"/>
      <c r="AT481" s="44"/>
      <c r="AU481" s="44"/>
      <c r="AV481" s="44"/>
      <c r="AW481" s="44"/>
      <c r="AX481" s="44"/>
      <c r="AY481" s="44"/>
      <c r="AZ481" s="44"/>
      <c r="BA481" s="44"/>
      <c r="BB481" s="44"/>
      <c r="BC481" s="44"/>
      <c r="BD481" s="44"/>
      <c r="BE481" s="44"/>
      <c r="BF481" s="44"/>
      <c r="BG481" s="44"/>
      <c r="BH481" s="44"/>
      <c r="BI481" s="44"/>
      <c r="BJ481" s="44"/>
      <c r="BK481" s="44"/>
      <c r="BL481" s="44"/>
      <c r="BM481" s="39"/>
      <c r="BN481" s="39"/>
      <c r="BO481" s="39"/>
      <c r="BP481" s="39"/>
      <c r="BQ481" s="39"/>
      <c r="BR481" s="39"/>
      <c r="BS481" s="44"/>
      <c r="BT481" s="44"/>
      <c r="BU481" s="44"/>
      <c r="BV481" s="44"/>
      <c r="BW481" s="44"/>
      <c r="BX481" s="44"/>
      <c r="BY481" s="44"/>
      <c r="BZ481" s="44"/>
      <c r="CA481" s="44"/>
      <c r="CB481" s="44"/>
      <c r="CC481" s="44"/>
      <c r="CD481" s="44"/>
      <c r="CE481" s="39"/>
      <c r="CF481" s="39"/>
      <c r="CG481" s="39"/>
      <c r="CH481" s="39"/>
      <c r="DC481" s="4"/>
      <c r="DD481" s="4"/>
      <c r="DE481" s="49"/>
      <c r="DF481" s="49"/>
      <c r="DG481" s="49"/>
      <c r="DH481" s="49"/>
      <c r="DI481" s="49"/>
      <c r="DJ481" s="49"/>
      <c r="DK481" s="49"/>
      <c r="DL481" s="49"/>
      <c r="DM481" s="49"/>
      <c r="DN481" s="49"/>
      <c r="DO481" s="49"/>
      <c r="DP481" s="49"/>
      <c r="DQ481" s="49"/>
      <c r="DR481" s="49"/>
      <c r="DS481" s="49"/>
      <c r="DT481" s="49"/>
      <c r="DU481" s="49"/>
      <c r="DV481" s="49"/>
      <c r="DW481" s="49"/>
      <c r="DX481" s="49"/>
      <c r="DY481" s="49"/>
      <c r="DZ481" s="49"/>
      <c r="EA481" s="49"/>
      <c r="EB481" s="49"/>
      <c r="EC481" s="49"/>
      <c r="ED481" s="49"/>
      <c r="EE481" s="49"/>
      <c r="EF481" s="49"/>
      <c r="EG481" s="49"/>
      <c r="EH481" s="49"/>
      <c r="EI481" s="49"/>
      <c r="EJ481" s="49"/>
      <c r="EK481" s="49"/>
      <c r="EL481" s="49"/>
      <c r="EM481" s="49"/>
      <c r="EN481" s="49"/>
      <c r="EO481" s="49"/>
      <c r="EP481" s="49"/>
      <c r="EQ481" s="49"/>
      <c r="ER481" s="49"/>
      <c r="ES481" s="49"/>
      <c r="ET481" s="49"/>
      <c r="EU481" s="49"/>
      <c r="EV481" s="49"/>
      <c r="EW481" s="49"/>
      <c r="EX481" s="49"/>
      <c r="EY481" s="49"/>
      <c r="EZ481" s="49"/>
      <c r="FA481" s="49"/>
      <c r="FB481" s="49"/>
      <c r="FC481" s="49"/>
      <c r="FD481" s="49"/>
      <c r="FE481" s="49"/>
      <c r="FF481" s="49"/>
      <c r="FG481" s="49"/>
      <c r="FH481" s="49"/>
      <c r="FI481" s="49"/>
      <c r="FJ481" s="49"/>
      <c r="FK481" s="49"/>
      <c r="FL481" s="49"/>
      <c r="FM481" s="49"/>
      <c r="FN481" s="49"/>
      <c r="FO481" s="49"/>
      <c r="FP481" s="49"/>
      <c r="FQ481" s="49"/>
      <c r="FR481" s="49"/>
      <c r="FS481" s="49"/>
      <c r="FT481" s="49"/>
      <c r="FU481" s="49"/>
      <c r="FV481" s="49"/>
      <c r="FW481" s="49"/>
      <c r="FX481" s="49"/>
      <c r="FY481" s="49"/>
      <c r="FZ481" s="49"/>
      <c r="GA481" s="49"/>
      <c r="GB481" s="49"/>
      <c r="GC481" s="49"/>
      <c r="GD481" s="49"/>
      <c r="GE481" s="49"/>
      <c r="GF481" s="49"/>
      <c r="GG481" s="49"/>
      <c r="GH481" s="49"/>
      <c r="GI481" s="49"/>
      <c r="GJ481" s="49"/>
      <c r="GK481" s="49"/>
      <c r="GL481" s="49"/>
      <c r="GM481" s="49"/>
      <c r="GN481" s="49"/>
      <c r="GO481" s="49"/>
      <c r="GP481" s="49"/>
      <c r="GQ481" s="49"/>
      <c r="GR481" s="49"/>
      <c r="GS481" s="49"/>
      <c r="GT481" s="49"/>
      <c r="GU481" s="49"/>
      <c r="GV481" s="49"/>
      <c r="GW481" s="49"/>
      <c r="GX481" s="49"/>
      <c r="GY481" s="49"/>
      <c r="GZ481" s="49"/>
    </row>
    <row r="482" spans="1:208" s="5" customFormat="1" ht="18.600000000000001" customHeight="1" x14ac:dyDescent="0.25">
      <c r="A482" s="58"/>
      <c r="B482" s="50" t="str">
        <f>IF($A482="","",(IF((VLOOKUP($A482,DATA!$A$1:$M$38,2,FALSE))="X","X",(IF(B481="X",1,B481+1)))))</f>
        <v/>
      </c>
      <c r="C482" s="51" t="str">
        <f>IF($A482="","",(IF((VLOOKUP($A482,DATA!$A$1:$M$38,3,FALSE))="X","X",(IF(C481="X",1,C481+1)))))</f>
        <v/>
      </c>
      <c r="D482" s="50" t="str">
        <f>IF($A482="","",(IF((VLOOKUP($A482,DATA!$A$1:$M$38,4,FALSE))="X","X",(IF(D481="X",1,D481+1)))))</f>
        <v/>
      </c>
      <c r="E482" s="51" t="str">
        <f>IF($A482="","",(IF((VLOOKUP($A482,DATA!$A$1:$M$38,5,FALSE))="X","X",(IF(E481="X",1,E481+1)))))</f>
        <v/>
      </c>
      <c r="F482" s="50" t="str">
        <f>IF($A482="","",(IF((VLOOKUP($A482,DATA!$A$1:$M$38,6,FALSE))="X","X",(IF(F481="X",1,F481+1)))))</f>
        <v/>
      </c>
      <c r="G482" s="51" t="str">
        <f>IF($A482="","",(IF((VLOOKUP($A482,DATA!$A$1:$M$38,7,FALSE))="X","X",(IF(G481="X",1,G481+1)))))</f>
        <v/>
      </c>
      <c r="H482" s="50" t="str">
        <f>IF($A482="","",(IF((VLOOKUP($A482,DATA!$A$1:$M$38,8,FALSE))="X","X",(IF(H481="X",1,H481+1)))))</f>
        <v/>
      </c>
      <c r="I482" s="50" t="str">
        <f>IF($A482="","",(IF((VLOOKUP($A482,DATA!$A$1:$M$38,9,FALSE))="X","X",(IF(I481="X",1,I481+1)))))</f>
        <v/>
      </c>
      <c r="J482" s="51" t="str">
        <f>IF($A482="","",(IF((VLOOKUP($A482,DATA!$A$1:$M$38,10,FALSE))="X","X",(IF(J481="X",1,J481+1)))))</f>
        <v/>
      </c>
      <c r="K482" s="50" t="str">
        <f>IF($A482="","",(IF((VLOOKUP($A482,DATA!$A$1:$M$38,11,FALSE))="X","X",(IF(K481="X",1,K481+1)))))</f>
        <v/>
      </c>
      <c r="L482" s="50" t="str">
        <f>IF($A482="","",(IF((VLOOKUP($A482,DATA!$A$1:$M$38,12,FALSE))="X","X",(IF(L481="X",1,L481+1)))))</f>
        <v/>
      </c>
      <c r="M482" s="50" t="str">
        <f>IF($A482="","",(IF((VLOOKUP($A482,DATA!$A$1:$M$38,13,FALSE))="X","X",(IF(M481="X",1,M481+1)))))</f>
        <v/>
      </c>
      <c r="N482" s="53" t="str">
        <f t="shared" si="14"/>
        <v/>
      </c>
      <c r="O482" s="51" t="str">
        <f t="shared" si="15"/>
        <v/>
      </c>
      <c r="P482" s="50" t="str">
        <f>IF($A482="","",(IF((VLOOKUP($A482,DATA!$S$1:$AC$38,2,FALSE))="X","X",(IF(P481="X",1,P481+1)))))</f>
        <v/>
      </c>
      <c r="Q482" s="50" t="str">
        <f>IF($A482="","",(IF((VLOOKUP($A482,DATA!$S$1:$AC$38,3,FALSE))="X","X",(IF(Q481="X",1,Q481+1)))))</f>
        <v/>
      </c>
      <c r="R482" s="50" t="str">
        <f>IF($A482="","",(IF((VLOOKUP($A482,DATA!$S$1:$AC$38,4,FALSE))="X","X",(IF(R481="X",1,R481+1)))))</f>
        <v/>
      </c>
      <c r="S482" s="50" t="str">
        <f>IF($A482="","",(IF((VLOOKUP($A482,DATA!$S$1:$AC$38,5,FALSE))="X","X",(IF(S481="X",1,S481+1)))))</f>
        <v/>
      </c>
      <c r="T482" s="50" t="str">
        <f>IF($A482="","",(IF((VLOOKUP($A482,DATA!$S$1:$AC$38,6,FALSE))="X","X",(IF(T481="X",1,T481+1)))))</f>
        <v/>
      </c>
      <c r="U482" s="50" t="str">
        <f>IF($A482="","",(IF((VLOOKUP($A482,DATA!$S$1:$AC$38,7,FALSE))="X","X",(IF(U481="X",1,U481+1)))))</f>
        <v/>
      </c>
      <c r="V482" s="51" t="str">
        <f>IF($A482="","",(IF((VLOOKUP($A482,DATA!$S$1:$AC$38,8,FALSE))="X","X",(IF(V481="X",1,V481+1)))))</f>
        <v/>
      </c>
      <c r="W482" s="50" t="str">
        <f>IF($A482="","",(IF((VLOOKUP($A482,DATA!$S$1:$AC$38,9,FALSE))="X","X",(IF(W481="X",1,W481+1)))))</f>
        <v/>
      </c>
      <c r="X482" s="50" t="str">
        <f>IF($A482="","",(IF((VLOOKUP($A482,DATA!$S$1:$AC$38,10,FALSE))="X","X",(IF(X481="X",1,X481+1)))))</f>
        <v/>
      </c>
      <c r="Y482" s="51" t="str">
        <f>IF($A482="","",(IF((VLOOKUP($A482,DATA!$S$1:$AC$38,11,FALSE))="X","X",(IF(Y481="X",1,Y481+1)))))</f>
        <v/>
      </c>
      <c r="Z482" s="52"/>
      <c r="AA482" s="52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  <c r="AL482" s="44"/>
      <c r="AM482" s="44"/>
      <c r="AN482" s="44"/>
      <c r="AO482" s="44"/>
      <c r="AP482" s="44"/>
      <c r="AQ482" s="44"/>
      <c r="AR482" s="44"/>
      <c r="AS482" s="44"/>
      <c r="AT482" s="44"/>
      <c r="AU482" s="44"/>
      <c r="AV482" s="44"/>
      <c r="AW482" s="44"/>
      <c r="AX482" s="44"/>
      <c r="AY482" s="44"/>
      <c r="AZ482" s="44"/>
      <c r="BA482" s="44"/>
      <c r="BB482" s="44"/>
      <c r="BC482" s="44"/>
      <c r="BD482" s="44"/>
      <c r="BE482" s="44"/>
      <c r="BF482" s="44"/>
      <c r="BG482" s="44"/>
      <c r="BH482" s="44"/>
      <c r="BI482" s="44"/>
      <c r="BJ482" s="44"/>
      <c r="BK482" s="44"/>
      <c r="BL482" s="44"/>
      <c r="BM482" s="39"/>
      <c r="BN482" s="39"/>
      <c r="BO482" s="39"/>
      <c r="BP482" s="39"/>
      <c r="BQ482" s="39"/>
      <c r="BR482" s="39"/>
      <c r="BS482" s="44"/>
      <c r="BT482" s="44"/>
      <c r="BU482" s="44"/>
      <c r="BV482" s="44"/>
      <c r="BW482" s="44"/>
      <c r="BX482" s="44"/>
      <c r="BY482" s="44"/>
      <c r="BZ482" s="44"/>
      <c r="CA482" s="44"/>
      <c r="CB482" s="44"/>
      <c r="CC482" s="44"/>
      <c r="CD482" s="44"/>
      <c r="CE482" s="39"/>
      <c r="CF482" s="39"/>
      <c r="CG482" s="39"/>
      <c r="CH482" s="39"/>
      <c r="DC482" s="4"/>
      <c r="DD482" s="4"/>
      <c r="DE482" s="49"/>
      <c r="DF482" s="49"/>
      <c r="DG482" s="49"/>
      <c r="DH482" s="49"/>
      <c r="DI482" s="49"/>
      <c r="DJ482" s="49"/>
      <c r="DK482" s="49"/>
      <c r="DL482" s="49"/>
      <c r="DM482" s="49"/>
      <c r="DN482" s="49"/>
      <c r="DO482" s="49"/>
      <c r="DP482" s="49"/>
      <c r="DQ482" s="49"/>
      <c r="DR482" s="49"/>
      <c r="DS482" s="49"/>
      <c r="DT482" s="49"/>
      <c r="DU482" s="49"/>
      <c r="DV482" s="49"/>
      <c r="DW482" s="49"/>
      <c r="DX482" s="49"/>
      <c r="DY482" s="49"/>
      <c r="DZ482" s="49"/>
      <c r="EA482" s="49"/>
      <c r="EB482" s="49"/>
      <c r="EC482" s="49"/>
      <c r="ED482" s="49"/>
      <c r="EE482" s="49"/>
      <c r="EF482" s="49"/>
      <c r="EG482" s="49"/>
      <c r="EH482" s="49"/>
      <c r="EI482" s="49"/>
      <c r="EJ482" s="49"/>
      <c r="EK482" s="49"/>
      <c r="EL482" s="49"/>
      <c r="EM482" s="49"/>
      <c r="EN482" s="49"/>
      <c r="EO482" s="49"/>
      <c r="EP482" s="49"/>
      <c r="EQ482" s="49"/>
      <c r="ER482" s="49"/>
      <c r="ES482" s="49"/>
      <c r="ET482" s="49"/>
      <c r="EU482" s="49"/>
      <c r="EV482" s="49"/>
      <c r="EW482" s="49"/>
      <c r="EX482" s="49"/>
      <c r="EY482" s="49"/>
      <c r="EZ482" s="49"/>
      <c r="FA482" s="49"/>
      <c r="FB482" s="49"/>
      <c r="FC482" s="49"/>
      <c r="FD482" s="49"/>
      <c r="FE482" s="49"/>
      <c r="FF482" s="49"/>
      <c r="FG482" s="49"/>
      <c r="FH482" s="49"/>
      <c r="FI482" s="49"/>
      <c r="FJ482" s="49"/>
      <c r="FK482" s="49"/>
      <c r="FL482" s="49"/>
      <c r="FM482" s="49"/>
      <c r="FN482" s="49"/>
      <c r="FO482" s="49"/>
      <c r="FP482" s="49"/>
      <c r="FQ482" s="49"/>
      <c r="FR482" s="49"/>
      <c r="FS482" s="49"/>
      <c r="FT482" s="49"/>
      <c r="FU482" s="49"/>
      <c r="FV482" s="49"/>
      <c r="FW482" s="49"/>
      <c r="FX482" s="49"/>
      <c r="FY482" s="49"/>
      <c r="FZ482" s="49"/>
      <c r="GA482" s="49"/>
      <c r="GB482" s="49"/>
      <c r="GC482" s="49"/>
      <c r="GD482" s="49"/>
      <c r="GE482" s="49"/>
      <c r="GF482" s="49"/>
      <c r="GG482" s="49"/>
      <c r="GH482" s="49"/>
      <c r="GI482" s="49"/>
      <c r="GJ482" s="49"/>
      <c r="GK482" s="49"/>
      <c r="GL482" s="49"/>
      <c r="GM482" s="49"/>
      <c r="GN482" s="49"/>
      <c r="GO482" s="49"/>
      <c r="GP482" s="49"/>
      <c r="GQ482" s="49"/>
      <c r="GR482" s="49"/>
      <c r="GS482" s="49"/>
      <c r="GT482" s="49"/>
      <c r="GU482" s="49"/>
      <c r="GV482" s="49"/>
      <c r="GW482" s="49"/>
      <c r="GX482" s="49"/>
      <c r="GY482" s="49"/>
      <c r="GZ482" s="49"/>
    </row>
    <row r="483" spans="1:208" s="5" customFormat="1" ht="18.600000000000001" customHeight="1" x14ac:dyDescent="0.25">
      <c r="A483" s="58"/>
      <c r="B483" s="50" t="str">
        <f>IF($A483="","",(IF((VLOOKUP($A483,DATA!$A$1:$M$38,2,FALSE))="X","X",(IF(B482="X",1,B482+1)))))</f>
        <v/>
      </c>
      <c r="C483" s="51" t="str">
        <f>IF($A483="","",(IF((VLOOKUP($A483,DATA!$A$1:$M$38,3,FALSE))="X","X",(IF(C482="X",1,C482+1)))))</f>
        <v/>
      </c>
      <c r="D483" s="50" t="str">
        <f>IF($A483="","",(IF((VLOOKUP($A483,DATA!$A$1:$M$38,4,FALSE))="X","X",(IF(D482="X",1,D482+1)))))</f>
        <v/>
      </c>
      <c r="E483" s="51" t="str">
        <f>IF($A483="","",(IF((VLOOKUP($A483,DATA!$A$1:$M$38,5,FALSE))="X","X",(IF(E482="X",1,E482+1)))))</f>
        <v/>
      </c>
      <c r="F483" s="50" t="str">
        <f>IF($A483="","",(IF((VLOOKUP($A483,DATA!$A$1:$M$38,6,FALSE))="X","X",(IF(F482="X",1,F482+1)))))</f>
        <v/>
      </c>
      <c r="G483" s="51" t="str">
        <f>IF($A483="","",(IF((VLOOKUP($A483,DATA!$A$1:$M$38,7,FALSE))="X","X",(IF(G482="X",1,G482+1)))))</f>
        <v/>
      </c>
      <c r="H483" s="50" t="str">
        <f>IF($A483="","",(IF((VLOOKUP($A483,DATA!$A$1:$M$38,8,FALSE))="X","X",(IF(H482="X",1,H482+1)))))</f>
        <v/>
      </c>
      <c r="I483" s="50" t="str">
        <f>IF($A483="","",(IF((VLOOKUP($A483,DATA!$A$1:$M$38,9,FALSE))="X","X",(IF(I482="X",1,I482+1)))))</f>
        <v/>
      </c>
      <c r="J483" s="51" t="str">
        <f>IF($A483="","",(IF((VLOOKUP($A483,DATA!$A$1:$M$38,10,FALSE))="X","X",(IF(J482="X",1,J482+1)))))</f>
        <v/>
      </c>
      <c r="K483" s="50" t="str">
        <f>IF($A483="","",(IF((VLOOKUP($A483,DATA!$A$1:$M$38,11,FALSE))="X","X",(IF(K482="X",1,K482+1)))))</f>
        <v/>
      </c>
      <c r="L483" s="50" t="str">
        <f>IF($A483="","",(IF((VLOOKUP($A483,DATA!$A$1:$M$38,12,FALSE))="X","X",(IF(L482="X",1,L482+1)))))</f>
        <v/>
      </c>
      <c r="M483" s="50" t="str">
        <f>IF($A483="","",(IF((VLOOKUP($A483,DATA!$A$1:$M$38,13,FALSE))="X","X",(IF(M482="X",1,M482+1)))))</f>
        <v/>
      </c>
      <c r="N483" s="53" t="str">
        <f t="shared" si="14"/>
        <v/>
      </c>
      <c r="O483" s="51" t="str">
        <f t="shared" si="15"/>
        <v/>
      </c>
      <c r="P483" s="50" t="str">
        <f>IF($A483="","",(IF((VLOOKUP($A483,DATA!$S$1:$AC$38,2,FALSE))="X","X",(IF(P482="X",1,P482+1)))))</f>
        <v/>
      </c>
      <c r="Q483" s="50" t="str">
        <f>IF($A483="","",(IF((VLOOKUP($A483,DATA!$S$1:$AC$38,3,FALSE))="X","X",(IF(Q482="X",1,Q482+1)))))</f>
        <v/>
      </c>
      <c r="R483" s="50" t="str">
        <f>IF($A483="","",(IF((VLOOKUP($A483,DATA!$S$1:$AC$38,4,FALSE))="X","X",(IF(R482="X",1,R482+1)))))</f>
        <v/>
      </c>
      <c r="S483" s="50" t="str">
        <f>IF($A483="","",(IF((VLOOKUP($A483,DATA!$S$1:$AC$38,5,FALSE))="X","X",(IF(S482="X",1,S482+1)))))</f>
        <v/>
      </c>
      <c r="T483" s="50" t="str">
        <f>IF($A483="","",(IF((VLOOKUP($A483,DATA!$S$1:$AC$38,6,FALSE))="X","X",(IF(T482="X",1,T482+1)))))</f>
        <v/>
      </c>
      <c r="U483" s="50" t="str">
        <f>IF($A483="","",(IF((VLOOKUP($A483,DATA!$S$1:$AC$38,7,FALSE))="X","X",(IF(U482="X",1,U482+1)))))</f>
        <v/>
      </c>
      <c r="V483" s="51" t="str">
        <f>IF($A483="","",(IF((VLOOKUP($A483,DATA!$S$1:$AC$38,8,FALSE))="X","X",(IF(V482="X",1,V482+1)))))</f>
        <v/>
      </c>
      <c r="W483" s="50" t="str">
        <f>IF($A483="","",(IF((VLOOKUP($A483,DATA!$S$1:$AC$38,9,FALSE))="X","X",(IF(W482="X",1,W482+1)))))</f>
        <v/>
      </c>
      <c r="X483" s="50" t="str">
        <f>IF($A483="","",(IF((VLOOKUP($A483,DATA!$S$1:$AC$38,10,FALSE))="X","X",(IF(X482="X",1,X482+1)))))</f>
        <v/>
      </c>
      <c r="Y483" s="51" t="str">
        <f>IF($A483="","",(IF((VLOOKUP($A483,DATA!$S$1:$AC$38,11,FALSE))="X","X",(IF(Y482="X",1,Y482+1)))))</f>
        <v/>
      </c>
      <c r="Z483" s="52"/>
      <c r="AA483" s="52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/>
      <c r="AL483" s="44"/>
      <c r="AM483" s="44"/>
      <c r="AN483" s="44"/>
      <c r="AO483" s="44"/>
      <c r="AP483" s="44"/>
      <c r="AQ483" s="44"/>
      <c r="AR483" s="44"/>
      <c r="AS483" s="44"/>
      <c r="AT483" s="44"/>
      <c r="AU483" s="44"/>
      <c r="AV483" s="44"/>
      <c r="AW483" s="44"/>
      <c r="AX483" s="44"/>
      <c r="AY483" s="44"/>
      <c r="AZ483" s="44"/>
      <c r="BA483" s="44"/>
      <c r="BB483" s="44"/>
      <c r="BC483" s="44"/>
      <c r="BD483" s="44"/>
      <c r="BE483" s="44"/>
      <c r="BF483" s="44"/>
      <c r="BG483" s="44"/>
      <c r="BH483" s="44"/>
      <c r="BI483" s="44"/>
      <c r="BJ483" s="44"/>
      <c r="BK483" s="44"/>
      <c r="BL483" s="44"/>
      <c r="BM483" s="39"/>
      <c r="BN483" s="39"/>
      <c r="BO483" s="39"/>
      <c r="BP483" s="39"/>
      <c r="BQ483" s="39"/>
      <c r="BR483" s="39"/>
      <c r="BS483" s="44"/>
      <c r="BT483" s="44"/>
      <c r="BU483" s="44"/>
      <c r="BV483" s="44"/>
      <c r="BW483" s="44"/>
      <c r="BX483" s="44"/>
      <c r="BY483" s="44"/>
      <c r="BZ483" s="44"/>
      <c r="CA483" s="44"/>
      <c r="CB483" s="44"/>
      <c r="CC483" s="44"/>
      <c r="CD483" s="44"/>
      <c r="CE483" s="39"/>
      <c r="CF483" s="39"/>
      <c r="CG483" s="39"/>
      <c r="CH483" s="39"/>
      <c r="DC483" s="4"/>
      <c r="DD483" s="4"/>
      <c r="DE483" s="49"/>
      <c r="DF483" s="49"/>
      <c r="DG483" s="49"/>
      <c r="DH483" s="49"/>
      <c r="DI483" s="49"/>
      <c r="DJ483" s="49"/>
      <c r="DK483" s="49"/>
      <c r="DL483" s="49"/>
      <c r="DM483" s="49"/>
      <c r="DN483" s="49"/>
      <c r="DO483" s="49"/>
      <c r="DP483" s="49"/>
      <c r="DQ483" s="49"/>
      <c r="DR483" s="49"/>
      <c r="DS483" s="49"/>
      <c r="DT483" s="49"/>
      <c r="DU483" s="49"/>
      <c r="DV483" s="49"/>
      <c r="DW483" s="49"/>
      <c r="DX483" s="49"/>
      <c r="DY483" s="49"/>
      <c r="DZ483" s="49"/>
      <c r="EA483" s="49"/>
      <c r="EB483" s="49"/>
      <c r="EC483" s="49"/>
      <c r="ED483" s="49"/>
      <c r="EE483" s="49"/>
      <c r="EF483" s="49"/>
      <c r="EG483" s="49"/>
      <c r="EH483" s="49"/>
      <c r="EI483" s="49"/>
      <c r="EJ483" s="49"/>
      <c r="EK483" s="49"/>
      <c r="EL483" s="49"/>
      <c r="EM483" s="49"/>
      <c r="EN483" s="49"/>
      <c r="EO483" s="49"/>
      <c r="EP483" s="49"/>
      <c r="EQ483" s="49"/>
      <c r="ER483" s="49"/>
      <c r="ES483" s="49"/>
      <c r="ET483" s="49"/>
      <c r="EU483" s="49"/>
      <c r="EV483" s="49"/>
      <c r="EW483" s="49"/>
      <c r="EX483" s="49"/>
      <c r="EY483" s="49"/>
      <c r="EZ483" s="49"/>
      <c r="FA483" s="49"/>
      <c r="FB483" s="49"/>
      <c r="FC483" s="49"/>
      <c r="FD483" s="49"/>
      <c r="FE483" s="49"/>
      <c r="FF483" s="49"/>
      <c r="FG483" s="49"/>
      <c r="FH483" s="49"/>
      <c r="FI483" s="49"/>
      <c r="FJ483" s="49"/>
      <c r="FK483" s="49"/>
      <c r="FL483" s="49"/>
      <c r="FM483" s="49"/>
      <c r="FN483" s="49"/>
      <c r="FO483" s="49"/>
      <c r="FP483" s="49"/>
      <c r="FQ483" s="49"/>
      <c r="FR483" s="49"/>
      <c r="FS483" s="49"/>
      <c r="FT483" s="49"/>
      <c r="FU483" s="49"/>
      <c r="FV483" s="49"/>
      <c r="FW483" s="49"/>
      <c r="FX483" s="49"/>
      <c r="FY483" s="49"/>
      <c r="FZ483" s="49"/>
      <c r="GA483" s="49"/>
      <c r="GB483" s="49"/>
      <c r="GC483" s="49"/>
      <c r="GD483" s="49"/>
      <c r="GE483" s="49"/>
      <c r="GF483" s="49"/>
      <c r="GG483" s="49"/>
      <c r="GH483" s="49"/>
      <c r="GI483" s="49"/>
      <c r="GJ483" s="49"/>
      <c r="GK483" s="49"/>
      <c r="GL483" s="49"/>
      <c r="GM483" s="49"/>
      <c r="GN483" s="49"/>
      <c r="GO483" s="49"/>
      <c r="GP483" s="49"/>
      <c r="GQ483" s="49"/>
      <c r="GR483" s="49"/>
      <c r="GS483" s="49"/>
      <c r="GT483" s="49"/>
      <c r="GU483" s="49"/>
      <c r="GV483" s="49"/>
      <c r="GW483" s="49"/>
      <c r="GX483" s="49"/>
      <c r="GY483" s="49"/>
      <c r="GZ483" s="49"/>
    </row>
    <row r="484" spans="1:208" s="5" customFormat="1" ht="18.600000000000001" customHeight="1" x14ac:dyDescent="0.25">
      <c r="A484" s="58"/>
      <c r="B484" s="50" t="str">
        <f>IF($A484="","",(IF((VLOOKUP($A484,DATA!$A$1:$M$38,2,FALSE))="X","X",(IF(B483="X",1,B483+1)))))</f>
        <v/>
      </c>
      <c r="C484" s="51" t="str">
        <f>IF($A484="","",(IF((VLOOKUP($A484,DATA!$A$1:$M$38,3,FALSE))="X","X",(IF(C483="X",1,C483+1)))))</f>
        <v/>
      </c>
      <c r="D484" s="50" t="str">
        <f>IF($A484="","",(IF((VLOOKUP($A484,DATA!$A$1:$M$38,4,FALSE))="X","X",(IF(D483="X",1,D483+1)))))</f>
        <v/>
      </c>
      <c r="E484" s="51" t="str">
        <f>IF($A484="","",(IF((VLOOKUP($A484,DATA!$A$1:$M$38,5,FALSE))="X","X",(IF(E483="X",1,E483+1)))))</f>
        <v/>
      </c>
      <c r="F484" s="50" t="str">
        <f>IF($A484="","",(IF((VLOOKUP($A484,DATA!$A$1:$M$38,6,FALSE))="X","X",(IF(F483="X",1,F483+1)))))</f>
        <v/>
      </c>
      <c r="G484" s="51" t="str">
        <f>IF($A484="","",(IF((VLOOKUP($A484,DATA!$A$1:$M$38,7,FALSE))="X","X",(IF(G483="X",1,G483+1)))))</f>
        <v/>
      </c>
      <c r="H484" s="50" t="str">
        <f>IF($A484="","",(IF((VLOOKUP($A484,DATA!$A$1:$M$38,8,FALSE))="X","X",(IF(H483="X",1,H483+1)))))</f>
        <v/>
      </c>
      <c r="I484" s="50" t="str">
        <f>IF($A484="","",(IF((VLOOKUP($A484,DATA!$A$1:$M$38,9,FALSE))="X","X",(IF(I483="X",1,I483+1)))))</f>
        <v/>
      </c>
      <c r="J484" s="51" t="str">
        <f>IF($A484="","",(IF((VLOOKUP($A484,DATA!$A$1:$M$38,10,FALSE))="X","X",(IF(J483="X",1,J483+1)))))</f>
        <v/>
      </c>
      <c r="K484" s="50" t="str">
        <f>IF($A484="","",(IF((VLOOKUP($A484,DATA!$A$1:$M$38,11,FALSE))="X","X",(IF(K483="X",1,K483+1)))))</f>
        <v/>
      </c>
      <c r="L484" s="50" t="str">
        <f>IF($A484="","",(IF((VLOOKUP($A484,DATA!$A$1:$M$38,12,FALSE))="X","X",(IF(L483="X",1,L483+1)))))</f>
        <v/>
      </c>
      <c r="M484" s="50" t="str">
        <f>IF($A484="","",(IF((VLOOKUP($A484,DATA!$A$1:$M$38,13,FALSE))="X","X",(IF(M483="X",1,M483+1)))))</f>
        <v/>
      </c>
      <c r="N484" s="53" t="str">
        <f t="shared" si="14"/>
        <v/>
      </c>
      <c r="O484" s="51" t="str">
        <f t="shared" si="15"/>
        <v/>
      </c>
      <c r="P484" s="50" t="str">
        <f>IF($A484="","",(IF((VLOOKUP($A484,DATA!$S$1:$AC$38,2,FALSE))="X","X",(IF(P483="X",1,P483+1)))))</f>
        <v/>
      </c>
      <c r="Q484" s="50" t="str">
        <f>IF($A484="","",(IF((VLOOKUP($A484,DATA!$S$1:$AC$38,3,FALSE))="X","X",(IF(Q483="X",1,Q483+1)))))</f>
        <v/>
      </c>
      <c r="R484" s="50" t="str">
        <f>IF($A484="","",(IF((VLOOKUP($A484,DATA!$S$1:$AC$38,4,FALSE))="X","X",(IF(R483="X",1,R483+1)))))</f>
        <v/>
      </c>
      <c r="S484" s="50" t="str">
        <f>IF($A484="","",(IF((VLOOKUP($A484,DATA!$S$1:$AC$38,5,FALSE))="X","X",(IF(S483="X",1,S483+1)))))</f>
        <v/>
      </c>
      <c r="T484" s="50" t="str">
        <f>IF($A484="","",(IF((VLOOKUP($A484,DATA!$S$1:$AC$38,6,FALSE))="X","X",(IF(T483="X",1,T483+1)))))</f>
        <v/>
      </c>
      <c r="U484" s="50" t="str">
        <f>IF($A484="","",(IF((VLOOKUP($A484,DATA!$S$1:$AC$38,7,FALSE))="X","X",(IF(U483="X",1,U483+1)))))</f>
        <v/>
      </c>
      <c r="V484" s="51" t="str">
        <f>IF($A484="","",(IF((VLOOKUP($A484,DATA!$S$1:$AC$38,8,FALSE))="X","X",(IF(V483="X",1,V483+1)))))</f>
        <v/>
      </c>
      <c r="W484" s="50" t="str">
        <f>IF($A484="","",(IF((VLOOKUP($A484,DATA!$S$1:$AC$38,9,FALSE))="X","X",(IF(W483="X",1,W483+1)))))</f>
        <v/>
      </c>
      <c r="X484" s="50" t="str">
        <f>IF($A484="","",(IF((VLOOKUP($A484,DATA!$S$1:$AC$38,10,FALSE))="X","X",(IF(X483="X",1,X483+1)))))</f>
        <v/>
      </c>
      <c r="Y484" s="51" t="str">
        <f>IF($A484="","",(IF((VLOOKUP($A484,DATA!$S$1:$AC$38,11,FALSE))="X","X",(IF(Y483="X",1,Y483+1)))))</f>
        <v/>
      </c>
      <c r="Z484" s="52"/>
      <c r="AA484" s="52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N484" s="44"/>
      <c r="AO484" s="44"/>
      <c r="AP484" s="44"/>
      <c r="AQ484" s="44"/>
      <c r="AR484" s="44"/>
      <c r="AS484" s="44"/>
      <c r="AT484" s="44"/>
      <c r="AU484" s="44"/>
      <c r="AV484" s="44"/>
      <c r="AW484" s="44"/>
      <c r="AX484" s="44"/>
      <c r="AY484" s="44"/>
      <c r="AZ484" s="44"/>
      <c r="BA484" s="44"/>
      <c r="BB484" s="44"/>
      <c r="BC484" s="44"/>
      <c r="BD484" s="44"/>
      <c r="BE484" s="44"/>
      <c r="BF484" s="44"/>
      <c r="BG484" s="44"/>
      <c r="BH484" s="44"/>
      <c r="BI484" s="44"/>
      <c r="BJ484" s="44"/>
      <c r="BK484" s="44"/>
      <c r="BL484" s="44"/>
      <c r="BM484" s="39"/>
      <c r="BN484" s="39"/>
      <c r="BO484" s="39"/>
      <c r="BP484" s="39"/>
      <c r="BQ484" s="39"/>
      <c r="BR484" s="39"/>
      <c r="BS484" s="44"/>
      <c r="BT484" s="44"/>
      <c r="BU484" s="44"/>
      <c r="BV484" s="44"/>
      <c r="BW484" s="44"/>
      <c r="BX484" s="44"/>
      <c r="BY484" s="44"/>
      <c r="BZ484" s="44"/>
      <c r="CA484" s="44"/>
      <c r="CB484" s="44"/>
      <c r="CC484" s="44"/>
      <c r="CD484" s="44"/>
      <c r="CE484" s="39"/>
      <c r="CF484" s="39"/>
      <c r="CG484" s="39"/>
      <c r="CH484" s="39"/>
      <c r="DC484" s="4"/>
      <c r="DD484" s="4"/>
      <c r="DE484" s="49"/>
      <c r="DF484" s="49"/>
      <c r="DG484" s="49"/>
      <c r="DH484" s="49"/>
      <c r="DI484" s="49"/>
      <c r="DJ484" s="49"/>
      <c r="DK484" s="49"/>
      <c r="DL484" s="49"/>
      <c r="DM484" s="49"/>
      <c r="DN484" s="49"/>
      <c r="DO484" s="49"/>
      <c r="DP484" s="49"/>
      <c r="DQ484" s="49"/>
      <c r="DR484" s="49"/>
      <c r="DS484" s="49"/>
      <c r="DT484" s="49"/>
      <c r="DU484" s="49"/>
      <c r="DV484" s="49"/>
      <c r="DW484" s="49"/>
      <c r="DX484" s="49"/>
      <c r="DY484" s="49"/>
      <c r="DZ484" s="49"/>
      <c r="EA484" s="49"/>
      <c r="EB484" s="49"/>
      <c r="EC484" s="49"/>
      <c r="ED484" s="49"/>
      <c r="EE484" s="49"/>
      <c r="EF484" s="49"/>
      <c r="EG484" s="49"/>
      <c r="EH484" s="49"/>
      <c r="EI484" s="49"/>
      <c r="EJ484" s="49"/>
      <c r="EK484" s="49"/>
      <c r="EL484" s="49"/>
      <c r="EM484" s="49"/>
      <c r="EN484" s="49"/>
      <c r="EO484" s="49"/>
      <c r="EP484" s="49"/>
      <c r="EQ484" s="49"/>
      <c r="ER484" s="49"/>
      <c r="ES484" s="49"/>
      <c r="ET484" s="49"/>
      <c r="EU484" s="49"/>
      <c r="EV484" s="49"/>
      <c r="EW484" s="49"/>
      <c r="EX484" s="49"/>
      <c r="EY484" s="49"/>
      <c r="EZ484" s="49"/>
      <c r="FA484" s="49"/>
      <c r="FB484" s="49"/>
      <c r="FC484" s="49"/>
      <c r="FD484" s="49"/>
      <c r="FE484" s="49"/>
      <c r="FF484" s="49"/>
      <c r="FG484" s="49"/>
      <c r="FH484" s="49"/>
      <c r="FI484" s="49"/>
      <c r="FJ484" s="49"/>
      <c r="FK484" s="49"/>
      <c r="FL484" s="49"/>
      <c r="FM484" s="49"/>
      <c r="FN484" s="49"/>
      <c r="FO484" s="49"/>
      <c r="FP484" s="49"/>
      <c r="FQ484" s="49"/>
      <c r="FR484" s="49"/>
      <c r="FS484" s="49"/>
      <c r="FT484" s="49"/>
      <c r="FU484" s="49"/>
      <c r="FV484" s="49"/>
      <c r="FW484" s="49"/>
      <c r="FX484" s="49"/>
      <c r="FY484" s="49"/>
      <c r="FZ484" s="49"/>
      <c r="GA484" s="49"/>
      <c r="GB484" s="49"/>
      <c r="GC484" s="49"/>
      <c r="GD484" s="49"/>
      <c r="GE484" s="49"/>
      <c r="GF484" s="49"/>
      <c r="GG484" s="49"/>
      <c r="GH484" s="49"/>
      <c r="GI484" s="49"/>
      <c r="GJ484" s="49"/>
      <c r="GK484" s="49"/>
      <c r="GL484" s="49"/>
      <c r="GM484" s="49"/>
      <c r="GN484" s="49"/>
      <c r="GO484" s="49"/>
      <c r="GP484" s="49"/>
      <c r="GQ484" s="49"/>
      <c r="GR484" s="49"/>
      <c r="GS484" s="49"/>
      <c r="GT484" s="49"/>
      <c r="GU484" s="49"/>
      <c r="GV484" s="49"/>
      <c r="GW484" s="49"/>
      <c r="GX484" s="49"/>
      <c r="GY484" s="49"/>
      <c r="GZ484" s="49"/>
    </row>
    <row r="485" spans="1:208" s="5" customFormat="1" ht="18.600000000000001" customHeight="1" x14ac:dyDescent="0.25">
      <c r="A485" s="58"/>
      <c r="B485" s="50" t="str">
        <f>IF($A485="","",(IF((VLOOKUP($A485,DATA!$A$1:$M$38,2,FALSE))="X","X",(IF(B484="X",1,B484+1)))))</f>
        <v/>
      </c>
      <c r="C485" s="51" t="str">
        <f>IF($A485="","",(IF((VLOOKUP($A485,DATA!$A$1:$M$38,3,FALSE))="X","X",(IF(C484="X",1,C484+1)))))</f>
        <v/>
      </c>
      <c r="D485" s="50" t="str">
        <f>IF($A485="","",(IF((VLOOKUP($A485,DATA!$A$1:$M$38,4,FALSE))="X","X",(IF(D484="X",1,D484+1)))))</f>
        <v/>
      </c>
      <c r="E485" s="51" t="str">
        <f>IF($A485="","",(IF((VLOOKUP($A485,DATA!$A$1:$M$38,5,FALSE))="X","X",(IF(E484="X",1,E484+1)))))</f>
        <v/>
      </c>
      <c r="F485" s="50" t="str">
        <f>IF($A485="","",(IF((VLOOKUP($A485,DATA!$A$1:$M$38,6,FALSE))="X","X",(IF(F484="X",1,F484+1)))))</f>
        <v/>
      </c>
      <c r="G485" s="51" t="str">
        <f>IF($A485="","",(IF((VLOOKUP($A485,DATA!$A$1:$M$38,7,FALSE))="X","X",(IF(G484="X",1,G484+1)))))</f>
        <v/>
      </c>
      <c r="H485" s="50" t="str">
        <f>IF($A485="","",(IF((VLOOKUP($A485,DATA!$A$1:$M$38,8,FALSE))="X","X",(IF(H484="X",1,H484+1)))))</f>
        <v/>
      </c>
      <c r="I485" s="50" t="str">
        <f>IF($A485="","",(IF((VLOOKUP($A485,DATA!$A$1:$M$38,9,FALSE))="X","X",(IF(I484="X",1,I484+1)))))</f>
        <v/>
      </c>
      <c r="J485" s="51" t="str">
        <f>IF($A485="","",(IF((VLOOKUP($A485,DATA!$A$1:$M$38,10,FALSE))="X","X",(IF(J484="X",1,J484+1)))))</f>
        <v/>
      </c>
      <c r="K485" s="50" t="str">
        <f>IF($A485="","",(IF((VLOOKUP($A485,DATA!$A$1:$M$38,11,FALSE))="X","X",(IF(K484="X",1,K484+1)))))</f>
        <v/>
      </c>
      <c r="L485" s="50" t="str">
        <f>IF($A485="","",(IF((VLOOKUP($A485,DATA!$A$1:$M$38,12,FALSE))="X","X",(IF(L484="X",1,L484+1)))))</f>
        <v/>
      </c>
      <c r="M485" s="50" t="str">
        <f>IF($A485="","",(IF((VLOOKUP($A485,DATA!$A$1:$M$38,13,FALSE))="X","X",(IF(M484="X",1,M484+1)))))</f>
        <v/>
      </c>
      <c r="N485" s="53" t="str">
        <f t="shared" si="14"/>
        <v/>
      </c>
      <c r="O485" s="51" t="str">
        <f t="shared" si="15"/>
        <v/>
      </c>
      <c r="P485" s="50" t="str">
        <f>IF($A485="","",(IF((VLOOKUP($A485,DATA!$S$1:$AC$38,2,FALSE))="X","X",(IF(P484="X",1,P484+1)))))</f>
        <v/>
      </c>
      <c r="Q485" s="50" t="str">
        <f>IF($A485="","",(IF((VLOOKUP($A485,DATA!$S$1:$AC$38,3,FALSE))="X","X",(IF(Q484="X",1,Q484+1)))))</f>
        <v/>
      </c>
      <c r="R485" s="50" t="str">
        <f>IF($A485="","",(IF((VLOOKUP($A485,DATA!$S$1:$AC$38,4,FALSE))="X","X",(IF(R484="X",1,R484+1)))))</f>
        <v/>
      </c>
      <c r="S485" s="50" t="str">
        <f>IF($A485="","",(IF((VLOOKUP($A485,DATA!$S$1:$AC$38,5,FALSE))="X","X",(IF(S484="X",1,S484+1)))))</f>
        <v/>
      </c>
      <c r="T485" s="50" t="str">
        <f>IF($A485="","",(IF((VLOOKUP($A485,DATA!$S$1:$AC$38,6,FALSE))="X","X",(IF(T484="X",1,T484+1)))))</f>
        <v/>
      </c>
      <c r="U485" s="50" t="str">
        <f>IF($A485="","",(IF((VLOOKUP($A485,DATA!$S$1:$AC$38,7,FALSE))="X","X",(IF(U484="X",1,U484+1)))))</f>
        <v/>
      </c>
      <c r="V485" s="51" t="str">
        <f>IF($A485="","",(IF((VLOOKUP($A485,DATA!$S$1:$AC$38,8,FALSE))="X","X",(IF(V484="X",1,V484+1)))))</f>
        <v/>
      </c>
      <c r="W485" s="50" t="str">
        <f>IF($A485="","",(IF((VLOOKUP($A485,DATA!$S$1:$AC$38,9,FALSE))="X","X",(IF(W484="X",1,W484+1)))))</f>
        <v/>
      </c>
      <c r="X485" s="50" t="str">
        <f>IF($A485="","",(IF((VLOOKUP($A485,DATA!$S$1:$AC$38,10,FALSE))="X","X",(IF(X484="X",1,X484+1)))))</f>
        <v/>
      </c>
      <c r="Y485" s="51" t="str">
        <f>IF($A485="","",(IF((VLOOKUP($A485,DATA!$S$1:$AC$38,11,FALSE))="X","X",(IF(Y484="X",1,Y484+1)))))</f>
        <v/>
      </c>
      <c r="Z485" s="52"/>
      <c r="AA485" s="52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44"/>
      <c r="AQ485" s="44"/>
      <c r="AR485" s="44"/>
      <c r="AS485" s="44"/>
      <c r="AT485" s="44"/>
      <c r="AU485" s="44"/>
      <c r="AV485" s="44"/>
      <c r="AW485" s="44"/>
      <c r="AX485" s="44"/>
      <c r="AY485" s="44"/>
      <c r="AZ485" s="44"/>
      <c r="BA485" s="44"/>
      <c r="BB485" s="44"/>
      <c r="BC485" s="44"/>
      <c r="BD485" s="44"/>
      <c r="BE485" s="44"/>
      <c r="BF485" s="44"/>
      <c r="BG485" s="44"/>
      <c r="BH485" s="44"/>
      <c r="BI485" s="44"/>
      <c r="BJ485" s="44"/>
      <c r="BK485" s="44"/>
      <c r="BL485" s="44"/>
      <c r="BM485" s="39"/>
      <c r="BN485" s="39"/>
      <c r="BO485" s="39"/>
      <c r="BP485" s="39"/>
      <c r="BQ485" s="39"/>
      <c r="BR485" s="39"/>
      <c r="BS485" s="44"/>
      <c r="BT485" s="44"/>
      <c r="BU485" s="44"/>
      <c r="BV485" s="44"/>
      <c r="BW485" s="44"/>
      <c r="BX485" s="44"/>
      <c r="BY485" s="44"/>
      <c r="BZ485" s="44"/>
      <c r="CA485" s="44"/>
      <c r="CB485" s="44"/>
      <c r="CC485" s="44"/>
      <c r="CD485" s="44"/>
      <c r="CE485" s="39"/>
      <c r="CF485" s="39"/>
      <c r="CG485" s="39"/>
      <c r="CH485" s="39"/>
      <c r="DC485" s="4"/>
      <c r="DD485" s="4"/>
      <c r="DE485" s="49"/>
      <c r="DF485" s="49"/>
      <c r="DG485" s="49"/>
      <c r="DH485" s="49"/>
      <c r="DI485" s="49"/>
      <c r="DJ485" s="49"/>
      <c r="DK485" s="49"/>
      <c r="DL485" s="49"/>
      <c r="DM485" s="49"/>
      <c r="DN485" s="49"/>
      <c r="DO485" s="49"/>
      <c r="DP485" s="49"/>
      <c r="DQ485" s="49"/>
      <c r="DR485" s="49"/>
      <c r="DS485" s="49"/>
      <c r="DT485" s="49"/>
      <c r="DU485" s="49"/>
      <c r="DV485" s="49"/>
      <c r="DW485" s="49"/>
      <c r="DX485" s="49"/>
      <c r="DY485" s="49"/>
      <c r="DZ485" s="49"/>
      <c r="EA485" s="49"/>
      <c r="EB485" s="49"/>
      <c r="EC485" s="49"/>
      <c r="ED485" s="49"/>
      <c r="EE485" s="49"/>
      <c r="EF485" s="49"/>
      <c r="EG485" s="49"/>
      <c r="EH485" s="49"/>
      <c r="EI485" s="49"/>
      <c r="EJ485" s="49"/>
      <c r="EK485" s="49"/>
      <c r="EL485" s="49"/>
      <c r="EM485" s="49"/>
      <c r="EN485" s="49"/>
      <c r="EO485" s="49"/>
      <c r="EP485" s="49"/>
      <c r="EQ485" s="49"/>
      <c r="ER485" s="49"/>
      <c r="ES485" s="49"/>
      <c r="ET485" s="49"/>
      <c r="EU485" s="49"/>
      <c r="EV485" s="49"/>
      <c r="EW485" s="49"/>
      <c r="EX485" s="49"/>
      <c r="EY485" s="49"/>
      <c r="EZ485" s="49"/>
      <c r="FA485" s="49"/>
      <c r="FB485" s="49"/>
      <c r="FC485" s="49"/>
      <c r="FD485" s="49"/>
      <c r="FE485" s="49"/>
      <c r="FF485" s="49"/>
      <c r="FG485" s="49"/>
      <c r="FH485" s="49"/>
      <c r="FI485" s="49"/>
      <c r="FJ485" s="49"/>
      <c r="FK485" s="49"/>
      <c r="FL485" s="49"/>
      <c r="FM485" s="49"/>
      <c r="FN485" s="49"/>
      <c r="FO485" s="49"/>
      <c r="FP485" s="49"/>
      <c r="FQ485" s="49"/>
      <c r="FR485" s="49"/>
      <c r="FS485" s="49"/>
      <c r="FT485" s="49"/>
      <c r="FU485" s="49"/>
      <c r="FV485" s="49"/>
      <c r="FW485" s="49"/>
      <c r="FX485" s="49"/>
      <c r="FY485" s="49"/>
      <c r="FZ485" s="49"/>
      <c r="GA485" s="49"/>
      <c r="GB485" s="49"/>
      <c r="GC485" s="49"/>
      <c r="GD485" s="49"/>
      <c r="GE485" s="49"/>
      <c r="GF485" s="49"/>
      <c r="GG485" s="49"/>
      <c r="GH485" s="49"/>
      <c r="GI485" s="49"/>
      <c r="GJ485" s="49"/>
      <c r="GK485" s="49"/>
      <c r="GL485" s="49"/>
      <c r="GM485" s="49"/>
      <c r="GN485" s="49"/>
      <c r="GO485" s="49"/>
      <c r="GP485" s="49"/>
      <c r="GQ485" s="49"/>
      <c r="GR485" s="49"/>
      <c r="GS485" s="49"/>
      <c r="GT485" s="49"/>
      <c r="GU485" s="49"/>
      <c r="GV485" s="49"/>
      <c r="GW485" s="49"/>
      <c r="GX485" s="49"/>
      <c r="GY485" s="49"/>
      <c r="GZ485" s="49"/>
    </row>
    <row r="486" spans="1:208" s="5" customFormat="1" ht="18.600000000000001" customHeight="1" x14ac:dyDescent="0.25">
      <c r="A486" s="58"/>
      <c r="B486" s="50" t="str">
        <f>IF($A486="","",(IF((VLOOKUP($A486,DATA!$A$1:$M$38,2,FALSE))="X","X",(IF(B485="X",1,B485+1)))))</f>
        <v/>
      </c>
      <c r="C486" s="51" t="str">
        <f>IF($A486="","",(IF((VLOOKUP($A486,DATA!$A$1:$M$38,3,FALSE))="X","X",(IF(C485="X",1,C485+1)))))</f>
        <v/>
      </c>
      <c r="D486" s="50" t="str">
        <f>IF($A486="","",(IF((VLOOKUP($A486,DATA!$A$1:$M$38,4,FALSE))="X","X",(IF(D485="X",1,D485+1)))))</f>
        <v/>
      </c>
      <c r="E486" s="51" t="str">
        <f>IF($A486="","",(IF((VLOOKUP($A486,DATA!$A$1:$M$38,5,FALSE))="X","X",(IF(E485="X",1,E485+1)))))</f>
        <v/>
      </c>
      <c r="F486" s="50" t="str">
        <f>IF($A486="","",(IF((VLOOKUP($A486,DATA!$A$1:$M$38,6,FALSE))="X","X",(IF(F485="X",1,F485+1)))))</f>
        <v/>
      </c>
      <c r="G486" s="51" t="str">
        <f>IF($A486="","",(IF((VLOOKUP($A486,DATA!$A$1:$M$38,7,FALSE))="X","X",(IF(G485="X",1,G485+1)))))</f>
        <v/>
      </c>
      <c r="H486" s="50" t="str">
        <f>IF($A486="","",(IF((VLOOKUP($A486,DATA!$A$1:$M$38,8,FALSE))="X","X",(IF(H485="X",1,H485+1)))))</f>
        <v/>
      </c>
      <c r="I486" s="50" t="str">
        <f>IF($A486="","",(IF((VLOOKUP($A486,DATA!$A$1:$M$38,9,FALSE))="X","X",(IF(I485="X",1,I485+1)))))</f>
        <v/>
      </c>
      <c r="J486" s="51" t="str">
        <f>IF($A486="","",(IF((VLOOKUP($A486,DATA!$A$1:$M$38,10,FALSE))="X","X",(IF(J485="X",1,J485+1)))))</f>
        <v/>
      </c>
      <c r="K486" s="50" t="str">
        <f>IF($A486="","",(IF((VLOOKUP($A486,DATA!$A$1:$M$38,11,FALSE))="X","X",(IF(K485="X",1,K485+1)))))</f>
        <v/>
      </c>
      <c r="L486" s="50" t="str">
        <f>IF($A486="","",(IF((VLOOKUP($A486,DATA!$A$1:$M$38,12,FALSE))="X","X",(IF(L485="X",1,L485+1)))))</f>
        <v/>
      </c>
      <c r="M486" s="50" t="str">
        <f>IF($A486="","",(IF((VLOOKUP($A486,DATA!$A$1:$M$38,13,FALSE))="X","X",(IF(M485="X",1,M485+1)))))</f>
        <v/>
      </c>
      <c r="N486" s="53" t="str">
        <f t="shared" si="14"/>
        <v/>
      </c>
      <c r="O486" s="51" t="str">
        <f t="shared" si="15"/>
        <v/>
      </c>
      <c r="P486" s="50" t="str">
        <f>IF($A486="","",(IF((VLOOKUP($A486,DATA!$S$1:$AC$38,2,FALSE))="X","X",(IF(P485="X",1,P485+1)))))</f>
        <v/>
      </c>
      <c r="Q486" s="50" t="str">
        <f>IF($A486="","",(IF((VLOOKUP($A486,DATA!$S$1:$AC$38,3,FALSE))="X","X",(IF(Q485="X",1,Q485+1)))))</f>
        <v/>
      </c>
      <c r="R486" s="50" t="str">
        <f>IF($A486="","",(IF((VLOOKUP($A486,DATA!$S$1:$AC$38,4,FALSE))="X","X",(IF(R485="X",1,R485+1)))))</f>
        <v/>
      </c>
      <c r="S486" s="50" t="str">
        <f>IF($A486="","",(IF((VLOOKUP($A486,DATA!$S$1:$AC$38,5,FALSE))="X","X",(IF(S485="X",1,S485+1)))))</f>
        <v/>
      </c>
      <c r="T486" s="50" t="str">
        <f>IF($A486="","",(IF((VLOOKUP($A486,DATA!$S$1:$AC$38,6,FALSE))="X","X",(IF(T485="X",1,T485+1)))))</f>
        <v/>
      </c>
      <c r="U486" s="50" t="str">
        <f>IF($A486="","",(IF((VLOOKUP($A486,DATA!$S$1:$AC$38,7,FALSE))="X","X",(IF(U485="X",1,U485+1)))))</f>
        <v/>
      </c>
      <c r="V486" s="51" t="str">
        <f>IF($A486="","",(IF((VLOOKUP($A486,DATA!$S$1:$AC$38,8,FALSE))="X","X",(IF(V485="X",1,V485+1)))))</f>
        <v/>
      </c>
      <c r="W486" s="50" t="str">
        <f>IF($A486="","",(IF((VLOOKUP($A486,DATA!$S$1:$AC$38,9,FALSE))="X","X",(IF(W485="X",1,W485+1)))))</f>
        <v/>
      </c>
      <c r="X486" s="50" t="str">
        <f>IF($A486="","",(IF((VLOOKUP($A486,DATA!$S$1:$AC$38,10,FALSE))="X","X",(IF(X485="X",1,X485+1)))))</f>
        <v/>
      </c>
      <c r="Y486" s="51" t="str">
        <f>IF($A486="","",(IF((VLOOKUP($A486,DATA!$S$1:$AC$38,11,FALSE))="X","X",(IF(Y485="X",1,Y485+1)))))</f>
        <v/>
      </c>
      <c r="Z486" s="52"/>
      <c r="AA486" s="52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  <c r="AO486" s="44"/>
      <c r="AP486" s="44"/>
      <c r="AQ486" s="44"/>
      <c r="AR486" s="44"/>
      <c r="AS486" s="44"/>
      <c r="AT486" s="44"/>
      <c r="AU486" s="44"/>
      <c r="AV486" s="44"/>
      <c r="AW486" s="44"/>
      <c r="AX486" s="44"/>
      <c r="AY486" s="44"/>
      <c r="AZ486" s="44"/>
      <c r="BA486" s="44"/>
      <c r="BB486" s="44"/>
      <c r="BC486" s="44"/>
      <c r="BD486" s="44"/>
      <c r="BE486" s="44"/>
      <c r="BF486" s="44"/>
      <c r="BG486" s="44"/>
      <c r="BH486" s="44"/>
      <c r="BI486" s="44"/>
      <c r="BJ486" s="44"/>
      <c r="BK486" s="44"/>
      <c r="BL486" s="44"/>
      <c r="BM486" s="39"/>
      <c r="BN486" s="39"/>
      <c r="BO486" s="39"/>
      <c r="BP486" s="39"/>
      <c r="BQ486" s="39"/>
      <c r="BR486" s="39"/>
      <c r="BS486" s="44"/>
      <c r="BT486" s="44"/>
      <c r="BU486" s="44"/>
      <c r="BV486" s="44"/>
      <c r="BW486" s="44"/>
      <c r="BX486" s="44"/>
      <c r="BY486" s="44"/>
      <c r="BZ486" s="44"/>
      <c r="CA486" s="44"/>
      <c r="CB486" s="44"/>
      <c r="CC486" s="44"/>
      <c r="CD486" s="44"/>
      <c r="CE486" s="39"/>
      <c r="CF486" s="39"/>
      <c r="CG486" s="39"/>
      <c r="CH486" s="39"/>
      <c r="DC486" s="4"/>
      <c r="DD486" s="4"/>
      <c r="DE486" s="49"/>
      <c r="DF486" s="49"/>
      <c r="DG486" s="49"/>
      <c r="DH486" s="49"/>
      <c r="DI486" s="49"/>
      <c r="DJ486" s="49"/>
      <c r="DK486" s="49"/>
      <c r="DL486" s="49"/>
      <c r="DM486" s="49"/>
      <c r="DN486" s="49"/>
      <c r="DO486" s="49"/>
      <c r="DP486" s="49"/>
      <c r="DQ486" s="49"/>
      <c r="DR486" s="49"/>
      <c r="DS486" s="49"/>
      <c r="DT486" s="49"/>
      <c r="DU486" s="49"/>
      <c r="DV486" s="49"/>
      <c r="DW486" s="49"/>
      <c r="DX486" s="49"/>
      <c r="DY486" s="49"/>
      <c r="DZ486" s="49"/>
      <c r="EA486" s="49"/>
      <c r="EB486" s="49"/>
      <c r="EC486" s="49"/>
      <c r="ED486" s="49"/>
      <c r="EE486" s="49"/>
      <c r="EF486" s="49"/>
      <c r="EG486" s="49"/>
      <c r="EH486" s="49"/>
      <c r="EI486" s="49"/>
      <c r="EJ486" s="49"/>
      <c r="EK486" s="49"/>
      <c r="EL486" s="49"/>
      <c r="EM486" s="49"/>
      <c r="EN486" s="49"/>
      <c r="EO486" s="49"/>
      <c r="EP486" s="49"/>
      <c r="EQ486" s="49"/>
      <c r="ER486" s="49"/>
      <c r="ES486" s="49"/>
      <c r="ET486" s="49"/>
      <c r="EU486" s="49"/>
      <c r="EV486" s="49"/>
      <c r="EW486" s="49"/>
      <c r="EX486" s="49"/>
      <c r="EY486" s="49"/>
      <c r="EZ486" s="49"/>
      <c r="FA486" s="49"/>
      <c r="FB486" s="49"/>
      <c r="FC486" s="49"/>
      <c r="FD486" s="49"/>
      <c r="FE486" s="49"/>
      <c r="FF486" s="49"/>
      <c r="FG486" s="49"/>
      <c r="FH486" s="49"/>
      <c r="FI486" s="49"/>
      <c r="FJ486" s="49"/>
      <c r="FK486" s="49"/>
      <c r="FL486" s="49"/>
      <c r="FM486" s="49"/>
      <c r="FN486" s="49"/>
      <c r="FO486" s="49"/>
      <c r="FP486" s="49"/>
      <c r="FQ486" s="49"/>
      <c r="FR486" s="49"/>
      <c r="FS486" s="49"/>
      <c r="FT486" s="49"/>
      <c r="FU486" s="49"/>
      <c r="FV486" s="49"/>
      <c r="FW486" s="49"/>
      <c r="FX486" s="49"/>
      <c r="FY486" s="49"/>
      <c r="FZ486" s="49"/>
      <c r="GA486" s="49"/>
      <c r="GB486" s="49"/>
      <c r="GC486" s="49"/>
      <c r="GD486" s="49"/>
      <c r="GE486" s="49"/>
      <c r="GF486" s="49"/>
      <c r="GG486" s="49"/>
      <c r="GH486" s="49"/>
      <c r="GI486" s="49"/>
      <c r="GJ486" s="49"/>
      <c r="GK486" s="49"/>
      <c r="GL486" s="49"/>
      <c r="GM486" s="49"/>
      <c r="GN486" s="49"/>
      <c r="GO486" s="49"/>
      <c r="GP486" s="49"/>
      <c r="GQ486" s="49"/>
      <c r="GR486" s="49"/>
      <c r="GS486" s="49"/>
      <c r="GT486" s="49"/>
      <c r="GU486" s="49"/>
      <c r="GV486" s="49"/>
      <c r="GW486" s="49"/>
      <c r="GX486" s="49"/>
      <c r="GY486" s="49"/>
      <c r="GZ486" s="49"/>
    </row>
    <row r="487" spans="1:208" s="5" customFormat="1" ht="18.600000000000001" customHeight="1" x14ac:dyDescent="0.25">
      <c r="A487" s="58"/>
      <c r="B487" s="50" t="str">
        <f>IF($A487="","",(IF((VLOOKUP($A487,DATA!$A$1:$M$38,2,FALSE))="X","X",(IF(B486="X",1,B486+1)))))</f>
        <v/>
      </c>
      <c r="C487" s="51" t="str">
        <f>IF($A487="","",(IF((VLOOKUP($A487,DATA!$A$1:$M$38,3,FALSE))="X","X",(IF(C486="X",1,C486+1)))))</f>
        <v/>
      </c>
      <c r="D487" s="50" t="str">
        <f>IF($A487="","",(IF((VLOOKUP($A487,DATA!$A$1:$M$38,4,FALSE))="X","X",(IF(D486="X",1,D486+1)))))</f>
        <v/>
      </c>
      <c r="E487" s="51" t="str">
        <f>IF($A487="","",(IF((VLOOKUP($A487,DATA!$A$1:$M$38,5,FALSE))="X","X",(IF(E486="X",1,E486+1)))))</f>
        <v/>
      </c>
      <c r="F487" s="50" t="str">
        <f>IF($A487="","",(IF((VLOOKUP($A487,DATA!$A$1:$M$38,6,FALSE))="X","X",(IF(F486="X",1,F486+1)))))</f>
        <v/>
      </c>
      <c r="G487" s="51" t="str">
        <f>IF($A487="","",(IF((VLOOKUP($A487,DATA!$A$1:$M$38,7,FALSE))="X","X",(IF(G486="X",1,G486+1)))))</f>
        <v/>
      </c>
      <c r="H487" s="50" t="str">
        <f>IF($A487="","",(IF((VLOOKUP($A487,DATA!$A$1:$M$38,8,FALSE))="X","X",(IF(H486="X",1,H486+1)))))</f>
        <v/>
      </c>
      <c r="I487" s="50" t="str">
        <f>IF($A487="","",(IF((VLOOKUP($A487,DATA!$A$1:$M$38,9,FALSE))="X","X",(IF(I486="X",1,I486+1)))))</f>
        <v/>
      </c>
      <c r="J487" s="51" t="str">
        <f>IF($A487="","",(IF((VLOOKUP($A487,DATA!$A$1:$M$38,10,FALSE))="X","X",(IF(J486="X",1,J486+1)))))</f>
        <v/>
      </c>
      <c r="K487" s="50" t="str">
        <f>IF($A487="","",(IF((VLOOKUP($A487,DATA!$A$1:$M$38,11,FALSE))="X","X",(IF(K486="X",1,K486+1)))))</f>
        <v/>
      </c>
      <c r="L487" s="50" t="str">
        <f>IF($A487="","",(IF((VLOOKUP($A487,DATA!$A$1:$M$38,12,FALSE))="X","X",(IF(L486="X",1,L486+1)))))</f>
        <v/>
      </c>
      <c r="M487" s="50" t="str">
        <f>IF($A487="","",(IF((VLOOKUP($A487,DATA!$A$1:$M$38,13,FALSE))="X","X",(IF(M486="X",1,M486+1)))))</f>
        <v/>
      </c>
      <c r="N487" s="53" t="str">
        <f t="shared" si="14"/>
        <v/>
      </c>
      <c r="O487" s="51" t="str">
        <f t="shared" si="15"/>
        <v/>
      </c>
      <c r="P487" s="50" t="str">
        <f>IF($A487="","",(IF((VLOOKUP($A487,DATA!$S$1:$AC$38,2,FALSE))="X","X",(IF(P486="X",1,P486+1)))))</f>
        <v/>
      </c>
      <c r="Q487" s="50" t="str">
        <f>IF($A487="","",(IF((VLOOKUP($A487,DATA!$S$1:$AC$38,3,FALSE))="X","X",(IF(Q486="X",1,Q486+1)))))</f>
        <v/>
      </c>
      <c r="R487" s="50" t="str">
        <f>IF($A487="","",(IF((VLOOKUP($A487,DATA!$S$1:$AC$38,4,FALSE))="X","X",(IF(R486="X",1,R486+1)))))</f>
        <v/>
      </c>
      <c r="S487" s="50" t="str">
        <f>IF($A487="","",(IF((VLOOKUP($A487,DATA!$S$1:$AC$38,5,FALSE))="X","X",(IF(S486="X",1,S486+1)))))</f>
        <v/>
      </c>
      <c r="T487" s="50" t="str">
        <f>IF($A487="","",(IF((VLOOKUP($A487,DATA!$S$1:$AC$38,6,FALSE))="X","X",(IF(T486="X",1,T486+1)))))</f>
        <v/>
      </c>
      <c r="U487" s="50" t="str">
        <f>IF($A487="","",(IF((VLOOKUP($A487,DATA!$S$1:$AC$38,7,FALSE))="X","X",(IF(U486="X",1,U486+1)))))</f>
        <v/>
      </c>
      <c r="V487" s="51" t="str">
        <f>IF($A487="","",(IF((VLOOKUP($A487,DATA!$S$1:$AC$38,8,FALSE))="X","X",(IF(V486="X",1,V486+1)))))</f>
        <v/>
      </c>
      <c r="W487" s="50" t="str">
        <f>IF($A487="","",(IF((VLOOKUP($A487,DATA!$S$1:$AC$38,9,FALSE))="X","X",(IF(W486="X",1,W486+1)))))</f>
        <v/>
      </c>
      <c r="X487" s="50" t="str">
        <f>IF($A487="","",(IF((VLOOKUP($A487,DATA!$S$1:$AC$38,10,FALSE))="X","X",(IF(X486="X",1,X486+1)))))</f>
        <v/>
      </c>
      <c r="Y487" s="51" t="str">
        <f>IF($A487="","",(IF((VLOOKUP($A487,DATA!$S$1:$AC$38,11,FALSE))="X","X",(IF(Y486="X",1,Y486+1)))))</f>
        <v/>
      </c>
      <c r="Z487" s="52"/>
      <c r="AA487" s="52"/>
      <c r="AB487" s="44"/>
      <c r="AC487" s="44"/>
      <c r="AD487" s="44"/>
      <c r="AE487" s="44"/>
      <c r="AF487" s="44"/>
      <c r="AG487" s="44"/>
      <c r="AH487" s="44"/>
      <c r="AI487" s="44"/>
      <c r="AJ487" s="44"/>
      <c r="AK487" s="44"/>
      <c r="AL487" s="44"/>
      <c r="AM487" s="44"/>
      <c r="AN487" s="44"/>
      <c r="AO487" s="44"/>
      <c r="AP487" s="44"/>
      <c r="AQ487" s="44"/>
      <c r="AR487" s="44"/>
      <c r="AS487" s="44"/>
      <c r="AT487" s="44"/>
      <c r="AU487" s="44"/>
      <c r="AV487" s="44"/>
      <c r="AW487" s="44"/>
      <c r="AX487" s="44"/>
      <c r="AY487" s="44"/>
      <c r="AZ487" s="44"/>
      <c r="BA487" s="44"/>
      <c r="BB487" s="44"/>
      <c r="BC487" s="44"/>
      <c r="BD487" s="44"/>
      <c r="BE487" s="44"/>
      <c r="BF487" s="44"/>
      <c r="BG487" s="44"/>
      <c r="BH487" s="44"/>
      <c r="BI487" s="44"/>
      <c r="BJ487" s="44"/>
      <c r="BK487" s="44"/>
      <c r="BL487" s="44"/>
      <c r="BM487" s="39"/>
      <c r="BN487" s="39"/>
      <c r="BO487" s="39"/>
      <c r="BP487" s="39"/>
      <c r="BQ487" s="39"/>
      <c r="BR487" s="39"/>
      <c r="BS487" s="44"/>
      <c r="BT487" s="44"/>
      <c r="BU487" s="44"/>
      <c r="BV487" s="44"/>
      <c r="BW487" s="44"/>
      <c r="BX487" s="44"/>
      <c r="BY487" s="44"/>
      <c r="BZ487" s="44"/>
      <c r="CA487" s="44"/>
      <c r="CB487" s="44"/>
      <c r="CC487" s="44"/>
      <c r="CD487" s="44"/>
      <c r="CE487" s="39"/>
      <c r="CF487" s="39"/>
      <c r="CG487" s="39"/>
      <c r="CH487" s="39"/>
      <c r="DC487" s="4"/>
      <c r="DD487" s="4"/>
      <c r="DE487" s="49"/>
      <c r="DF487" s="49"/>
      <c r="DG487" s="49"/>
      <c r="DH487" s="49"/>
      <c r="DI487" s="49"/>
      <c r="DJ487" s="49"/>
      <c r="DK487" s="49"/>
      <c r="DL487" s="49"/>
      <c r="DM487" s="49"/>
      <c r="DN487" s="49"/>
      <c r="DO487" s="49"/>
      <c r="DP487" s="49"/>
      <c r="DQ487" s="49"/>
      <c r="DR487" s="49"/>
      <c r="DS487" s="49"/>
      <c r="DT487" s="49"/>
      <c r="DU487" s="49"/>
      <c r="DV487" s="49"/>
      <c r="DW487" s="49"/>
      <c r="DX487" s="49"/>
      <c r="DY487" s="49"/>
      <c r="DZ487" s="49"/>
      <c r="EA487" s="49"/>
      <c r="EB487" s="49"/>
      <c r="EC487" s="49"/>
      <c r="ED487" s="49"/>
      <c r="EE487" s="49"/>
      <c r="EF487" s="49"/>
      <c r="EG487" s="49"/>
      <c r="EH487" s="49"/>
      <c r="EI487" s="49"/>
      <c r="EJ487" s="49"/>
      <c r="EK487" s="49"/>
      <c r="EL487" s="49"/>
      <c r="EM487" s="49"/>
      <c r="EN487" s="49"/>
      <c r="EO487" s="49"/>
      <c r="EP487" s="49"/>
      <c r="EQ487" s="49"/>
      <c r="ER487" s="49"/>
      <c r="ES487" s="49"/>
      <c r="ET487" s="49"/>
      <c r="EU487" s="49"/>
      <c r="EV487" s="49"/>
      <c r="EW487" s="49"/>
      <c r="EX487" s="49"/>
      <c r="EY487" s="49"/>
      <c r="EZ487" s="49"/>
      <c r="FA487" s="49"/>
      <c r="FB487" s="49"/>
      <c r="FC487" s="49"/>
      <c r="FD487" s="49"/>
      <c r="FE487" s="49"/>
      <c r="FF487" s="49"/>
      <c r="FG487" s="49"/>
      <c r="FH487" s="49"/>
      <c r="FI487" s="49"/>
      <c r="FJ487" s="49"/>
      <c r="FK487" s="49"/>
      <c r="FL487" s="49"/>
      <c r="FM487" s="49"/>
      <c r="FN487" s="49"/>
      <c r="FO487" s="49"/>
      <c r="FP487" s="49"/>
      <c r="FQ487" s="49"/>
      <c r="FR487" s="49"/>
      <c r="FS487" s="49"/>
      <c r="FT487" s="49"/>
      <c r="FU487" s="49"/>
      <c r="FV487" s="49"/>
      <c r="FW487" s="49"/>
      <c r="FX487" s="49"/>
      <c r="FY487" s="49"/>
      <c r="FZ487" s="49"/>
      <c r="GA487" s="49"/>
      <c r="GB487" s="49"/>
      <c r="GC487" s="49"/>
      <c r="GD487" s="49"/>
      <c r="GE487" s="49"/>
      <c r="GF487" s="49"/>
      <c r="GG487" s="49"/>
      <c r="GH487" s="49"/>
      <c r="GI487" s="49"/>
      <c r="GJ487" s="49"/>
      <c r="GK487" s="49"/>
      <c r="GL487" s="49"/>
      <c r="GM487" s="49"/>
      <c r="GN487" s="49"/>
      <c r="GO487" s="49"/>
      <c r="GP487" s="49"/>
      <c r="GQ487" s="49"/>
      <c r="GR487" s="49"/>
      <c r="GS487" s="49"/>
      <c r="GT487" s="49"/>
      <c r="GU487" s="49"/>
      <c r="GV487" s="49"/>
      <c r="GW487" s="49"/>
      <c r="GX487" s="49"/>
      <c r="GY487" s="49"/>
      <c r="GZ487" s="49"/>
    </row>
    <row r="488" spans="1:208" ht="18.600000000000001" customHeight="1" x14ac:dyDescent="0.25">
      <c r="B488" s="50" t="str">
        <f>IF($A488="","",(IF((VLOOKUP($A488,DATA!$A$1:$M$38,2,FALSE))="X","X",(IF(B487="X",1,B487+1)))))</f>
        <v/>
      </c>
      <c r="C488" s="51" t="str">
        <f>IF($A488="","",(IF((VLOOKUP($A488,DATA!$A$1:$M$38,3,FALSE))="X","X",(IF(C487="X",1,C487+1)))))</f>
        <v/>
      </c>
      <c r="D488" s="50" t="str">
        <f>IF($A488="","",(IF((VLOOKUP($A488,DATA!$A$1:$M$38,4,FALSE))="X","X",(IF(D487="X",1,D487+1)))))</f>
        <v/>
      </c>
      <c r="E488" s="51" t="str">
        <f>IF($A488="","",(IF((VLOOKUP($A488,DATA!$A$1:$M$38,5,FALSE))="X","X",(IF(E487="X",1,E487+1)))))</f>
        <v/>
      </c>
      <c r="F488" s="50" t="str">
        <f>IF($A488="","",(IF((VLOOKUP($A488,DATA!$A$1:$M$38,6,FALSE))="X","X",(IF(F487="X",1,F487+1)))))</f>
        <v/>
      </c>
      <c r="G488" s="51" t="str">
        <f>IF($A488="","",(IF((VLOOKUP($A488,DATA!$A$1:$M$38,7,FALSE))="X","X",(IF(G487="X",1,G487+1)))))</f>
        <v/>
      </c>
      <c r="H488" s="50" t="str">
        <f>IF($A488="","",(IF((VLOOKUP($A488,DATA!$A$1:$M$38,8,FALSE))="X","X",(IF(H487="X",1,H487+1)))))</f>
        <v/>
      </c>
      <c r="I488" s="50" t="str">
        <f>IF($A488="","",(IF((VLOOKUP($A488,DATA!$A$1:$M$38,9,FALSE))="X","X",(IF(I487="X",1,I487+1)))))</f>
        <v/>
      </c>
      <c r="J488" s="51" t="str">
        <f>IF($A488="","",(IF((VLOOKUP($A488,DATA!$A$1:$M$38,10,FALSE))="X","X",(IF(J487="X",1,J487+1)))))</f>
        <v/>
      </c>
      <c r="K488" s="50" t="str">
        <f>IF($A488="","",(IF((VLOOKUP($A488,DATA!$A$1:$M$38,11,FALSE))="X","X",(IF(K487="X",1,K487+1)))))</f>
        <v/>
      </c>
      <c r="L488" s="50" t="str">
        <f>IF($A488="","",(IF((VLOOKUP($A488,DATA!$A$1:$M$38,12,FALSE))="X","X",(IF(L487="X",1,L487+1)))))</f>
        <v/>
      </c>
      <c r="M488" s="50" t="str">
        <f>IF($A488="","",(IF((VLOOKUP($A488,DATA!$A$1:$M$38,13,FALSE))="X","X",(IF(M487="X",1,M487+1)))))</f>
        <v/>
      </c>
      <c r="N488" s="53" t="str">
        <f t="shared" si="14"/>
        <v/>
      </c>
      <c r="O488" s="51" t="str">
        <f t="shared" si="15"/>
        <v/>
      </c>
      <c r="P488" s="50" t="str">
        <f>IF($A488="","",(IF((VLOOKUP($A488,DATA!$S$1:$AC$38,2,FALSE))="X","X",(IF(P487="X",1,P487+1)))))</f>
        <v/>
      </c>
      <c r="Q488" s="50" t="str">
        <f>IF($A488="","",(IF((VLOOKUP($A488,DATA!$S$1:$AC$38,3,FALSE))="X","X",(IF(Q487="X",1,Q487+1)))))</f>
        <v/>
      </c>
      <c r="R488" s="50" t="str">
        <f>IF($A488="","",(IF((VLOOKUP($A488,DATA!$S$1:$AC$38,4,FALSE))="X","X",(IF(R487="X",1,R487+1)))))</f>
        <v/>
      </c>
      <c r="S488" s="50" t="str">
        <f>IF($A488="","",(IF((VLOOKUP($A488,DATA!$S$1:$AC$38,5,FALSE))="X","X",(IF(S487="X",1,S487+1)))))</f>
        <v/>
      </c>
      <c r="T488" s="50" t="str">
        <f>IF($A488="","",(IF((VLOOKUP($A488,DATA!$S$1:$AC$38,6,FALSE))="X","X",(IF(T487="X",1,T487+1)))))</f>
        <v/>
      </c>
      <c r="U488" s="50" t="str">
        <f>IF($A488="","",(IF((VLOOKUP($A488,DATA!$S$1:$AC$38,7,FALSE))="X","X",(IF(U487="X",1,U487+1)))))</f>
        <v/>
      </c>
      <c r="V488" s="51" t="str">
        <f>IF($A488="","",(IF((VLOOKUP($A488,DATA!$S$1:$AC$38,8,FALSE))="X","X",(IF(V487="X",1,V487+1)))))</f>
        <v/>
      </c>
      <c r="W488" s="50" t="str">
        <f>IF($A488="","",(IF((VLOOKUP($A488,DATA!$S$1:$AC$38,9,FALSE))="X","X",(IF(W487="X",1,W487+1)))))</f>
        <v/>
      </c>
      <c r="X488" s="50" t="str">
        <f>IF($A488="","",(IF((VLOOKUP($A488,DATA!$S$1:$AC$38,10,FALSE))="X","X",(IF(X487="X",1,X487+1)))))</f>
        <v/>
      </c>
      <c r="Y488" s="51" t="str">
        <f>IF($A488="","",(IF((VLOOKUP($A488,DATA!$S$1:$AC$38,11,FALSE))="X","X",(IF(Y487="X",1,Y487+1)))))</f>
        <v/>
      </c>
      <c r="AH488" s="44"/>
      <c r="AI488" s="44"/>
      <c r="AJ488" s="44"/>
      <c r="AK488" s="44"/>
      <c r="AL488" s="44"/>
      <c r="BS488" s="44"/>
      <c r="BT488" s="44"/>
      <c r="BU488" s="44"/>
      <c r="BV488" s="44"/>
      <c r="BW488" s="44"/>
      <c r="BX488" s="44"/>
      <c r="BY488" s="44"/>
      <c r="BZ488" s="44"/>
      <c r="CA488" s="44"/>
      <c r="CB488" s="44"/>
      <c r="CC488" s="44"/>
      <c r="CD488" s="44"/>
    </row>
    <row r="489" spans="1:208" ht="18.600000000000001" customHeight="1" x14ac:dyDescent="0.25">
      <c r="B489" s="50" t="str">
        <f>IF($A489="","",(IF((VLOOKUP($A489,DATA!$A$1:$M$38,2,FALSE))="X","X",(IF(B488="X",1,B488+1)))))</f>
        <v/>
      </c>
      <c r="C489" s="51" t="str">
        <f>IF($A489="","",(IF((VLOOKUP($A489,DATA!$A$1:$M$38,3,FALSE))="X","X",(IF(C488="X",1,C488+1)))))</f>
        <v/>
      </c>
      <c r="D489" s="50" t="str">
        <f>IF($A489="","",(IF((VLOOKUP($A489,DATA!$A$1:$M$38,4,FALSE))="X","X",(IF(D488="X",1,D488+1)))))</f>
        <v/>
      </c>
      <c r="E489" s="51" t="str">
        <f>IF($A489="","",(IF((VLOOKUP($A489,DATA!$A$1:$M$38,5,FALSE))="X","X",(IF(E488="X",1,E488+1)))))</f>
        <v/>
      </c>
      <c r="F489" s="50" t="str">
        <f>IF($A489="","",(IF((VLOOKUP($A489,DATA!$A$1:$M$38,6,FALSE))="X","X",(IF(F488="X",1,F488+1)))))</f>
        <v/>
      </c>
      <c r="G489" s="51" t="str">
        <f>IF($A489="","",(IF((VLOOKUP($A489,DATA!$A$1:$M$38,7,FALSE))="X","X",(IF(G488="X",1,G488+1)))))</f>
        <v/>
      </c>
      <c r="H489" s="50" t="str">
        <f>IF($A489="","",(IF((VLOOKUP($A489,DATA!$A$1:$M$38,8,FALSE))="X","X",(IF(H488="X",1,H488+1)))))</f>
        <v/>
      </c>
      <c r="I489" s="50" t="str">
        <f>IF($A489="","",(IF((VLOOKUP($A489,DATA!$A$1:$M$38,9,FALSE))="X","X",(IF(I488="X",1,I488+1)))))</f>
        <v/>
      </c>
      <c r="J489" s="51" t="str">
        <f>IF($A489="","",(IF((VLOOKUP($A489,DATA!$A$1:$M$38,10,FALSE))="X","X",(IF(J488="X",1,J488+1)))))</f>
        <v/>
      </c>
      <c r="K489" s="50" t="str">
        <f>IF($A489="","",(IF((VLOOKUP($A489,DATA!$A$1:$M$38,11,FALSE))="X","X",(IF(K488="X",1,K488+1)))))</f>
        <v/>
      </c>
      <c r="L489" s="50" t="str">
        <f>IF($A489="","",(IF((VLOOKUP($A489,DATA!$A$1:$M$38,12,FALSE))="X","X",(IF(L488="X",1,L488+1)))))</f>
        <v/>
      </c>
      <c r="M489" s="50" t="str">
        <f>IF($A489="","",(IF((VLOOKUP($A489,DATA!$A$1:$M$38,13,FALSE))="X","X",(IF(M488="X",1,M488+1)))))</f>
        <v/>
      </c>
      <c r="N489" s="53" t="str">
        <f t="shared" si="14"/>
        <v/>
      </c>
      <c r="O489" s="51" t="str">
        <f t="shared" si="15"/>
        <v/>
      </c>
      <c r="P489" s="50" t="str">
        <f>IF($A489="","",(IF((VLOOKUP($A489,DATA!$S$1:$AC$38,2,FALSE))="X","X",(IF(P488="X",1,P488+1)))))</f>
        <v/>
      </c>
      <c r="Q489" s="50" t="str">
        <f>IF($A489="","",(IF((VLOOKUP($A489,DATA!$S$1:$AC$38,3,FALSE))="X","X",(IF(Q488="X",1,Q488+1)))))</f>
        <v/>
      </c>
      <c r="R489" s="50" t="str">
        <f>IF($A489="","",(IF((VLOOKUP($A489,DATA!$S$1:$AC$38,4,FALSE))="X","X",(IF(R488="X",1,R488+1)))))</f>
        <v/>
      </c>
      <c r="S489" s="50" t="str">
        <f>IF($A489="","",(IF((VLOOKUP($A489,DATA!$S$1:$AC$38,5,FALSE))="X","X",(IF(S488="X",1,S488+1)))))</f>
        <v/>
      </c>
      <c r="T489" s="50" t="str">
        <f>IF($A489="","",(IF((VLOOKUP($A489,DATA!$S$1:$AC$38,6,FALSE))="X","X",(IF(T488="X",1,T488+1)))))</f>
        <v/>
      </c>
      <c r="U489" s="50" t="str">
        <f>IF($A489="","",(IF((VLOOKUP($A489,DATA!$S$1:$AC$38,7,FALSE))="X","X",(IF(U488="X",1,U488+1)))))</f>
        <v/>
      </c>
      <c r="V489" s="51" t="str">
        <f>IF($A489="","",(IF((VLOOKUP($A489,DATA!$S$1:$AC$38,8,FALSE))="X","X",(IF(V488="X",1,V488+1)))))</f>
        <v/>
      </c>
      <c r="W489" s="50" t="str">
        <f>IF($A489="","",(IF((VLOOKUP($A489,DATA!$S$1:$AC$38,9,FALSE))="X","X",(IF(W488="X",1,W488+1)))))</f>
        <v/>
      </c>
      <c r="X489" s="50" t="str">
        <f>IF($A489="","",(IF((VLOOKUP($A489,DATA!$S$1:$AC$38,10,FALSE))="X","X",(IF(X488="X",1,X488+1)))))</f>
        <v/>
      </c>
      <c r="Y489" s="51" t="str">
        <f>IF($A489="","",(IF((VLOOKUP($A489,DATA!$S$1:$AC$38,11,FALSE))="X","X",(IF(Y488="X",1,Y488+1)))))</f>
        <v/>
      </c>
      <c r="AH489" s="44"/>
      <c r="AI489" s="44"/>
      <c r="AJ489" s="44"/>
      <c r="AK489" s="44"/>
      <c r="AL489" s="44"/>
    </row>
    <row r="490" spans="1:208" ht="18.600000000000001" customHeight="1" x14ac:dyDescent="0.25">
      <c r="B490" s="50" t="str">
        <f>IF($A490="","",(IF((VLOOKUP($A490,DATA!$A$1:$M$38,2,FALSE))="X","X",(IF(B489="X",1,B489+1)))))</f>
        <v/>
      </c>
      <c r="C490" s="51" t="str">
        <f>IF($A490="","",(IF((VLOOKUP($A490,DATA!$A$1:$M$38,3,FALSE))="X","X",(IF(C489="X",1,C489+1)))))</f>
        <v/>
      </c>
      <c r="D490" s="50" t="str">
        <f>IF($A490="","",(IF((VLOOKUP($A490,DATA!$A$1:$M$38,4,FALSE))="X","X",(IF(D489="X",1,D489+1)))))</f>
        <v/>
      </c>
      <c r="E490" s="51" t="str">
        <f>IF($A490="","",(IF((VLOOKUP($A490,DATA!$A$1:$M$38,5,FALSE))="X","X",(IF(E489="X",1,E489+1)))))</f>
        <v/>
      </c>
      <c r="F490" s="50" t="str">
        <f>IF($A490="","",(IF((VLOOKUP($A490,DATA!$A$1:$M$38,6,FALSE))="X","X",(IF(F489="X",1,F489+1)))))</f>
        <v/>
      </c>
      <c r="G490" s="51" t="str">
        <f>IF($A490="","",(IF((VLOOKUP($A490,DATA!$A$1:$M$38,7,FALSE))="X","X",(IF(G489="X",1,G489+1)))))</f>
        <v/>
      </c>
      <c r="H490" s="50" t="str">
        <f>IF($A490="","",(IF((VLOOKUP($A490,DATA!$A$1:$M$38,8,FALSE))="X","X",(IF(H489="X",1,H489+1)))))</f>
        <v/>
      </c>
      <c r="I490" s="50" t="str">
        <f>IF($A490="","",(IF((VLOOKUP($A490,DATA!$A$1:$M$38,9,FALSE))="X","X",(IF(I489="X",1,I489+1)))))</f>
        <v/>
      </c>
      <c r="J490" s="51" t="str">
        <f>IF($A490="","",(IF((VLOOKUP($A490,DATA!$A$1:$M$38,10,FALSE))="X","X",(IF(J489="X",1,J489+1)))))</f>
        <v/>
      </c>
      <c r="K490" s="50" t="str">
        <f>IF($A490="","",(IF((VLOOKUP($A490,DATA!$A$1:$M$38,11,FALSE))="X","X",(IF(K489="X",1,K489+1)))))</f>
        <v/>
      </c>
      <c r="L490" s="50" t="str">
        <f>IF($A490="","",(IF((VLOOKUP($A490,DATA!$A$1:$M$38,12,FALSE))="X","X",(IF(L489="X",1,L489+1)))))</f>
        <v/>
      </c>
      <c r="M490" s="50" t="str">
        <f>IF($A490="","",(IF((VLOOKUP($A490,DATA!$A$1:$M$38,13,FALSE))="X","X",(IF(M489="X",1,M489+1)))))</f>
        <v/>
      </c>
      <c r="N490" s="53" t="str">
        <f t="shared" si="14"/>
        <v/>
      </c>
      <c r="O490" s="51" t="str">
        <f t="shared" si="15"/>
        <v/>
      </c>
      <c r="P490" s="50" t="str">
        <f>IF($A490="","",(IF((VLOOKUP($A490,DATA!$S$1:$AC$38,2,FALSE))="X","X",(IF(P489="X",1,P489+1)))))</f>
        <v/>
      </c>
      <c r="Q490" s="50" t="str">
        <f>IF($A490="","",(IF((VLOOKUP($A490,DATA!$S$1:$AC$38,3,FALSE))="X","X",(IF(Q489="X",1,Q489+1)))))</f>
        <v/>
      </c>
      <c r="R490" s="50" t="str">
        <f>IF($A490="","",(IF((VLOOKUP($A490,DATA!$S$1:$AC$38,4,FALSE))="X","X",(IF(R489="X",1,R489+1)))))</f>
        <v/>
      </c>
      <c r="S490" s="50" t="str">
        <f>IF($A490="","",(IF((VLOOKUP($A490,DATA!$S$1:$AC$38,5,FALSE))="X","X",(IF(S489="X",1,S489+1)))))</f>
        <v/>
      </c>
      <c r="T490" s="50" t="str">
        <f>IF($A490="","",(IF((VLOOKUP($A490,DATA!$S$1:$AC$38,6,FALSE))="X","X",(IF(T489="X",1,T489+1)))))</f>
        <v/>
      </c>
      <c r="U490" s="50" t="str">
        <f>IF($A490="","",(IF((VLOOKUP($A490,DATA!$S$1:$AC$38,7,FALSE))="X","X",(IF(U489="X",1,U489+1)))))</f>
        <v/>
      </c>
      <c r="V490" s="51" t="str">
        <f>IF($A490="","",(IF((VLOOKUP($A490,DATA!$S$1:$AC$38,8,FALSE))="X","X",(IF(V489="X",1,V489+1)))))</f>
        <v/>
      </c>
      <c r="W490" s="50" t="str">
        <f>IF($A490="","",(IF((VLOOKUP($A490,DATA!$S$1:$AC$38,9,FALSE))="X","X",(IF(W489="X",1,W489+1)))))</f>
        <v/>
      </c>
      <c r="X490" s="50" t="str">
        <f>IF($A490="","",(IF((VLOOKUP($A490,DATA!$S$1:$AC$38,10,FALSE))="X","X",(IF(X489="X",1,X489+1)))))</f>
        <v/>
      </c>
      <c r="Y490" s="51" t="str">
        <f>IF($A490="","",(IF((VLOOKUP($A490,DATA!$S$1:$AC$38,11,FALSE))="X","X",(IF(Y489="X",1,Y489+1)))))</f>
        <v/>
      </c>
      <c r="AH490" s="44"/>
      <c r="AI490" s="44"/>
      <c r="AJ490" s="44"/>
      <c r="AK490" s="44"/>
      <c r="AL490" s="44"/>
    </row>
    <row r="491" spans="1:208" ht="18.600000000000001" customHeight="1" x14ac:dyDescent="0.25">
      <c r="B491" s="50" t="str">
        <f>IF($A491="","",(IF((VLOOKUP($A491,DATA!$A$1:$M$38,2,FALSE))="X","X",(IF(B490="X",1,B490+1)))))</f>
        <v/>
      </c>
      <c r="C491" s="51" t="str">
        <f>IF($A491="","",(IF((VLOOKUP($A491,DATA!$A$1:$M$38,3,FALSE))="X","X",(IF(C490="X",1,C490+1)))))</f>
        <v/>
      </c>
      <c r="D491" s="50" t="str">
        <f>IF($A491="","",(IF((VLOOKUP($A491,DATA!$A$1:$M$38,4,FALSE))="X","X",(IF(D490="X",1,D490+1)))))</f>
        <v/>
      </c>
      <c r="E491" s="51" t="str">
        <f>IF($A491="","",(IF((VLOOKUP($A491,DATA!$A$1:$M$38,5,FALSE))="X","X",(IF(E490="X",1,E490+1)))))</f>
        <v/>
      </c>
      <c r="F491" s="50" t="str">
        <f>IF($A491="","",(IF((VLOOKUP($A491,DATA!$A$1:$M$38,6,FALSE))="X","X",(IF(F490="X",1,F490+1)))))</f>
        <v/>
      </c>
      <c r="G491" s="51" t="str">
        <f>IF($A491="","",(IF((VLOOKUP($A491,DATA!$A$1:$M$38,7,FALSE))="X","X",(IF(G490="X",1,G490+1)))))</f>
        <v/>
      </c>
      <c r="H491" s="50" t="str">
        <f>IF($A491="","",(IF((VLOOKUP($A491,DATA!$A$1:$M$38,8,FALSE))="X","X",(IF(H490="X",1,H490+1)))))</f>
        <v/>
      </c>
      <c r="I491" s="50" t="str">
        <f>IF($A491="","",(IF((VLOOKUP($A491,DATA!$A$1:$M$38,9,FALSE))="X","X",(IF(I490="X",1,I490+1)))))</f>
        <v/>
      </c>
      <c r="J491" s="51" t="str">
        <f>IF($A491="","",(IF((VLOOKUP($A491,DATA!$A$1:$M$38,10,FALSE))="X","X",(IF(J490="X",1,J490+1)))))</f>
        <v/>
      </c>
      <c r="K491" s="50" t="str">
        <f>IF($A491="","",(IF((VLOOKUP($A491,DATA!$A$1:$M$38,11,FALSE))="X","X",(IF(K490="X",1,K490+1)))))</f>
        <v/>
      </c>
      <c r="L491" s="50" t="str">
        <f>IF($A491="","",(IF((VLOOKUP($A491,DATA!$A$1:$M$38,12,FALSE))="X","X",(IF(L490="X",1,L490+1)))))</f>
        <v/>
      </c>
      <c r="M491" s="50" t="str">
        <f>IF($A491="","",(IF((VLOOKUP($A491,DATA!$A$1:$M$38,13,FALSE))="X","X",(IF(M490="X",1,M490+1)))))</f>
        <v/>
      </c>
      <c r="N491" s="53" t="str">
        <f t="shared" si="14"/>
        <v/>
      </c>
      <c r="O491" s="51" t="str">
        <f t="shared" si="15"/>
        <v/>
      </c>
      <c r="P491" s="50" t="str">
        <f>IF($A491="","",(IF((VLOOKUP($A491,DATA!$S$1:$AC$38,2,FALSE))="X","X",(IF(P490="X",1,P490+1)))))</f>
        <v/>
      </c>
      <c r="Q491" s="50" t="str">
        <f>IF($A491="","",(IF((VLOOKUP($A491,DATA!$S$1:$AC$38,3,FALSE))="X","X",(IF(Q490="X",1,Q490+1)))))</f>
        <v/>
      </c>
      <c r="R491" s="50" t="str">
        <f>IF($A491="","",(IF((VLOOKUP($A491,DATA!$S$1:$AC$38,4,FALSE))="X","X",(IF(R490="X",1,R490+1)))))</f>
        <v/>
      </c>
      <c r="S491" s="50" t="str">
        <f>IF($A491="","",(IF((VLOOKUP($A491,DATA!$S$1:$AC$38,5,FALSE))="X","X",(IF(S490="X",1,S490+1)))))</f>
        <v/>
      </c>
      <c r="T491" s="50" t="str">
        <f>IF($A491="","",(IF((VLOOKUP($A491,DATA!$S$1:$AC$38,6,FALSE))="X","X",(IF(T490="X",1,T490+1)))))</f>
        <v/>
      </c>
      <c r="U491" s="50" t="str">
        <f>IF($A491="","",(IF((VLOOKUP($A491,DATA!$S$1:$AC$38,7,FALSE))="X","X",(IF(U490="X",1,U490+1)))))</f>
        <v/>
      </c>
      <c r="V491" s="51" t="str">
        <f>IF($A491="","",(IF((VLOOKUP($A491,DATA!$S$1:$AC$38,8,FALSE))="X","X",(IF(V490="X",1,V490+1)))))</f>
        <v/>
      </c>
      <c r="W491" s="50" t="str">
        <f>IF($A491="","",(IF((VLOOKUP($A491,DATA!$S$1:$AC$38,9,FALSE))="X","X",(IF(W490="X",1,W490+1)))))</f>
        <v/>
      </c>
      <c r="X491" s="50" t="str">
        <f>IF($A491="","",(IF((VLOOKUP($A491,DATA!$S$1:$AC$38,10,FALSE))="X","X",(IF(X490="X",1,X490+1)))))</f>
        <v/>
      </c>
      <c r="Y491" s="51" t="str">
        <f>IF($A491="","",(IF((VLOOKUP($A491,DATA!$S$1:$AC$38,11,FALSE))="X","X",(IF(Y490="X",1,Y490+1)))))</f>
        <v/>
      </c>
      <c r="AH491" s="44"/>
      <c r="AI491" s="44"/>
      <c r="AJ491" s="44"/>
      <c r="AK491" s="44"/>
      <c r="AL491" s="44"/>
    </row>
    <row r="492" spans="1:208" ht="18.600000000000001" customHeight="1" x14ac:dyDescent="0.25">
      <c r="B492" s="50" t="str">
        <f>IF($A492="","",(IF((VLOOKUP($A492,DATA!$A$1:$M$38,2,FALSE))="X","X",(IF(B491="X",1,B491+1)))))</f>
        <v/>
      </c>
      <c r="C492" s="51" t="str">
        <f>IF($A492="","",(IF((VLOOKUP($A492,DATA!$A$1:$M$38,3,FALSE))="X","X",(IF(C491="X",1,C491+1)))))</f>
        <v/>
      </c>
      <c r="D492" s="50" t="str">
        <f>IF($A492="","",(IF((VLOOKUP($A492,DATA!$A$1:$M$38,4,FALSE))="X","X",(IF(D491="X",1,D491+1)))))</f>
        <v/>
      </c>
      <c r="E492" s="51" t="str">
        <f>IF($A492="","",(IF((VLOOKUP($A492,DATA!$A$1:$M$38,5,FALSE))="X","X",(IF(E491="X",1,E491+1)))))</f>
        <v/>
      </c>
      <c r="F492" s="50" t="str">
        <f>IF($A492="","",(IF((VLOOKUP($A492,DATA!$A$1:$M$38,6,FALSE))="X","X",(IF(F491="X",1,F491+1)))))</f>
        <v/>
      </c>
      <c r="G492" s="51" t="str">
        <f>IF($A492="","",(IF((VLOOKUP($A492,DATA!$A$1:$M$38,7,FALSE))="X","X",(IF(G491="X",1,G491+1)))))</f>
        <v/>
      </c>
      <c r="H492" s="50" t="str">
        <f>IF($A492="","",(IF((VLOOKUP($A492,DATA!$A$1:$M$38,8,FALSE))="X","X",(IF(H491="X",1,H491+1)))))</f>
        <v/>
      </c>
      <c r="I492" s="50" t="str">
        <f>IF($A492="","",(IF((VLOOKUP($A492,DATA!$A$1:$M$38,9,FALSE))="X","X",(IF(I491="X",1,I491+1)))))</f>
        <v/>
      </c>
      <c r="J492" s="51" t="str">
        <f>IF($A492="","",(IF((VLOOKUP($A492,DATA!$A$1:$M$38,10,FALSE))="X","X",(IF(J491="X",1,J491+1)))))</f>
        <v/>
      </c>
      <c r="K492" s="50" t="str">
        <f>IF($A492="","",(IF((VLOOKUP($A492,DATA!$A$1:$M$38,11,FALSE))="X","X",(IF(K491="X",1,K491+1)))))</f>
        <v/>
      </c>
      <c r="L492" s="50" t="str">
        <f>IF($A492="","",(IF((VLOOKUP($A492,DATA!$A$1:$M$38,12,FALSE))="X","X",(IF(L491="X",1,L491+1)))))</f>
        <v/>
      </c>
      <c r="M492" s="50" t="str">
        <f>IF($A492="","",(IF((VLOOKUP($A492,DATA!$A$1:$M$38,13,FALSE))="X","X",(IF(M491="X",1,M491+1)))))</f>
        <v/>
      </c>
      <c r="N492" s="53" t="str">
        <f t="shared" si="14"/>
        <v/>
      </c>
      <c r="O492" s="51" t="str">
        <f t="shared" si="15"/>
        <v/>
      </c>
      <c r="P492" s="50" t="str">
        <f>IF($A492="","",(IF((VLOOKUP($A492,DATA!$S$1:$AC$38,2,FALSE))="X","X",(IF(P491="X",1,P491+1)))))</f>
        <v/>
      </c>
      <c r="Q492" s="50" t="str">
        <f>IF($A492="","",(IF((VLOOKUP($A492,DATA!$S$1:$AC$38,3,FALSE))="X","X",(IF(Q491="X",1,Q491+1)))))</f>
        <v/>
      </c>
      <c r="R492" s="50" t="str">
        <f>IF($A492="","",(IF((VLOOKUP($A492,DATA!$S$1:$AC$38,4,FALSE))="X","X",(IF(R491="X",1,R491+1)))))</f>
        <v/>
      </c>
      <c r="S492" s="50" t="str">
        <f>IF($A492="","",(IF((VLOOKUP($A492,DATA!$S$1:$AC$38,5,FALSE))="X","X",(IF(S491="X",1,S491+1)))))</f>
        <v/>
      </c>
      <c r="T492" s="50" t="str">
        <f>IF($A492="","",(IF((VLOOKUP($A492,DATA!$S$1:$AC$38,6,FALSE))="X","X",(IF(T491="X",1,T491+1)))))</f>
        <v/>
      </c>
      <c r="U492" s="50" t="str">
        <f>IF($A492="","",(IF((VLOOKUP($A492,DATA!$S$1:$AC$38,7,FALSE))="X","X",(IF(U491="X",1,U491+1)))))</f>
        <v/>
      </c>
      <c r="V492" s="51" t="str">
        <f>IF($A492="","",(IF((VLOOKUP($A492,DATA!$S$1:$AC$38,8,FALSE))="X","X",(IF(V491="X",1,V491+1)))))</f>
        <v/>
      </c>
      <c r="W492" s="50" t="str">
        <f>IF($A492="","",(IF((VLOOKUP($A492,DATA!$S$1:$AC$38,9,FALSE))="X","X",(IF(W491="X",1,W491+1)))))</f>
        <v/>
      </c>
      <c r="X492" s="50" t="str">
        <f>IF($A492="","",(IF((VLOOKUP($A492,DATA!$S$1:$AC$38,10,FALSE))="X","X",(IF(X491="X",1,X491+1)))))</f>
        <v/>
      </c>
      <c r="Y492" s="51" t="str">
        <f>IF($A492="","",(IF((VLOOKUP($A492,DATA!$S$1:$AC$38,11,FALSE))="X","X",(IF(Y491="X",1,Y491+1)))))</f>
        <v/>
      </c>
      <c r="AH492" s="44"/>
      <c r="AI492" s="44"/>
      <c r="AJ492" s="44"/>
      <c r="AK492" s="44"/>
      <c r="AL492" s="44"/>
    </row>
    <row r="493" spans="1:208" ht="18.600000000000001" customHeight="1" x14ac:dyDescent="0.25">
      <c r="B493" s="50" t="str">
        <f>IF($A493="","",(IF((VLOOKUP($A493,DATA!$A$1:$M$38,2,FALSE))="X","X",(IF(B492="X",1,B492+1)))))</f>
        <v/>
      </c>
      <c r="C493" s="51" t="str">
        <f>IF($A493="","",(IF((VLOOKUP($A493,DATA!$A$1:$M$38,3,FALSE))="X","X",(IF(C492="X",1,C492+1)))))</f>
        <v/>
      </c>
      <c r="D493" s="50" t="str">
        <f>IF($A493="","",(IF((VLOOKUP($A493,DATA!$A$1:$M$38,4,FALSE))="X","X",(IF(D492="X",1,D492+1)))))</f>
        <v/>
      </c>
      <c r="E493" s="51" t="str">
        <f>IF($A493="","",(IF((VLOOKUP($A493,DATA!$A$1:$M$38,5,FALSE))="X","X",(IF(E492="X",1,E492+1)))))</f>
        <v/>
      </c>
      <c r="F493" s="50" t="str">
        <f>IF($A493="","",(IF((VLOOKUP($A493,DATA!$A$1:$M$38,6,FALSE))="X","X",(IF(F492="X",1,F492+1)))))</f>
        <v/>
      </c>
      <c r="G493" s="51" t="str">
        <f>IF($A493="","",(IF((VLOOKUP($A493,DATA!$A$1:$M$38,7,FALSE))="X","X",(IF(G492="X",1,G492+1)))))</f>
        <v/>
      </c>
      <c r="H493" s="50" t="str">
        <f>IF($A493="","",(IF((VLOOKUP($A493,DATA!$A$1:$M$38,8,FALSE))="X","X",(IF(H492="X",1,H492+1)))))</f>
        <v/>
      </c>
      <c r="I493" s="50" t="str">
        <f>IF($A493="","",(IF((VLOOKUP($A493,DATA!$A$1:$M$38,9,FALSE))="X","X",(IF(I492="X",1,I492+1)))))</f>
        <v/>
      </c>
      <c r="J493" s="51" t="str">
        <f>IF($A493="","",(IF((VLOOKUP($A493,DATA!$A$1:$M$38,10,FALSE))="X","X",(IF(J492="X",1,J492+1)))))</f>
        <v/>
      </c>
      <c r="K493" s="50" t="str">
        <f>IF($A493="","",(IF((VLOOKUP($A493,DATA!$A$1:$M$38,11,FALSE))="X","X",(IF(K492="X",1,K492+1)))))</f>
        <v/>
      </c>
      <c r="L493" s="50" t="str">
        <f>IF($A493="","",(IF((VLOOKUP($A493,DATA!$A$1:$M$38,12,FALSE))="X","X",(IF(L492="X",1,L492+1)))))</f>
        <v/>
      </c>
      <c r="M493" s="50" t="str">
        <f>IF($A493="","",(IF((VLOOKUP($A493,DATA!$A$1:$M$38,13,FALSE))="X","X",(IF(M492="X",1,M492+1)))))</f>
        <v/>
      </c>
      <c r="N493" s="53" t="str">
        <f t="shared" si="14"/>
        <v/>
      </c>
      <c r="O493" s="51" t="str">
        <f t="shared" si="15"/>
        <v/>
      </c>
      <c r="P493" s="50" t="str">
        <f>IF($A493="","",(IF((VLOOKUP($A493,DATA!$S$1:$AC$38,2,FALSE))="X","X",(IF(P492="X",1,P492+1)))))</f>
        <v/>
      </c>
      <c r="Q493" s="50" t="str">
        <f>IF($A493="","",(IF((VLOOKUP($A493,DATA!$S$1:$AC$38,3,FALSE))="X","X",(IF(Q492="X",1,Q492+1)))))</f>
        <v/>
      </c>
      <c r="R493" s="50" t="str">
        <f>IF($A493="","",(IF((VLOOKUP($A493,DATA!$S$1:$AC$38,4,FALSE))="X","X",(IF(R492="X",1,R492+1)))))</f>
        <v/>
      </c>
      <c r="S493" s="50" t="str">
        <f>IF($A493="","",(IF((VLOOKUP($A493,DATA!$S$1:$AC$38,5,FALSE))="X","X",(IF(S492="X",1,S492+1)))))</f>
        <v/>
      </c>
      <c r="T493" s="50" t="str">
        <f>IF($A493="","",(IF((VLOOKUP($A493,DATA!$S$1:$AC$38,6,FALSE))="X","X",(IF(T492="X",1,T492+1)))))</f>
        <v/>
      </c>
      <c r="U493" s="50" t="str">
        <f>IF($A493="","",(IF((VLOOKUP($A493,DATA!$S$1:$AC$38,7,FALSE))="X","X",(IF(U492="X",1,U492+1)))))</f>
        <v/>
      </c>
      <c r="V493" s="51" t="str">
        <f>IF($A493="","",(IF((VLOOKUP($A493,DATA!$S$1:$AC$38,8,FALSE))="X","X",(IF(V492="X",1,V492+1)))))</f>
        <v/>
      </c>
      <c r="W493" s="50" t="str">
        <f>IF($A493="","",(IF((VLOOKUP($A493,DATA!$S$1:$AC$38,9,FALSE))="X","X",(IF(W492="X",1,W492+1)))))</f>
        <v/>
      </c>
      <c r="X493" s="50" t="str">
        <f>IF($A493="","",(IF((VLOOKUP($A493,DATA!$S$1:$AC$38,10,FALSE))="X","X",(IF(X492="X",1,X492+1)))))</f>
        <v/>
      </c>
      <c r="Y493" s="51" t="str">
        <f>IF($A493="","",(IF((VLOOKUP($A493,DATA!$S$1:$AC$38,11,FALSE))="X","X",(IF(Y492="X",1,Y492+1)))))</f>
        <v/>
      </c>
      <c r="AH493" s="44"/>
      <c r="AI493" s="44"/>
      <c r="AJ493" s="44"/>
      <c r="AK493" s="44"/>
      <c r="AL493" s="44"/>
    </row>
    <row r="494" spans="1:208" ht="18.600000000000001" customHeight="1" x14ac:dyDescent="0.25">
      <c r="B494" s="50" t="str">
        <f>IF($A494="","",(IF((VLOOKUP($A494,DATA!$A$1:$M$38,2,FALSE))="X","X",(IF(B493="X",1,B493+1)))))</f>
        <v/>
      </c>
      <c r="C494" s="51" t="str">
        <f>IF($A494="","",(IF((VLOOKUP($A494,DATA!$A$1:$M$38,3,FALSE))="X","X",(IF(C493="X",1,C493+1)))))</f>
        <v/>
      </c>
      <c r="D494" s="50" t="str">
        <f>IF($A494="","",(IF((VLOOKUP($A494,DATA!$A$1:$M$38,4,FALSE))="X","X",(IF(D493="X",1,D493+1)))))</f>
        <v/>
      </c>
      <c r="E494" s="51" t="str">
        <f>IF($A494="","",(IF((VLOOKUP($A494,DATA!$A$1:$M$38,5,FALSE))="X","X",(IF(E493="X",1,E493+1)))))</f>
        <v/>
      </c>
      <c r="F494" s="50" t="str">
        <f>IF($A494="","",(IF((VLOOKUP($A494,DATA!$A$1:$M$38,6,FALSE))="X","X",(IF(F493="X",1,F493+1)))))</f>
        <v/>
      </c>
      <c r="G494" s="51" t="str">
        <f>IF($A494="","",(IF((VLOOKUP($A494,DATA!$A$1:$M$38,7,FALSE))="X","X",(IF(G493="X",1,G493+1)))))</f>
        <v/>
      </c>
      <c r="H494" s="50" t="str">
        <f>IF($A494="","",(IF((VLOOKUP($A494,DATA!$A$1:$M$38,8,FALSE))="X","X",(IF(H493="X",1,H493+1)))))</f>
        <v/>
      </c>
      <c r="I494" s="50" t="str">
        <f>IF($A494="","",(IF((VLOOKUP($A494,DATA!$A$1:$M$38,9,FALSE))="X","X",(IF(I493="X",1,I493+1)))))</f>
        <v/>
      </c>
      <c r="J494" s="51" t="str">
        <f>IF($A494="","",(IF((VLOOKUP($A494,DATA!$A$1:$M$38,10,FALSE))="X","X",(IF(J493="X",1,J493+1)))))</f>
        <v/>
      </c>
      <c r="K494" s="50" t="str">
        <f>IF($A494="","",(IF((VLOOKUP($A494,DATA!$A$1:$M$38,11,FALSE))="X","X",(IF(K493="X",1,K493+1)))))</f>
        <v/>
      </c>
      <c r="L494" s="50" t="str">
        <f>IF($A494="","",(IF((VLOOKUP($A494,DATA!$A$1:$M$38,12,FALSE))="X","X",(IF(L493="X",1,L493+1)))))</f>
        <v/>
      </c>
      <c r="M494" s="50" t="str">
        <f>IF($A494="","",(IF((VLOOKUP($A494,DATA!$A$1:$M$38,13,FALSE))="X","X",(IF(M493="X",1,M493+1)))))</f>
        <v/>
      </c>
      <c r="N494" s="53" t="str">
        <f t="shared" si="14"/>
        <v/>
      </c>
      <c r="O494" s="51" t="str">
        <f t="shared" si="15"/>
        <v/>
      </c>
      <c r="P494" s="50" t="str">
        <f>IF($A494="","",(IF((VLOOKUP($A494,DATA!$S$1:$AC$38,2,FALSE))="X","X",(IF(P493="X",1,P493+1)))))</f>
        <v/>
      </c>
      <c r="Q494" s="50" t="str">
        <f>IF($A494="","",(IF((VLOOKUP($A494,DATA!$S$1:$AC$38,3,FALSE))="X","X",(IF(Q493="X",1,Q493+1)))))</f>
        <v/>
      </c>
      <c r="R494" s="50" t="str">
        <f>IF($A494="","",(IF((VLOOKUP($A494,DATA!$S$1:$AC$38,4,FALSE))="X","X",(IF(R493="X",1,R493+1)))))</f>
        <v/>
      </c>
      <c r="S494" s="50" t="str">
        <f>IF($A494="","",(IF((VLOOKUP($A494,DATA!$S$1:$AC$38,5,FALSE))="X","X",(IF(S493="X",1,S493+1)))))</f>
        <v/>
      </c>
      <c r="T494" s="50" t="str">
        <f>IF($A494="","",(IF((VLOOKUP($A494,DATA!$S$1:$AC$38,6,FALSE))="X","X",(IF(T493="X",1,T493+1)))))</f>
        <v/>
      </c>
      <c r="U494" s="50" t="str">
        <f>IF($A494="","",(IF((VLOOKUP($A494,DATA!$S$1:$AC$38,7,FALSE))="X","X",(IF(U493="X",1,U493+1)))))</f>
        <v/>
      </c>
      <c r="V494" s="51" t="str">
        <f>IF($A494="","",(IF((VLOOKUP($A494,DATA!$S$1:$AC$38,8,FALSE))="X","X",(IF(V493="X",1,V493+1)))))</f>
        <v/>
      </c>
      <c r="W494" s="50" t="str">
        <f>IF($A494="","",(IF((VLOOKUP($A494,DATA!$S$1:$AC$38,9,FALSE))="X","X",(IF(W493="X",1,W493+1)))))</f>
        <v/>
      </c>
      <c r="X494" s="50" t="str">
        <f>IF($A494="","",(IF((VLOOKUP($A494,DATA!$S$1:$AC$38,10,FALSE))="X","X",(IF(X493="X",1,X493+1)))))</f>
        <v/>
      </c>
      <c r="Y494" s="51" t="str">
        <f>IF($A494="","",(IF((VLOOKUP($A494,DATA!$S$1:$AC$38,11,FALSE))="X","X",(IF(Y493="X",1,Y493+1)))))</f>
        <v/>
      </c>
      <c r="AH494" s="44"/>
      <c r="AI494" s="44"/>
      <c r="AJ494" s="44"/>
      <c r="AK494" s="44"/>
      <c r="AL494" s="44"/>
    </row>
    <row r="495" spans="1:208" ht="18.600000000000001" customHeight="1" x14ac:dyDescent="0.25">
      <c r="B495" s="50" t="str">
        <f>IF($A495="","",(IF((VLOOKUP($A495,DATA!$A$1:$M$38,2,FALSE))="X","X",(IF(B494="X",1,B494+1)))))</f>
        <v/>
      </c>
      <c r="C495" s="51" t="str">
        <f>IF($A495="","",(IF((VLOOKUP($A495,DATA!$A$1:$M$38,3,FALSE))="X","X",(IF(C494="X",1,C494+1)))))</f>
        <v/>
      </c>
      <c r="D495" s="50" t="str">
        <f>IF($A495="","",(IF((VLOOKUP($A495,DATA!$A$1:$M$38,4,FALSE))="X","X",(IF(D494="X",1,D494+1)))))</f>
        <v/>
      </c>
      <c r="E495" s="51" t="str">
        <f>IF($A495="","",(IF((VLOOKUP($A495,DATA!$A$1:$M$38,5,FALSE))="X","X",(IF(E494="X",1,E494+1)))))</f>
        <v/>
      </c>
      <c r="F495" s="50" t="str">
        <f>IF($A495="","",(IF((VLOOKUP($A495,DATA!$A$1:$M$38,6,FALSE))="X","X",(IF(F494="X",1,F494+1)))))</f>
        <v/>
      </c>
      <c r="G495" s="51" t="str">
        <f>IF($A495="","",(IF((VLOOKUP($A495,DATA!$A$1:$M$38,7,FALSE))="X","X",(IF(G494="X",1,G494+1)))))</f>
        <v/>
      </c>
      <c r="H495" s="50" t="str">
        <f>IF($A495="","",(IF((VLOOKUP($A495,DATA!$A$1:$M$38,8,FALSE))="X","X",(IF(H494="X",1,H494+1)))))</f>
        <v/>
      </c>
      <c r="I495" s="50" t="str">
        <f>IF($A495="","",(IF((VLOOKUP($A495,DATA!$A$1:$M$38,9,FALSE))="X","X",(IF(I494="X",1,I494+1)))))</f>
        <v/>
      </c>
      <c r="J495" s="51" t="str">
        <f>IF($A495="","",(IF((VLOOKUP($A495,DATA!$A$1:$M$38,10,FALSE))="X","X",(IF(J494="X",1,J494+1)))))</f>
        <v/>
      </c>
      <c r="K495" s="50" t="str">
        <f>IF($A495="","",(IF((VLOOKUP($A495,DATA!$A$1:$M$38,11,FALSE))="X","X",(IF(K494="X",1,K494+1)))))</f>
        <v/>
      </c>
      <c r="L495" s="50" t="str">
        <f>IF($A495="","",(IF((VLOOKUP($A495,DATA!$A$1:$M$38,12,FALSE))="X","X",(IF(L494="X",1,L494+1)))))</f>
        <v/>
      </c>
      <c r="M495" s="50" t="str">
        <f>IF($A495="","",(IF((VLOOKUP($A495,DATA!$A$1:$M$38,13,FALSE))="X","X",(IF(M494="X",1,M494+1)))))</f>
        <v/>
      </c>
      <c r="N495" s="53" t="str">
        <f t="shared" si="14"/>
        <v/>
      </c>
      <c r="O495" s="51" t="str">
        <f t="shared" si="15"/>
        <v/>
      </c>
      <c r="P495" s="50" t="str">
        <f>IF($A495="","",(IF((VLOOKUP($A495,DATA!$S$1:$AC$38,2,FALSE))="X","X",(IF(P494="X",1,P494+1)))))</f>
        <v/>
      </c>
      <c r="Q495" s="50" t="str">
        <f>IF($A495="","",(IF((VLOOKUP($A495,DATA!$S$1:$AC$38,3,FALSE))="X","X",(IF(Q494="X",1,Q494+1)))))</f>
        <v/>
      </c>
      <c r="R495" s="50" t="str">
        <f>IF($A495="","",(IF((VLOOKUP($A495,DATA!$S$1:$AC$38,4,FALSE))="X","X",(IF(R494="X",1,R494+1)))))</f>
        <v/>
      </c>
      <c r="S495" s="50" t="str">
        <f>IF($A495="","",(IF((VLOOKUP($A495,DATA!$S$1:$AC$38,5,FALSE))="X","X",(IF(S494="X",1,S494+1)))))</f>
        <v/>
      </c>
      <c r="T495" s="50" t="str">
        <f>IF($A495="","",(IF((VLOOKUP($A495,DATA!$S$1:$AC$38,6,FALSE))="X","X",(IF(T494="X",1,T494+1)))))</f>
        <v/>
      </c>
      <c r="U495" s="50" t="str">
        <f>IF($A495="","",(IF((VLOOKUP($A495,DATA!$S$1:$AC$38,7,FALSE))="X","X",(IF(U494="X",1,U494+1)))))</f>
        <v/>
      </c>
      <c r="V495" s="51" t="str">
        <f>IF($A495="","",(IF((VLOOKUP($A495,DATA!$S$1:$AC$38,8,FALSE))="X","X",(IF(V494="X",1,V494+1)))))</f>
        <v/>
      </c>
      <c r="W495" s="50" t="str">
        <f>IF($A495="","",(IF((VLOOKUP($A495,DATA!$S$1:$AC$38,9,FALSE))="X","X",(IF(W494="X",1,W494+1)))))</f>
        <v/>
      </c>
      <c r="X495" s="50" t="str">
        <f>IF($A495="","",(IF((VLOOKUP($A495,DATA!$S$1:$AC$38,10,FALSE))="X","X",(IF(X494="X",1,X494+1)))))</f>
        <v/>
      </c>
      <c r="Y495" s="51" t="str">
        <f>IF($A495="","",(IF((VLOOKUP($A495,DATA!$S$1:$AC$38,11,FALSE))="X","X",(IF(Y494="X",1,Y494+1)))))</f>
        <v/>
      </c>
      <c r="AH495" s="44"/>
      <c r="AI495" s="44"/>
      <c r="AJ495" s="44"/>
      <c r="AK495" s="44"/>
      <c r="AL495" s="44"/>
    </row>
    <row r="496" spans="1:208" ht="18.600000000000001" customHeight="1" x14ac:dyDescent="0.25">
      <c r="B496" s="50" t="str">
        <f>IF($A496="","",(IF((VLOOKUP($A496,DATA!$A$1:$M$38,2,FALSE))="X","X",(IF(B495="X",1,B495+1)))))</f>
        <v/>
      </c>
      <c r="C496" s="51" t="str">
        <f>IF($A496="","",(IF((VLOOKUP($A496,DATA!$A$1:$M$38,3,FALSE))="X","X",(IF(C495="X",1,C495+1)))))</f>
        <v/>
      </c>
      <c r="D496" s="50" t="str">
        <f>IF($A496="","",(IF((VLOOKUP($A496,DATA!$A$1:$M$38,4,FALSE))="X","X",(IF(D495="X",1,D495+1)))))</f>
        <v/>
      </c>
      <c r="E496" s="51" t="str">
        <f>IF($A496="","",(IF((VLOOKUP($A496,DATA!$A$1:$M$38,5,FALSE))="X","X",(IF(E495="X",1,E495+1)))))</f>
        <v/>
      </c>
      <c r="F496" s="50" t="str">
        <f>IF($A496="","",(IF((VLOOKUP($A496,DATA!$A$1:$M$38,6,FALSE))="X","X",(IF(F495="X",1,F495+1)))))</f>
        <v/>
      </c>
      <c r="G496" s="51" t="str">
        <f>IF($A496="","",(IF((VLOOKUP($A496,DATA!$A$1:$M$38,7,FALSE))="X","X",(IF(G495="X",1,G495+1)))))</f>
        <v/>
      </c>
      <c r="H496" s="50" t="str">
        <f>IF($A496="","",(IF((VLOOKUP($A496,DATA!$A$1:$M$38,8,FALSE))="X","X",(IF(H495="X",1,H495+1)))))</f>
        <v/>
      </c>
      <c r="I496" s="50" t="str">
        <f>IF($A496="","",(IF((VLOOKUP($A496,DATA!$A$1:$M$38,9,FALSE))="X","X",(IF(I495="X",1,I495+1)))))</f>
        <v/>
      </c>
      <c r="J496" s="51" t="str">
        <f>IF($A496="","",(IF((VLOOKUP($A496,DATA!$A$1:$M$38,10,FALSE))="X","X",(IF(J495="X",1,J495+1)))))</f>
        <v/>
      </c>
      <c r="K496" s="50" t="str">
        <f>IF($A496="","",(IF((VLOOKUP($A496,DATA!$A$1:$M$38,11,FALSE))="X","X",(IF(K495="X",1,K495+1)))))</f>
        <v/>
      </c>
      <c r="L496" s="50" t="str">
        <f>IF($A496="","",(IF((VLOOKUP($A496,DATA!$A$1:$M$38,12,FALSE))="X","X",(IF(L495="X",1,L495+1)))))</f>
        <v/>
      </c>
      <c r="M496" s="50" t="str">
        <f>IF($A496="","",(IF((VLOOKUP($A496,DATA!$A$1:$M$38,13,FALSE))="X","X",(IF(M495="X",1,M495+1)))))</f>
        <v/>
      </c>
      <c r="N496" s="53" t="str">
        <f t="shared" si="14"/>
        <v/>
      </c>
      <c r="O496" s="51" t="str">
        <f t="shared" si="15"/>
        <v/>
      </c>
      <c r="P496" s="50" t="str">
        <f>IF($A496="","",(IF((VLOOKUP($A496,DATA!$S$1:$AC$38,2,FALSE))="X","X",(IF(P495="X",1,P495+1)))))</f>
        <v/>
      </c>
      <c r="Q496" s="50" t="str">
        <f>IF($A496="","",(IF((VLOOKUP($A496,DATA!$S$1:$AC$38,3,FALSE))="X","X",(IF(Q495="X",1,Q495+1)))))</f>
        <v/>
      </c>
      <c r="R496" s="50" t="str">
        <f>IF($A496="","",(IF((VLOOKUP($A496,DATA!$S$1:$AC$38,4,FALSE))="X","X",(IF(R495="X",1,R495+1)))))</f>
        <v/>
      </c>
      <c r="S496" s="50" t="str">
        <f>IF($A496="","",(IF((VLOOKUP($A496,DATA!$S$1:$AC$38,5,FALSE))="X","X",(IF(S495="X",1,S495+1)))))</f>
        <v/>
      </c>
      <c r="T496" s="50" t="str">
        <f>IF($A496="","",(IF((VLOOKUP($A496,DATA!$S$1:$AC$38,6,FALSE))="X","X",(IF(T495="X",1,T495+1)))))</f>
        <v/>
      </c>
      <c r="U496" s="50" t="str">
        <f>IF($A496="","",(IF((VLOOKUP($A496,DATA!$S$1:$AC$38,7,FALSE))="X","X",(IF(U495="X",1,U495+1)))))</f>
        <v/>
      </c>
      <c r="V496" s="51" t="str">
        <f>IF($A496="","",(IF((VLOOKUP($A496,DATA!$S$1:$AC$38,8,FALSE))="X","X",(IF(V495="X",1,V495+1)))))</f>
        <v/>
      </c>
      <c r="W496" s="50" t="str">
        <f>IF($A496="","",(IF((VLOOKUP($A496,DATA!$S$1:$AC$38,9,FALSE))="X","X",(IF(W495="X",1,W495+1)))))</f>
        <v/>
      </c>
      <c r="X496" s="50" t="str">
        <f>IF($A496="","",(IF((VLOOKUP($A496,DATA!$S$1:$AC$38,10,FALSE))="X","X",(IF(X495="X",1,X495+1)))))</f>
        <v/>
      </c>
      <c r="Y496" s="51" t="str">
        <f>IF($A496="","",(IF((VLOOKUP($A496,DATA!$S$1:$AC$38,11,FALSE))="X","X",(IF(Y495="X",1,Y495+1)))))</f>
        <v/>
      </c>
      <c r="AH496" s="44"/>
      <c r="AI496" s="44"/>
      <c r="AJ496" s="44"/>
      <c r="AK496" s="44"/>
      <c r="AL496" s="44"/>
    </row>
    <row r="497" spans="2:38" ht="18.600000000000001" customHeight="1" x14ac:dyDescent="0.25">
      <c r="B497" s="50" t="str">
        <f>IF($A497="","",(IF((VLOOKUP($A497,DATA!$A$1:$M$38,2,FALSE))="X","X",(IF(B496="X",1,B496+1)))))</f>
        <v/>
      </c>
      <c r="C497" s="51" t="str">
        <f>IF($A497="","",(IF((VLOOKUP($A497,DATA!$A$1:$M$38,3,FALSE))="X","X",(IF(C496="X",1,C496+1)))))</f>
        <v/>
      </c>
      <c r="D497" s="50" t="str">
        <f>IF($A497="","",(IF((VLOOKUP($A497,DATA!$A$1:$M$38,4,FALSE))="X","X",(IF(D496="X",1,D496+1)))))</f>
        <v/>
      </c>
      <c r="E497" s="51" t="str">
        <f>IF($A497="","",(IF((VLOOKUP($A497,DATA!$A$1:$M$38,5,FALSE))="X","X",(IF(E496="X",1,E496+1)))))</f>
        <v/>
      </c>
      <c r="F497" s="50" t="str">
        <f>IF($A497="","",(IF((VLOOKUP($A497,DATA!$A$1:$M$38,6,FALSE))="X","X",(IF(F496="X",1,F496+1)))))</f>
        <v/>
      </c>
      <c r="G497" s="51" t="str">
        <f>IF($A497="","",(IF((VLOOKUP($A497,DATA!$A$1:$M$38,7,FALSE))="X","X",(IF(G496="X",1,G496+1)))))</f>
        <v/>
      </c>
      <c r="H497" s="50" t="str">
        <f>IF($A497="","",(IF((VLOOKUP($A497,DATA!$A$1:$M$38,8,FALSE))="X","X",(IF(H496="X",1,H496+1)))))</f>
        <v/>
      </c>
      <c r="I497" s="50" t="str">
        <f>IF($A497="","",(IF((VLOOKUP($A497,DATA!$A$1:$M$38,9,FALSE))="X","X",(IF(I496="X",1,I496+1)))))</f>
        <v/>
      </c>
      <c r="J497" s="51" t="str">
        <f>IF($A497="","",(IF((VLOOKUP($A497,DATA!$A$1:$M$38,10,FALSE))="X","X",(IF(J496="X",1,J496+1)))))</f>
        <v/>
      </c>
      <c r="K497" s="50" t="str">
        <f>IF($A497="","",(IF((VLOOKUP($A497,DATA!$A$1:$M$38,11,FALSE))="X","X",(IF(K496="X",1,K496+1)))))</f>
        <v/>
      </c>
      <c r="L497" s="50" t="str">
        <f>IF($A497="","",(IF((VLOOKUP($A497,DATA!$A$1:$M$38,12,FALSE))="X","X",(IF(L496="X",1,L496+1)))))</f>
        <v/>
      </c>
      <c r="M497" s="50" t="str">
        <f>IF($A497="","",(IF((VLOOKUP($A497,DATA!$A$1:$M$38,13,FALSE))="X","X",(IF(M496="X",1,M496+1)))))</f>
        <v/>
      </c>
      <c r="N497" s="53" t="str">
        <f t="shared" si="14"/>
        <v/>
      </c>
      <c r="O497" s="51" t="str">
        <f t="shared" si="15"/>
        <v/>
      </c>
      <c r="P497" s="50" t="str">
        <f>IF($A497="","",(IF((VLOOKUP($A497,DATA!$S$1:$AC$38,2,FALSE))="X","X",(IF(P496="X",1,P496+1)))))</f>
        <v/>
      </c>
      <c r="Q497" s="50" t="str">
        <f>IF($A497="","",(IF((VLOOKUP($A497,DATA!$S$1:$AC$38,3,FALSE))="X","X",(IF(Q496="X",1,Q496+1)))))</f>
        <v/>
      </c>
      <c r="R497" s="50" t="str">
        <f>IF($A497="","",(IF((VLOOKUP($A497,DATA!$S$1:$AC$38,4,FALSE))="X","X",(IF(R496="X",1,R496+1)))))</f>
        <v/>
      </c>
      <c r="S497" s="50" t="str">
        <f>IF($A497="","",(IF((VLOOKUP($A497,DATA!$S$1:$AC$38,5,FALSE))="X","X",(IF(S496="X",1,S496+1)))))</f>
        <v/>
      </c>
      <c r="T497" s="50" t="str">
        <f>IF($A497="","",(IF((VLOOKUP($A497,DATA!$S$1:$AC$38,6,FALSE))="X","X",(IF(T496="X",1,T496+1)))))</f>
        <v/>
      </c>
      <c r="U497" s="50" t="str">
        <f>IF($A497="","",(IF((VLOOKUP($A497,DATA!$S$1:$AC$38,7,FALSE))="X","X",(IF(U496="X",1,U496+1)))))</f>
        <v/>
      </c>
      <c r="V497" s="51" t="str">
        <f>IF($A497="","",(IF((VLOOKUP($A497,DATA!$S$1:$AC$38,8,FALSE))="X","X",(IF(V496="X",1,V496+1)))))</f>
        <v/>
      </c>
      <c r="W497" s="50" t="str">
        <f>IF($A497="","",(IF((VLOOKUP($A497,DATA!$S$1:$AC$38,9,FALSE))="X","X",(IF(W496="X",1,W496+1)))))</f>
        <v/>
      </c>
      <c r="X497" s="50" t="str">
        <f>IF($A497="","",(IF((VLOOKUP($A497,DATA!$S$1:$AC$38,10,FALSE))="X","X",(IF(X496="X",1,X496+1)))))</f>
        <v/>
      </c>
      <c r="Y497" s="51" t="str">
        <f>IF($A497="","",(IF((VLOOKUP($A497,DATA!$S$1:$AC$38,11,FALSE))="X","X",(IF(Y496="X",1,Y496+1)))))</f>
        <v/>
      </c>
      <c r="AH497" s="44"/>
      <c r="AI497" s="44"/>
      <c r="AJ497" s="44"/>
      <c r="AK497" s="44"/>
      <c r="AL497" s="44"/>
    </row>
    <row r="498" spans="2:38" ht="18.600000000000001" customHeight="1" x14ac:dyDescent="0.25">
      <c r="B498" s="50" t="str">
        <f>IF($A498="","",(IF((VLOOKUP($A498,DATA!$A$1:$M$38,2,FALSE))="X","X",(IF(B497="X",1,B497+1)))))</f>
        <v/>
      </c>
      <c r="C498" s="51" t="str">
        <f>IF($A498="","",(IF((VLOOKUP($A498,DATA!$A$1:$M$38,3,FALSE))="X","X",(IF(C497="X",1,C497+1)))))</f>
        <v/>
      </c>
      <c r="D498" s="50" t="str">
        <f>IF($A498="","",(IF((VLOOKUP($A498,DATA!$A$1:$M$38,4,FALSE))="X","X",(IF(D497="X",1,D497+1)))))</f>
        <v/>
      </c>
      <c r="E498" s="51" t="str">
        <f>IF($A498="","",(IF((VLOOKUP($A498,DATA!$A$1:$M$38,5,FALSE))="X","X",(IF(E497="X",1,E497+1)))))</f>
        <v/>
      </c>
      <c r="F498" s="50" t="str">
        <f>IF($A498="","",(IF((VLOOKUP($A498,DATA!$A$1:$M$38,6,FALSE))="X","X",(IF(F497="X",1,F497+1)))))</f>
        <v/>
      </c>
      <c r="G498" s="51" t="str">
        <f>IF($A498="","",(IF((VLOOKUP($A498,DATA!$A$1:$M$38,7,FALSE))="X","X",(IF(G497="X",1,G497+1)))))</f>
        <v/>
      </c>
      <c r="H498" s="50" t="str">
        <f>IF($A498="","",(IF((VLOOKUP($A498,DATA!$A$1:$M$38,8,FALSE))="X","X",(IF(H497="X",1,H497+1)))))</f>
        <v/>
      </c>
      <c r="I498" s="50" t="str">
        <f>IF($A498="","",(IF((VLOOKUP($A498,DATA!$A$1:$M$38,9,FALSE))="X","X",(IF(I497="X",1,I497+1)))))</f>
        <v/>
      </c>
      <c r="J498" s="51" t="str">
        <f>IF($A498="","",(IF((VLOOKUP($A498,DATA!$A$1:$M$38,10,FALSE))="X","X",(IF(J497="X",1,J497+1)))))</f>
        <v/>
      </c>
      <c r="K498" s="50" t="str">
        <f>IF($A498="","",(IF((VLOOKUP($A498,DATA!$A$1:$M$38,11,FALSE))="X","X",(IF(K497="X",1,K497+1)))))</f>
        <v/>
      </c>
      <c r="L498" s="50" t="str">
        <f>IF($A498="","",(IF((VLOOKUP($A498,DATA!$A$1:$M$38,12,FALSE))="X","X",(IF(L497="X",1,L497+1)))))</f>
        <v/>
      </c>
      <c r="M498" s="50" t="str">
        <f>IF($A498="","",(IF((VLOOKUP($A498,DATA!$A$1:$M$38,13,FALSE))="X","X",(IF(M497="X",1,M497+1)))))</f>
        <v/>
      </c>
      <c r="N498" s="53" t="str">
        <f t="shared" si="14"/>
        <v/>
      </c>
      <c r="O498" s="51" t="str">
        <f t="shared" si="15"/>
        <v/>
      </c>
      <c r="P498" s="50" t="str">
        <f>IF($A498="","",(IF((VLOOKUP($A498,DATA!$S$1:$AC$38,2,FALSE))="X","X",(IF(P497="X",1,P497+1)))))</f>
        <v/>
      </c>
      <c r="Q498" s="50" t="str">
        <f>IF($A498="","",(IF((VLOOKUP($A498,DATA!$S$1:$AC$38,3,FALSE))="X","X",(IF(Q497="X",1,Q497+1)))))</f>
        <v/>
      </c>
      <c r="R498" s="50" t="str">
        <f>IF($A498="","",(IF((VLOOKUP($A498,DATA!$S$1:$AC$38,4,FALSE))="X","X",(IF(R497="X",1,R497+1)))))</f>
        <v/>
      </c>
      <c r="S498" s="50" t="str">
        <f>IF($A498="","",(IF((VLOOKUP($A498,DATA!$S$1:$AC$38,5,FALSE))="X","X",(IF(S497="X",1,S497+1)))))</f>
        <v/>
      </c>
      <c r="T498" s="50" t="str">
        <f>IF($A498="","",(IF((VLOOKUP($A498,DATA!$S$1:$AC$38,6,FALSE))="X","X",(IF(T497="X",1,T497+1)))))</f>
        <v/>
      </c>
      <c r="U498" s="50" t="str">
        <f>IF($A498="","",(IF((VLOOKUP($A498,DATA!$S$1:$AC$38,7,FALSE))="X","X",(IF(U497="X",1,U497+1)))))</f>
        <v/>
      </c>
      <c r="V498" s="51" t="str">
        <f>IF($A498="","",(IF((VLOOKUP($A498,DATA!$S$1:$AC$38,8,FALSE))="X","X",(IF(V497="X",1,V497+1)))))</f>
        <v/>
      </c>
      <c r="W498" s="50" t="str">
        <f>IF($A498="","",(IF((VLOOKUP($A498,DATA!$S$1:$AC$38,9,FALSE))="X","X",(IF(W497="X",1,W497+1)))))</f>
        <v/>
      </c>
      <c r="X498" s="50" t="str">
        <f>IF($A498="","",(IF((VLOOKUP($A498,DATA!$S$1:$AC$38,10,FALSE))="X","X",(IF(X497="X",1,X497+1)))))</f>
        <v/>
      </c>
      <c r="Y498" s="51" t="str">
        <f>IF($A498="","",(IF((VLOOKUP($A498,DATA!$S$1:$AC$38,11,FALSE))="X","X",(IF(Y497="X",1,Y497+1)))))</f>
        <v/>
      </c>
      <c r="AH498" s="44"/>
      <c r="AI498" s="44"/>
      <c r="AJ498" s="44"/>
      <c r="AK498" s="44"/>
      <c r="AL498" s="44"/>
    </row>
    <row r="499" spans="2:38" ht="18.600000000000001" customHeight="1" x14ac:dyDescent="0.25">
      <c r="B499" s="50" t="str">
        <f>IF($A499="","",(IF((VLOOKUP($A499,DATA!$A$1:$M$38,2,FALSE))="X","X",(IF(B498="X",1,B498+1)))))</f>
        <v/>
      </c>
      <c r="C499" s="51" t="str">
        <f>IF($A499="","",(IF((VLOOKUP($A499,DATA!$A$1:$M$38,3,FALSE))="X","X",(IF(C498="X",1,C498+1)))))</f>
        <v/>
      </c>
      <c r="D499" s="50" t="str">
        <f>IF($A499="","",(IF((VLOOKUP($A499,DATA!$A$1:$M$38,4,FALSE))="X","X",(IF(D498="X",1,D498+1)))))</f>
        <v/>
      </c>
      <c r="E499" s="51" t="str">
        <f>IF($A499="","",(IF((VLOOKUP($A499,DATA!$A$1:$M$38,5,FALSE))="X","X",(IF(E498="X",1,E498+1)))))</f>
        <v/>
      </c>
      <c r="F499" s="50" t="str">
        <f>IF($A499="","",(IF((VLOOKUP($A499,DATA!$A$1:$M$38,6,FALSE))="X","X",(IF(F498="X",1,F498+1)))))</f>
        <v/>
      </c>
      <c r="G499" s="51" t="str">
        <f>IF($A499="","",(IF((VLOOKUP($A499,DATA!$A$1:$M$38,7,FALSE))="X","X",(IF(G498="X",1,G498+1)))))</f>
        <v/>
      </c>
      <c r="H499" s="50" t="str">
        <f>IF($A499="","",(IF((VLOOKUP($A499,DATA!$A$1:$M$38,8,FALSE))="X","X",(IF(H498="X",1,H498+1)))))</f>
        <v/>
      </c>
      <c r="I499" s="50" t="str">
        <f>IF($A499="","",(IF((VLOOKUP($A499,DATA!$A$1:$M$38,9,FALSE))="X","X",(IF(I498="X",1,I498+1)))))</f>
        <v/>
      </c>
      <c r="J499" s="51" t="str">
        <f>IF($A499="","",(IF((VLOOKUP($A499,DATA!$A$1:$M$38,10,FALSE))="X","X",(IF(J498="X",1,J498+1)))))</f>
        <v/>
      </c>
      <c r="K499" s="50" t="str">
        <f>IF($A499="","",(IF((VLOOKUP($A499,DATA!$A$1:$M$38,11,FALSE))="X","X",(IF(K498="X",1,K498+1)))))</f>
        <v/>
      </c>
      <c r="L499" s="50" t="str">
        <f>IF($A499="","",(IF((VLOOKUP($A499,DATA!$A$1:$M$38,12,FALSE))="X","X",(IF(L498="X",1,L498+1)))))</f>
        <v/>
      </c>
      <c r="M499" s="50" t="str">
        <f>IF($A499="","",(IF((VLOOKUP($A499,DATA!$A$1:$M$38,13,FALSE))="X","X",(IF(M498="X",1,M498+1)))))</f>
        <v/>
      </c>
      <c r="N499" s="53" t="str">
        <f t="shared" si="14"/>
        <v/>
      </c>
      <c r="O499" s="51" t="str">
        <f t="shared" si="15"/>
        <v/>
      </c>
      <c r="P499" s="50" t="str">
        <f>IF($A499="","",(IF((VLOOKUP($A499,DATA!$S$1:$AC$38,2,FALSE))="X","X",(IF(P498="X",1,P498+1)))))</f>
        <v/>
      </c>
      <c r="Q499" s="50" t="str">
        <f>IF($A499="","",(IF((VLOOKUP($A499,DATA!$S$1:$AC$38,3,FALSE))="X","X",(IF(Q498="X",1,Q498+1)))))</f>
        <v/>
      </c>
      <c r="R499" s="50" t="str">
        <f>IF($A499="","",(IF((VLOOKUP($A499,DATA!$S$1:$AC$38,4,FALSE))="X","X",(IF(R498="X",1,R498+1)))))</f>
        <v/>
      </c>
      <c r="S499" s="50" t="str">
        <f>IF($A499="","",(IF((VLOOKUP($A499,DATA!$S$1:$AC$38,5,FALSE))="X","X",(IF(S498="X",1,S498+1)))))</f>
        <v/>
      </c>
      <c r="T499" s="50" t="str">
        <f>IF($A499="","",(IF((VLOOKUP($A499,DATA!$S$1:$AC$38,6,FALSE))="X","X",(IF(T498="X",1,T498+1)))))</f>
        <v/>
      </c>
      <c r="U499" s="50" t="str">
        <f>IF($A499="","",(IF((VLOOKUP($A499,DATA!$S$1:$AC$38,7,FALSE))="X","X",(IF(U498="X",1,U498+1)))))</f>
        <v/>
      </c>
      <c r="V499" s="51" t="str">
        <f>IF($A499="","",(IF((VLOOKUP($A499,DATA!$S$1:$AC$38,8,FALSE))="X","X",(IF(V498="X",1,V498+1)))))</f>
        <v/>
      </c>
      <c r="W499" s="50" t="str">
        <f>IF($A499="","",(IF((VLOOKUP($A499,DATA!$S$1:$AC$38,9,FALSE))="X","X",(IF(W498="X",1,W498+1)))))</f>
        <v/>
      </c>
      <c r="X499" s="50" t="str">
        <f>IF($A499="","",(IF((VLOOKUP($A499,DATA!$S$1:$AC$38,10,FALSE))="X","X",(IF(X498="X",1,X498+1)))))</f>
        <v/>
      </c>
      <c r="Y499" s="51" t="str">
        <f>IF($A499="","",(IF((VLOOKUP($A499,DATA!$S$1:$AC$38,11,FALSE))="X","X",(IF(Y498="X",1,Y498+1)))))</f>
        <v/>
      </c>
      <c r="AH499" s="44"/>
      <c r="AI499" s="44"/>
      <c r="AJ499" s="44"/>
      <c r="AK499" s="44"/>
      <c r="AL499" s="44"/>
    </row>
    <row r="500" spans="2:38" ht="18.600000000000001" customHeight="1" x14ac:dyDescent="0.25">
      <c r="B500" s="50" t="str">
        <f>IF($A500="","",(IF((VLOOKUP($A500,DATA!$A$1:$M$38,2,FALSE))="X","X",(IF(B499="X",1,B499+1)))))</f>
        <v/>
      </c>
      <c r="C500" s="51" t="str">
        <f>IF($A500="","",(IF((VLOOKUP($A500,DATA!$A$1:$M$38,3,FALSE))="X","X",(IF(C499="X",1,C499+1)))))</f>
        <v/>
      </c>
      <c r="D500" s="50" t="str">
        <f>IF($A500="","",(IF((VLOOKUP($A500,DATA!$A$1:$M$38,4,FALSE))="X","X",(IF(D499="X",1,D499+1)))))</f>
        <v/>
      </c>
      <c r="E500" s="51" t="str">
        <f>IF($A500="","",(IF((VLOOKUP($A500,DATA!$A$1:$M$38,5,FALSE))="X","X",(IF(E499="X",1,E499+1)))))</f>
        <v/>
      </c>
      <c r="F500" s="50" t="str">
        <f>IF($A500="","",(IF((VLOOKUP($A500,DATA!$A$1:$M$38,6,FALSE))="X","X",(IF(F499="X",1,F499+1)))))</f>
        <v/>
      </c>
      <c r="G500" s="51" t="str">
        <f>IF($A500="","",(IF((VLOOKUP($A500,DATA!$A$1:$M$38,7,FALSE))="X","X",(IF(G499="X",1,G499+1)))))</f>
        <v/>
      </c>
      <c r="H500" s="50" t="str">
        <f>IF($A500="","",(IF((VLOOKUP($A500,DATA!$A$1:$M$38,8,FALSE))="X","X",(IF(H499="X",1,H499+1)))))</f>
        <v/>
      </c>
      <c r="I500" s="50" t="str">
        <f>IF($A500="","",(IF((VLOOKUP($A500,DATA!$A$1:$M$38,9,FALSE))="X","X",(IF(I499="X",1,I499+1)))))</f>
        <v/>
      </c>
      <c r="J500" s="51" t="str">
        <f>IF($A500="","",(IF((VLOOKUP($A500,DATA!$A$1:$M$38,10,FALSE))="X","X",(IF(J499="X",1,J499+1)))))</f>
        <v/>
      </c>
      <c r="K500" s="50" t="str">
        <f>IF($A500="","",(IF((VLOOKUP($A500,DATA!$A$1:$M$38,11,FALSE))="X","X",(IF(K499="X",1,K499+1)))))</f>
        <v/>
      </c>
      <c r="L500" s="50" t="str">
        <f>IF($A500="","",(IF((VLOOKUP($A500,DATA!$A$1:$M$38,12,FALSE))="X","X",(IF(L499="X",1,L499+1)))))</f>
        <v/>
      </c>
      <c r="M500" s="50" t="str">
        <f>IF($A500="","",(IF((VLOOKUP($A500,DATA!$A$1:$M$38,13,FALSE))="X","X",(IF(M499="X",1,M499+1)))))</f>
        <v/>
      </c>
      <c r="N500" s="53" t="str">
        <f t="shared" si="14"/>
        <v/>
      </c>
      <c r="O500" s="51" t="str">
        <f t="shared" si="15"/>
        <v/>
      </c>
      <c r="P500" s="50" t="str">
        <f>IF($A500="","",(IF((VLOOKUP($A500,DATA!$S$1:$AC$38,2,FALSE))="X","X",(IF(P499="X",1,P499+1)))))</f>
        <v/>
      </c>
      <c r="Q500" s="50" t="str">
        <f>IF($A500="","",(IF((VLOOKUP($A500,DATA!$S$1:$AC$38,3,FALSE))="X","X",(IF(Q499="X",1,Q499+1)))))</f>
        <v/>
      </c>
      <c r="R500" s="50" t="str">
        <f>IF($A500="","",(IF((VLOOKUP($A500,DATA!$S$1:$AC$38,4,FALSE))="X","X",(IF(R499="X",1,R499+1)))))</f>
        <v/>
      </c>
      <c r="S500" s="50" t="str">
        <f>IF($A500="","",(IF((VLOOKUP($A500,DATA!$S$1:$AC$38,5,FALSE))="X","X",(IF(S499="X",1,S499+1)))))</f>
        <v/>
      </c>
      <c r="T500" s="50" t="str">
        <f>IF($A500="","",(IF((VLOOKUP($A500,DATA!$S$1:$AC$38,6,FALSE))="X","X",(IF(T499="X",1,T499+1)))))</f>
        <v/>
      </c>
      <c r="U500" s="50" t="str">
        <f>IF($A500="","",(IF((VLOOKUP($A500,DATA!$S$1:$AC$38,7,FALSE))="X","X",(IF(U499="X",1,U499+1)))))</f>
        <v/>
      </c>
      <c r="V500" s="51" t="str">
        <f>IF($A500="","",(IF((VLOOKUP($A500,DATA!$S$1:$AC$38,8,FALSE))="X","X",(IF(V499="X",1,V499+1)))))</f>
        <v/>
      </c>
      <c r="W500" s="50" t="str">
        <f>IF($A500="","",(IF((VLOOKUP($A500,DATA!$S$1:$AC$38,9,FALSE))="X","X",(IF(W499="X",1,W499+1)))))</f>
        <v/>
      </c>
      <c r="X500" s="50" t="str">
        <f>IF($A500="","",(IF((VLOOKUP($A500,DATA!$S$1:$AC$38,10,FALSE))="X","X",(IF(X499="X",1,X499+1)))))</f>
        <v/>
      </c>
      <c r="Y500" s="51" t="str">
        <f>IF($A500="","",(IF((VLOOKUP($A500,DATA!$S$1:$AC$38,11,FALSE))="X","X",(IF(Y499="X",1,Y499+1)))))</f>
        <v/>
      </c>
      <c r="AH500" s="44"/>
      <c r="AI500" s="44"/>
      <c r="AJ500" s="44"/>
      <c r="AK500" s="44"/>
      <c r="AL500" s="44"/>
    </row>
    <row r="501" spans="2:38" ht="18.600000000000001" customHeight="1" x14ac:dyDescent="0.25">
      <c r="B501" s="50" t="str">
        <f>IF($A501="","",(IF((VLOOKUP($A501,DATA!$A$1:$M$38,2,FALSE))="X","X",(IF(B500="X",1,B500+1)))))</f>
        <v/>
      </c>
      <c r="C501" s="51" t="str">
        <f>IF($A501="","",(IF((VLOOKUP($A501,DATA!$A$1:$M$38,3,FALSE))="X","X",(IF(C500="X",1,C500+1)))))</f>
        <v/>
      </c>
      <c r="D501" s="50" t="str">
        <f>IF($A501="","",(IF((VLOOKUP($A501,DATA!$A$1:$M$38,4,FALSE))="X","X",(IF(D500="X",1,D500+1)))))</f>
        <v/>
      </c>
      <c r="E501" s="51" t="str">
        <f>IF($A501="","",(IF((VLOOKUP($A501,DATA!$A$1:$M$38,5,FALSE))="X","X",(IF(E500="X",1,E500+1)))))</f>
        <v/>
      </c>
      <c r="F501" s="50" t="str">
        <f>IF($A501="","",(IF((VLOOKUP($A501,DATA!$A$1:$M$38,6,FALSE))="X","X",(IF(F500="X",1,F500+1)))))</f>
        <v/>
      </c>
      <c r="G501" s="51" t="str">
        <f>IF($A501="","",(IF((VLOOKUP($A501,DATA!$A$1:$M$38,7,FALSE))="X","X",(IF(G500="X",1,G500+1)))))</f>
        <v/>
      </c>
      <c r="H501" s="50" t="str">
        <f>IF($A501="","",(IF((VLOOKUP($A501,DATA!$A$1:$M$38,8,FALSE))="X","X",(IF(H500="X",1,H500+1)))))</f>
        <v/>
      </c>
      <c r="I501" s="50" t="str">
        <f>IF($A501="","",(IF((VLOOKUP($A501,DATA!$A$1:$M$38,9,FALSE))="X","X",(IF(I500="X",1,I500+1)))))</f>
        <v/>
      </c>
      <c r="J501" s="51" t="str">
        <f>IF($A501="","",(IF((VLOOKUP($A501,DATA!$A$1:$M$38,10,FALSE))="X","X",(IF(J500="X",1,J500+1)))))</f>
        <v/>
      </c>
      <c r="K501" s="50" t="str">
        <f>IF($A501="","",(IF((VLOOKUP($A501,DATA!$A$1:$M$38,11,FALSE))="X","X",(IF(K500="X",1,K500+1)))))</f>
        <v/>
      </c>
      <c r="L501" s="50" t="str">
        <f>IF($A501="","",(IF((VLOOKUP($A501,DATA!$A$1:$M$38,12,FALSE))="X","X",(IF(L500="X",1,L500+1)))))</f>
        <v/>
      </c>
      <c r="M501" s="50" t="str">
        <f>IF($A501="","",(IF((VLOOKUP($A501,DATA!$A$1:$M$38,13,FALSE))="X","X",(IF(M500="X",1,M500+1)))))</f>
        <v/>
      </c>
      <c r="N501" s="53" t="str">
        <f t="shared" si="14"/>
        <v/>
      </c>
      <c r="O501" s="51" t="str">
        <f t="shared" si="15"/>
        <v/>
      </c>
      <c r="P501" s="50" t="str">
        <f>IF($A501="","",(IF((VLOOKUP($A501,DATA!$S$1:$AC$38,2,FALSE))="X","X",(IF(P500="X",1,P500+1)))))</f>
        <v/>
      </c>
      <c r="Q501" s="50" t="str">
        <f>IF($A501="","",(IF((VLOOKUP($A501,DATA!$S$1:$AC$38,3,FALSE))="X","X",(IF(Q500="X",1,Q500+1)))))</f>
        <v/>
      </c>
      <c r="R501" s="50" t="str">
        <f>IF($A501="","",(IF((VLOOKUP($A501,DATA!$S$1:$AC$38,4,FALSE))="X","X",(IF(R500="X",1,R500+1)))))</f>
        <v/>
      </c>
      <c r="S501" s="50" t="str">
        <f>IF($A501="","",(IF((VLOOKUP($A501,DATA!$S$1:$AC$38,5,FALSE))="X","X",(IF(S500="X",1,S500+1)))))</f>
        <v/>
      </c>
      <c r="T501" s="50" t="str">
        <f>IF($A501="","",(IF((VLOOKUP($A501,DATA!$S$1:$AC$38,6,FALSE))="X","X",(IF(T500="X",1,T500+1)))))</f>
        <v/>
      </c>
      <c r="U501" s="50" t="str">
        <f>IF($A501="","",(IF((VLOOKUP($A501,DATA!$S$1:$AC$38,7,FALSE))="X","X",(IF(U500="X",1,U500+1)))))</f>
        <v/>
      </c>
      <c r="V501" s="51" t="str">
        <f>IF($A501="","",(IF((VLOOKUP($A501,DATA!$S$1:$AC$38,8,FALSE))="X","X",(IF(V500="X",1,V500+1)))))</f>
        <v/>
      </c>
      <c r="W501" s="50" t="str">
        <f>IF($A501="","",(IF((VLOOKUP($A501,DATA!$S$1:$AC$38,9,FALSE))="X","X",(IF(W500="X",1,W500+1)))))</f>
        <v/>
      </c>
      <c r="X501" s="50" t="str">
        <f>IF($A501="","",(IF((VLOOKUP($A501,DATA!$S$1:$AC$38,10,FALSE))="X","X",(IF(X500="X",1,X500+1)))))</f>
        <v/>
      </c>
      <c r="Y501" s="51" t="str">
        <f>IF($A501="","",(IF((VLOOKUP($A501,DATA!$S$1:$AC$38,11,FALSE))="X","X",(IF(Y500="X",1,Y500+1)))))</f>
        <v/>
      </c>
      <c r="AH501" s="44"/>
      <c r="AI501" s="44"/>
      <c r="AJ501" s="44"/>
      <c r="AK501" s="44"/>
      <c r="AL501" s="44"/>
    </row>
    <row r="502" spans="2:38" ht="18.600000000000001" customHeight="1" x14ac:dyDescent="0.25">
      <c r="B502" s="50" t="str">
        <f>IF($A502="","",(IF((VLOOKUP($A502,DATA!$A$1:$M$38,2,FALSE))="X","X",(IF(B501="X",1,B501+1)))))</f>
        <v/>
      </c>
      <c r="C502" s="51" t="str">
        <f>IF($A502="","",(IF((VLOOKUP($A502,DATA!$A$1:$M$38,3,FALSE))="X","X",(IF(C501="X",1,C501+1)))))</f>
        <v/>
      </c>
      <c r="D502" s="50" t="str">
        <f>IF($A502="","",(IF((VLOOKUP($A502,DATA!$A$1:$M$38,4,FALSE))="X","X",(IF(D501="X",1,D501+1)))))</f>
        <v/>
      </c>
      <c r="E502" s="51" t="str">
        <f>IF($A502="","",(IF((VLOOKUP($A502,DATA!$A$1:$M$38,5,FALSE))="X","X",(IF(E501="X",1,E501+1)))))</f>
        <v/>
      </c>
      <c r="F502" s="50" t="str">
        <f>IF($A502="","",(IF((VLOOKUP($A502,DATA!$A$1:$M$38,6,FALSE))="X","X",(IF(F501="X",1,F501+1)))))</f>
        <v/>
      </c>
      <c r="G502" s="51" t="str">
        <f>IF($A502="","",(IF((VLOOKUP($A502,DATA!$A$1:$M$38,7,FALSE))="X","X",(IF(G501="X",1,G501+1)))))</f>
        <v/>
      </c>
      <c r="H502" s="50" t="str">
        <f>IF($A502="","",(IF((VLOOKUP($A502,DATA!$A$1:$M$38,8,FALSE))="X","X",(IF(H501="X",1,H501+1)))))</f>
        <v/>
      </c>
      <c r="I502" s="50" t="str">
        <f>IF($A502="","",(IF((VLOOKUP($A502,DATA!$A$1:$M$38,9,FALSE))="X","X",(IF(I501="X",1,I501+1)))))</f>
        <v/>
      </c>
      <c r="J502" s="51" t="str">
        <f>IF($A502="","",(IF((VLOOKUP($A502,DATA!$A$1:$M$38,10,FALSE))="X","X",(IF(J501="X",1,J501+1)))))</f>
        <v/>
      </c>
      <c r="K502" s="50" t="str">
        <f>IF($A502="","",(IF((VLOOKUP($A502,DATA!$A$1:$M$38,11,FALSE))="X","X",(IF(K501="X",1,K501+1)))))</f>
        <v/>
      </c>
      <c r="L502" s="50" t="str">
        <f>IF($A502="","",(IF((VLOOKUP($A502,DATA!$A$1:$M$38,12,FALSE))="X","X",(IF(L501="X",1,L501+1)))))</f>
        <v/>
      </c>
      <c r="M502" s="50" t="str">
        <f>IF($A502="","",(IF((VLOOKUP($A502,DATA!$A$1:$M$38,13,FALSE))="X","X",(IF(M501="X",1,M501+1)))))</f>
        <v/>
      </c>
      <c r="N502" s="53" t="str">
        <f t="shared" si="14"/>
        <v/>
      </c>
      <c r="O502" s="51" t="str">
        <f t="shared" si="15"/>
        <v/>
      </c>
      <c r="P502" s="50" t="str">
        <f>IF($A502="","",(IF((VLOOKUP($A502,DATA!$S$1:$AC$38,2,FALSE))="X","X",(IF(P501="X",1,P501+1)))))</f>
        <v/>
      </c>
      <c r="Q502" s="50" t="str">
        <f>IF($A502="","",(IF((VLOOKUP($A502,DATA!$S$1:$AC$38,3,FALSE))="X","X",(IF(Q501="X",1,Q501+1)))))</f>
        <v/>
      </c>
      <c r="R502" s="50" t="str">
        <f>IF($A502="","",(IF((VLOOKUP($A502,DATA!$S$1:$AC$38,4,FALSE))="X","X",(IF(R501="X",1,R501+1)))))</f>
        <v/>
      </c>
      <c r="S502" s="50" t="str">
        <f>IF($A502="","",(IF((VLOOKUP($A502,DATA!$S$1:$AC$38,5,FALSE))="X","X",(IF(S501="X",1,S501+1)))))</f>
        <v/>
      </c>
      <c r="T502" s="50" t="str">
        <f>IF($A502="","",(IF((VLOOKUP($A502,DATA!$S$1:$AC$38,6,FALSE))="X","X",(IF(T501="X",1,T501+1)))))</f>
        <v/>
      </c>
      <c r="U502" s="50" t="str">
        <f>IF($A502="","",(IF((VLOOKUP($A502,DATA!$S$1:$AC$38,7,FALSE))="X","X",(IF(U501="X",1,U501+1)))))</f>
        <v/>
      </c>
      <c r="V502" s="51" t="str">
        <f>IF($A502="","",(IF((VLOOKUP($A502,DATA!$S$1:$AC$38,8,FALSE))="X","X",(IF(V501="X",1,V501+1)))))</f>
        <v/>
      </c>
      <c r="W502" s="50" t="str">
        <f>IF($A502="","",(IF((VLOOKUP($A502,DATA!$S$1:$AC$38,9,FALSE))="X","X",(IF(W501="X",1,W501+1)))))</f>
        <v/>
      </c>
      <c r="X502" s="50" t="str">
        <f>IF($A502="","",(IF((VLOOKUP($A502,DATA!$S$1:$AC$38,10,FALSE))="X","X",(IF(X501="X",1,X501+1)))))</f>
        <v/>
      </c>
      <c r="Y502" s="51" t="str">
        <f>IF($A502="","",(IF((VLOOKUP($A502,DATA!$S$1:$AC$38,11,FALSE))="X","X",(IF(Y501="X",1,Y501+1)))))</f>
        <v/>
      </c>
      <c r="AH502" s="44"/>
      <c r="AI502" s="44"/>
      <c r="AJ502" s="44"/>
      <c r="AK502" s="44"/>
      <c r="AL502" s="44"/>
    </row>
    <row r="503" spans="2:38" ht="18.600000000000001" customHeight="1" x14ac:dyDescent="0.25">
      <c r="B503" s="50" t="str">
        <f>IF($A503="","",(IF((VLOOKUP($A503,DATA!$A$1:$M$38,2,FALSE))="X","X",(IF(B502="X",1,B502+1)))))</f>
        <v/>
      </c>
      <c r="C503" s="51" t="str">
        <f>IF($A503="","",(IF((VLOOKUP($A503,DATA!$A$1:$M$38,3,FALSE))="X","X",(IF(C502="X",1,C502+1)))))</f>
        <v/>
      </c>
      <c r="D503" s="50" t="str">
        <f>IF($A503="","",(IF((VLOOKUP($A503,DATA!$A$1:$M$38,4,FALSE))="X","X",(IF(D502="X",1,D502+1)))))</f>
        <v/>
      </c>
      <c r="E503" s="51" t="str">
        <f>IF($A503="","",(IF((VLOOKUP($A503,DATA!$A$1:$M$38,5,FALSE))="X","X",(IF(E502="X",1,E502+1)))))</f>
        <v/>
      </c>
      <c r="F503" s="50" t="str">
        <f>IF($A503="","",(IF((VLOOKUP($A503,DATA!$A$1:$M$38,6,FALSE))="X","X",(IF(F502="X",1,F502+1)))))</f>
        <v/>
      </c>
      <c r="G503" s="51" t="str">
        <f>IF($A503="","",(IF((VLOOKUP($A503,DATA!$A$1:$M$38,7,FALSE))="X","X",(IF(G502="X",1,G502+1)))))</f>
        <v/>
      </c>
      <c r="H503" s="50" t="str">
        <f>IF($A503="","",(IF((VLOOKUP($A503,DATA!$A$1:$M$38,8,FALSE))="X","X",(IF(H502="X",1,H502+1)))))</f>
        <v/>
      </c>
      <c r="I503" s="50" t="str">
        <f>IF($A503="","",(IF((VLOOKUP($A503,DATA!$A$1:$M$38,9,FALSE))="X","X",(IF(I502="X",1,I502+1)))))</f>
        <v/>
      </c>
      <c r="J503" s="51" t="str">
        <f>IF($A503="","",(IF((VLOOKUP($A503,DATA!$A$1:$M$38,10,FALSE))="X","X",(IF(J502="X",1,J502+1)))))</f>
        <v/>
      </c>
      <c r="K503" s="50" t="str">
        <f>IF($A503="","",(IF((VLOOKUP($A503,DATA!$A$1:$M$38,11,FALSE))="X","X",(IF(K502="X",1,K502+1)))))</f>
        <v/>
      </c>
      <c r="L503" s="50" t="str">
        <f>IF($A503="","",(IF((VLOOKUP($A503,DATA!$A$1:$M$38,12,FALSE))="X","X",(IF(L502="X",1,L502+1)))))</f>
        <v/>
      </c>
      <c r="M503" s="50" t="str">
        <f>IF($A503="","",(IF((VLOOKUP($A503,DATA!$A$1:$M$38,13,FALSE))="X","X",(IF(M502="X",1,M502+1)))))</f>
        <v/>
      </c>
      <c r="N503" s="53" t="str">
        <f t="shared" si="14"/>
        <v/>
      </c>
      <c r="O503" s="51" t="str">
        <f t="shared" si="15"/>
        <v/>
      </c>
      <c r="P503" s="50" t="str">
        <f>IF($A503="","",(IF((VLOOKUP($A503,DATA!$S$1:$AC$38,2,FALSE))="X","X",(IF(P502="X",1,P502+1)))))</f>
        <v/>
      </c>
      <c r="Q503" s="50" t="str">
        <f>IF($A503="","",(IF((VLOOKUP($A503,DATA!$S$1:$AC$38,3,FALSE))="X","X",(IF(Q502="X",1,Q502+1)))))</f>
        <v/>
      </c>
      <c r="R503" s="50" t="str">
        <f>IF($A503="","",(IF((VLOOKUP($A503,DATA!$S$1:$AC$38,4,FALSE))="X","X",(IF(R502="X",1,R502+1)))))</f>
        <v/>
      </c>
      <c r="S503" s="50" t="str">
        <f>IF($A503="","",(IF((VLOOKUP($A503,DATA!$S$1:$AC$38,5,FALSE))="X","X",(IF(S502="X",1,S502+1)))))</f>
        <v/>
      </c>
      <c r="T503" s="50" t="str">
        <f>IF($A503="","",(IF((VLOOKUP($A503,DATA!$S$1:$AC$38,6,FALSE))="X","X",(IF(T502="X",1,T502+1)))))</f>
        <v/>
      </c>
      <c r="U503" s="50" t="str">
        <f>IF($A503="","",(IF((VLOOKUP($A503,DATA!$S$1:$AC$38,7,FALSE))="X","X",(IF(U502="X",1,U502+1)))))</f>
        <v/>
      </c>
      <c r="V503" s="51" t="str">
        <f>IF($A503="","",(IF((VLOOKUP($A503,DATA!$S$1:$AC$38,8,FALSE))="X","X",(IF(V502="X",1,V502+1)))))</f>
        <v/>
      </c>
      <c r="W503" s="50" t="str">
        <f>IF($A503="","",(IF((VLOOKUP($A503,DATA!$S$1:$AC$38,9,FALSE))="X","X",(IF(W502="X",1,W502+1)))))</f>
        <v/>
      </c>
      <c r="X503" s="50" t="str">
        <f>IF($A503="","",(IF((VLOOKUP($A503,DATA!$S$1:$AC$38,10,FALSE))="X","X",(IF(X502="X",1,X502+1)))))</f>
        <v/>
      </c>
      <c r="Y503" s="51" t="str">
        <f>IF($A503="","",(IF((VLOOKUP($A503,DATA!$S$1:$AC$38,11,FALSE))="X","X",(IF(Y502="X",1,Y502+1)))))</f>
        <v/>
      </c>
      <c r="AH503" s="44"/>
      <c r="AI503" s="44"/>
      <c r="AJ503" s="44"/>
      <c r="AK503" s="44"/>
      <c r="AL503" s="44"/>
    </row>
    <row r="504" spans="2:38" ht="18.600000000000001" customHeight="1" x14ac:dyDescent="0.25">
      <c r="B504" s="50" t="str">
        <f>IF($A504="","",(IF((VLOOKUP($A504,DATA!$A$1:$M$38,2,FALSE))="X","X",(IF(B503="X",1,B503+1)))))</f>
        <v/>
      </c>
      <c r="C504" s="51" t="str">
        <f>IF($A504="","",(IF((VLOOKUP($A504,DATA!$A$1:$M$38,3,FALSE))="X","X",(IF(C503="X",1,C503+1)))))</f>
        <v/>
      </c>
      <c r="D504" s="50" t="str">
        <f>IF($A504="","",(IF((VLOOKUP($A504,DATA!$A$1:$M$38,4,FALSE))="X","X",(IF(D503="X",1,D503+1)))))</f>
        <v/>
      </c>
      <c r="E504" s="51" t="str">
        <f>IF($A504="","",(IF((VLOOKUP($A504,DATA!$A$1:$M$38,5,FALSE))="X","X",(IF(E503="X",1,E503+1)))))</f>
        <v/>
      </c>
      <c r="F504" s="50" t="str">
        <f>IF($A504="","",(IF((VLOOKUP($A504,DATA!$A$1:$M$38,6,FALSE))="X","X",(IF(F503="X",1,F503+1)))))</f>
        <v/>
      </c>
      <c r="G504" s="51" t="str">
        <f>IF($A504="","",(IF((VLOOKUP($A504,DATA!$A$1:$M$38,7,FALSE))="X","X",(IF(G503="X",1,G503+1)))))</f>
        <v/>
      </c>
      <c r="H504" s="50" t="str">
        <f>IF($A504="","",(IF((VLOOKUP($A504,DATA!$A$1:$M$38,8,FALSE))="X","X",(IF(H503="X",1,H503+1)))))</f>
        <v/>
      </c>
      <c r="I504" s="50" t="str">
        <f>IF($A504="","",(IF((VLOOKUP($A504,DATA!$A$1:$M$38,9,FALSE))="X","X",(IF(I503="X",1,I503+1)))))</f>
        <v/>
      </c>
      <c r="J504" s="51" t="str">
        <f>IF($A504="","",(IF((VLOOKUP($A504,DATA!$A$1:$M$38,10,FALSE))="X","X",(IF(J503="X",1,J503+1)))))</f>
        <v/>
      </c>
      <c r="K504" s="50" t="str">
        <f>IF($A504="","",(IF((VLOOKUP($A504,DATA!$A$1:$M$38,11,FALSE))="X","X",(IF(K503="X",1,K503+1)))))</f>
        <v/>
      </c>
      <c r="L504" s="50" t="str">
        <f>IF($A504="","",(IF((VLOOKUP($A504,DATA!$A$1:$M$38,12,FALSE))="X","X",(IF(L503="X",1,L503+1)))))</f>
        <v/>
      </c>
      <c r="M504" s="50" t="str">
        <f>IF($A504="","",(IF((VLOOKUP($A504,DATA!$A$1:$M$38,13,FALSE))="X","X",(IF(M503="X",1,M503+1)))))</f>
        <v/>
      </c>
      <c r="N504" s="53" t="str">
        <f t="shared" si="14"/>
        <v/>
      </c>
      <c r="O504" s="51" t="str">
        <f t="shared" si="15"/>
        <v/>
      </c>
      <c r="P504" s="50" t="str">
        <f>IF($A504="","",(IF((VLOOKUP($A504,DATA!$S$1:$AC$38,2,FALSE))="X","X",(IF(P503="X",1,P503+1)))))</f>
        <v/>
      </c>
      <c r="Q504" s="50" t="str">
        <f>IF($A504="","",(IF((VLOOKUP($A504,DATA!$S$1:$AC$38,3,FALSE))="X","X",(IF(Q503="X",1,Q503+1)))))</f>
        <v/>
      </c>
      <c r="R504" s="50" t="str">
        <f>IF($A504="","",(IF((VLOOKUP($A504,DATA!$S$1:$AC$38,4,FALSE))="X","X",(IF(R503="X",1,R503+1)))))</f>
        <v/>
      </c>
      <c r="S504" s="50" t="str">
        <f>IF($A504="","",(IF((VLOOKUP($A504,DATA!$S$1:$AC$38,5,FALSE))="X","X",(IF(S503="X",1,S503+1)))))</f>
        <v/>
      </c>
      <c r="T504" s="50" t="str">
        <f>IF($A504="","",(IF((VLOOKUP($A504,DATA!$S$1:$AC$38,6,FALSE))="X","X",(IF(T503="X",1,T503+1)))))</f>
        <v/>
      </c>
      <c r="U504" s="50" t="str">
        <f>IF($A504="","",(IF((VLOOKUP($A504,DATA!$S$1:$AC$38,7,FALSE))="X","X",(IF(U503="X",1,U503+1)))))</f>
        <v/>
      </c>
      <c r="V504" s="51" t="str">
        <f>IF($A504="","",(IF((VLOOKUP($A504,DATA!$S$1:$AC$38,8,FALSE))="X","X",(IF(V503="X",1,V503+1)))))</f>
        <v/>
      </c>
      <c r="W504" s="50" t="str">
        <f>IF($A504="","",(IF((VLOOKUP($A504,DATA!$S$1:$AC$38,9,FALSE))="X","X",(IF(W503="X",1,W503+1)))))</f>
        <v/>
      </c>
      <c r="X504" s="50" t="str">
        <f>IF($A504="","",(IF((VLOOKUP($A504,DATA!$S$1:$AC$38,10,FALSE))="X","X",(IF(X503="X",1,X503+1)))))</f>
        <v/>
      </c>
      <c r="Y504" s="51" t="str">
        <f>IF($A504="","",(IF((VLOOKUP($A504,DATA!$S$1:$AC$38,11,FALSE))="X","X",(IF(Y503="X",1,Y503+1)))))</f>
        <v/>
      </c>
      <c r="AH504" s="44"/>
      <c r="AI504" s="44"/>
      <c r="AJ504" s="44"/>
      <c r="AK504" s="44"/>
      <c r="AL504" s="44"/>
    </row>
    <row r="505" spans="2:38" ht="18.600000000000001" customHeight="1" x14ac:dyDescent="0.25">
      <c r="B505" s="50" t="str">
        <f>IF($A505="","",(IF((VLOOKUP($A505,DATA!$A$1:$M$38,2,FALSE))="X","X",(IF(B504="X",1,B504+1)))))</f>
        <v/>
      </c>
      <c r="C505" s="51" t="str">
        <f>IF($A505="","",(IF((VLOOKUP($A505,DATA!$A$1:$M$38,3,FALSE))="X","X",(IF(C504="X",1,C504+1)))))</f>
        <v/>
      </c>
      <c r="D505" s="50" t="str">
        <f>IF($A505="","",(IF((VLOOKUP($A505,DATA!$A$1:$M$38,4,FALSE))="X","X",(IF(D504="X",1,D504+1)))))</f>
        <v/>
      </c>
      <c r="E505" s="51" t="str">
        <f>IF($A505="","",(IF((VLOOKUP($A505,DATA!$A$1:$M$38,5,FALSE))="X","X",(IF(E504="X",1,E504+1)))))</f>
        <v/>
      </c>
      <c r="F505" s="50" t="str">
        <f>IF($A505="","",(IF((VLOOKUP($A505,DATA!$A$1:$M$38,6,FALSE))="X","X",(IF(F504="X",1,F504+1)))))</f>
        <v/>
      </c>
      <c r="G505" s="51" t="str">
        <f>IF($A505="","",(IF((VLOOKUP($A505,DATA!$A$1:$M$38,7,FALSE))="X","X",(IF(G504="X",1,G504+1)))))</f>
        <v/>
      </c>
      <c r="H505" s="50" t="str">
        <f>IF($A505="","",(IF((VLOOKUP($A505,DATA!$A$1:$M$38,8,FALSE))="X","X",(IF(H504="X",1,H504+1)))))</f>
        <v/>
      </c>
      <c r="I505" s="50" t="str">
        <f>IF($A505="","",(IF((VLOOKUP($A505,DATA!$A$1:$M$38,9,FALSE))="X","X",(IF(I504="X",1,I504+1)))))</f>
        <v/>
      </c>
      <c r="J505" s="51" t="str">
        <f>IF($A505="","",(IF((VLOOKUP($A505,DATA!$A$1:$M$38,10,FALSE))="X","X",(IF(J504="X",1,J504+1)))))</f>
        <v/>
      </c>
      <c r="K505" s="50" t="str">
        <f>IF($A505="","",(IF((VLOOKUP($A505,DATA!$A$1:$M$38,11,FALSE))="X","X",(IF(K504="X",1,K504+1)))))</f>
        <v/>
      </c>
      <c r="L505" s="50" t="str">
        <f>IF($A505="","",(IF((VLOOKUP($A505,DATA!$A$1:$M$38,12,FALSE))="X","X",(IF(L504="X",1,L504+1)))))</f>
        <v/>
      </c>
      <c r="M505" s="50" t="str">
        <f>IF($A505="","",(IF((VLOOKUP($A505,DATA!$A$1:$M$38,13,FALSE))="X","X",(IF(M504="X",1,M504+1)))))</f>
        <v/>
      </c>
      <c r="N505" s="53" t="str">
        <f t="shared" si="14"/>
        <v/>
      </c>
      <c r="O505" s="51" t="str">
        <f t="shared" si="15"/>
        <v/>
      </c>
      <c r="P505" s="50" t="str">
        <f>IF($A505="","",(IF((VLOOKUP($A505,DATA!$S$1:$AC$38,2,FALSE))="X","X",(IF(P504="X",1,P504+1)))))</f>
        <v/>
      </c>
      <c r="Q505" s="50" t="str">
        <f>IF($A505="","",(IF((VLOOKUP($A505,DATA!$S$1:$AC$38,3,FALSE))="X","X",(IF(Q504="X",1,Q504+1)))))</f>
        <v/>
      </c>
      <c r="R505" s="50" t="str">
        <f>IF($A505="","",(IF((VLOOKUP($A505,DATA!$S$1:$AC$38,4,FALSE))="X","X",(IF(R504="X",1,R504+1)))))</f>
        <v/>
      </c>
      <c r="S505" s="50" t="str">
        <f>IF($A505="","",(IF((VLOOKUP($A505,DATA!$S$1:$AC$38,5,FALSE))="X","X",(IF(S504="X",1,S504+1)))))</f>
        <v/>
      </c>
      <c r="T505" s="50" t="str">
        <f>IF($A505="","",(IF((VLOOKUP($A505,DATA!$S$1:$AC$38,6,FALSE))="X","X",(IF(T504="X",1,T504+1)))))</f>
        <v/>
      </c>
      <c r="U505" s="50" t="str">
        <f>IF($A505="","",(IF((VLOOKUP($A505,DATA!$S$1:$AC$38,7,FALSE))="X","X",(IF(U504="X",1,U504+1)))))</f>
        <v/>
      </c>
      <c r="V505" s="51" t="str">
        <f>IF($A505="","",(IF((VLOOKUP($A505,DATA!$S$1:$AC$38,8,FALSE))="X","X",(IF(V504="X",1,V504+1)))))</f>
        <v/>
      </c>
      <c r="W505" s="50" t="str">
        <f>IF($A505="","",(IF((VLOOKUP($A505,DATA!$S$1:$AC$38,9,FALSE))="X","X",(IF(W504="X",1,W504+1)))))</f>
        <v/>
      </c>
      <c r="X505" s="50" t="str">
        <f>IF($A505="","",(IF((VLOOKUP($A505,DATA!$S$1:$AC$38,10,FALSE))="X","X",(IF(X504="X",1,X504+1)))))</f>
        <v/>
      </c>
      <c r="Y505" s="51" t="str">
        <f>IF($A505="","",(IF((VLOOKUP($A505,DATA!$S$1:$AC$38,11,FALSE))="X","X",(IF(Y504="X",1,Y504+1)))))</f>
        <v/>
      </c>
      <c r="AH505" s="44"/>
      <c r="AI505" s="44"/>
      <c r="AJ505" s="44"/>
      <c r="AK505" s="44"/>
      <c r="AL505" s="44"/>
    </row>
    <row r="506" spans="2:38" ht="18.600000000000001" customHeight="1" x14ac:dyDescent="0.25">
      <c r="B506" s="50" t="str">
        <f>IF($A506="","",(IF((VLOOKUP($A506,DATA!$A$1:$M$38,2,FALSE))="X","X",(IF(B505="X",1,B505+1)))))</f>
        <v/>
      </c>
      <c r="C506" s="51" t="str">
        <f>IF($A506="","",(IF((VLOOKUP($A506,DATA!$A$1:$M$38,3,FALSE))="X","X",(IF(C505="X",1,C505+1)))))</f>
        <v/>
      </c>
      <c r="D506" s="50" t="str">
        <f>IF($A506="","",(IF((VLOOKUP($A506,DATA!$A$1:$M$38,4,FALSE))="X","X",(IF(D505="X",1,D505+1)))))</f>
        <v/>
      </c>
      <c r="E506" s="51" t="str">
        <f>IF($A506="","",(IF((VLOOKUP($A506,DATA!$A$1:$M$38,5,FALSE))="X","X",(IF(E505="X",1,E505+1)))))</f>
        <v/>
      </c>
      <c r="F506" s="50" t="str">
        <f>IF($A506="","",(IF((VLOOKUP($A506,DATA!$A$1:$M$38,6,FALSE))="X","X",(IF(F505="X",1,F505+1)))))</f>
        <v/>
      </c>
      <c r="G506" s="51" t="str">
        <f>IF($A506="","",(IF((VLOOKUP($A506,DATA!$A$1:$M$38,7,FALSE))="X","X",(IF(G505="X",1,G505+1)))))</f>
        <v/>
      </c>
      <c r="H506" s="50" t="str">
        <f>IF($A506="","",(IF((VLOOKUP($A506,DATA!$A$1:$M$38,8,FALSE))="X","X",(IF(H505="X",1,H505+1)))))</f>
        <v/>
      </c>
      <c r="I506" s="50" t="str">
        <f>IF($A506="","",(IF((VLOOKUP($A506,DATA!$A$1:$M$38,9,FALSE))="X","X",(IF(I505="X",1,I505+1)))))</f>
        <v/>
      </c>
      <c r="J506" s="51" t="str">
        <f>IF($A506="","",(IF((VLOOKUP($A506,DATA!$A$1:$M$38,10,FALSE))="X","X",(IF(J505="X",1,J505+1)))))</f>
        <v/>
      </c>
      <c r="K506" s="50" t="str">
        <f>IF($A506="","",(IF((VLOOKUP($A506,DATA!$A$1:$M$38,11,FALSE))="X","X",(IF(K505="X",1,K505+1)))))</f>
        <v/>
      </c>
      <c r="L506" s="50" t="str">
        <f>IF($A506="","",(IF((VLOOKUP($A506,DATA!$A$1:$M$38,12,FALSE))="X","X",(IF(L505="X",1,L505+1)))))</f>
        <v/>
      </c>
      <c r="M506" s="50" t="str">
        <f>IF($A506="","",(IF((VLOOKUP($A506,DATA!$A$1:$M$38,13,FALSE))="X","X",(IF(M505="X",1,M505+1)))))</f>
        <v/>
      </c>
      <c r="N506" s="53" t="str">
        <f t="shared" si="14"/>
        <v/>
      </c>
      <c r="O506" s="51" t="str">
        <f t="shared" si="15"/>
        <v/>
      </c>
      <c r="P506" s="50" t="str">
        <f>IF($A506="","",(IF((VLOOKUP($A506,DATA!$S$1:$AC$38,2,FALSE))="X","X",(IF(P505="X",1,P505+1)))))</f>
        <v/>
      </c>
      <c r="Q506" s="50" t="str">
        <f>IF($A506="","",(IF((VLOOKUP($A506,DATA!$S$1:$AC$38,3,FALSE))="X","X",(IF(Q505="X",1,Q505+1)))))</f>
        <v/>
      </c>
      <c r="R506" s="50" t="str">
        <f>IF($A506="","",(IF((VLOOKUP($A506,DATA!$S$1:$AC$38,4,FALSE))="X","X",(IF(R505="X",1,R505+1)))))</f>
        <v/>
      </c>
      <c r="S506" s="50" t="str">
        <f>IF($A506="","",(IF((VLOOKUP($A506,DATA!$S$1:$AC$38,5,FALSE))="X","X",(IF(S505="X",1,S505+1)))))</f>
        <v/>
      </c>
      <c r="T506" s="50" t="str">
        <f>IF($A506="","",(IF((VLOOKUP($A506,DATA!$S$1:$AC$38,6,FALSE))="X","X",(IF(T505="X",1,T505+1)))))</f>
        <v/>
      </c>
      <c r="U506" s="50" t="str">
        <f>IF($A506="","",(IF((VLOOKUP($A506,DATA!$S$1:$AC$38,7,FALSE))="X","X",(IF(U505="X",1,U505+1)))))</f>
        <v/>
      </c>
      <c r="V506" s="51" t="str">
        <f>IF($A506="","",(IF((VLOOKUP($A506,DATA!$S$1:$AC$38,8,FALSE))="X","X",(IF(V505="X",1,V505+1)))))</f>
        <v/>
      </c>
      <c r="W506" s="50" t="str">
        <f>IF($A506="","",(IF((VLOOKUP($A506,DATA!$S$1:$AC$38,9,FALSE))="X","X",(IF(W505="X",1,W505+1)))))</f>
        <v/>
      </c>
      <c r="X506" s="50" t="str">
        <f>IF($A506="","",(IF((VLOOKUP($A506,DATA!$S$1:$AC$38,10,FALSE))="X","X",(IF(X505="X",1,X505+1)))))</f>
        <v/>
      </c>
      <c r="Y506" s="51" t="str">
        <f>IF($A506="","",(IF((VLOOKUP($A506,DATA!$S$1:$AC$38,11,FALSE))="X","X",(IF(Y505="X",1,Y505+1)))))</f>
        <v/>
      </c>
      <c r="AH506" s="44"/>
      <c r="AI506" s="44"/>
      <c r="AJ506" s="44"/>
      <c r="AK506" s="44"/>
      <c r="AL506" s="44"/>
    </row>
    <row r="507" spans="2:38" ht="18.600000000000001" customHeight="1" x14ac:dyDescent="0.25">
      <c r="B507" s="50" t="str">
        <f>IF($A507="","",(IF((VLOOKUP($A507,DATA!$A$1:$M$38,2,FALSE))="X","X",(IF(B506="X",1,B506+1)))))</f>
        <v/>
      </c>
      <c r="C507" s="51" t="str">
        <f>IF($A507="","",(IF((VLOOKUP($A507,DATA!$A$1:$M$38,3,FALSE))="X","X",(IF(C506="X",1,C506+1)))))</f>
        <v/>
      </c>
      <c r="D507" s="50" t="str">
        <f>IF($A507="","",(IF((VLOOKUP($A507,DATA!$A$1:$M$38,4,FALSE))="X","X",(IF(D506="X",1,D506+1)))))</f>
        <v/>
      </c>
      <c r="E507" s="51" t="str">
        <f>IF($A507="","",(IF((VLOOKUP($A507,DATA!$A$1:$M$38,5,FALSE))="X","X",(IF(E506="X",1,E506+1)))))</f>
        <v/>
      </c>
      <c r="F507" s="50" t="str">
        <f>IF($A507="","",(IF((VLOOKUP($A507,DATA!$A$1:$M$38,6,FALSE))="X","X",(IF(F506="X",1,F506+1)))))</f>
        <v/>
      </c>
      <c r="G507" s="51" t="str">
        <f>IF($A507="","",(IF((VLOOKUP($A507,DATA!$A$1:$M$38,7,FALSE))="X","X",(IF(G506="X",1,G506+1)))))</f>
        <v/>
      </c>
      <c r="H507" s="50" t="str">
        <f>IF($A507="","",(IF((VLOOKUP($A507,DATA!$A$1:$M$38,8,FALSE))="X","X",(IF(H506="X",1,H506+1)))))</f>
        <v/>
      </c>
      <c r="I507" s="50" t="str">
        <f>IF($A507="","",(IF((VLOOKUP($A507,DATA!$A$1:$M$38,9,FALSE))="X","X",(IF(I506="X",1,I506+1)))))</f>
        <v/>
      </c>
      <c r="J507" s="51" t="str">
        <f>IF($A507="","",(IF((VLOOKUP($A507,DATA!$A$1:$M$38,10,FALSE))="X","X",(IF(J506="X",1,J506+1)))))</f>
        <v/>
      </c>
      <c r="K507" s="50" t="str">
        <f>IF($A507="","",(IF((VLOOKUP($A507,DATA!$A$1:$M$38,11,FALSE))="X","X",(IF(K506="X",1,K506+1)))))</f>
        <v/>
      </c>
      <c r="L507" s="50" t="str">
        <f>IF($A507="","",(IF((VLOOKUP($A507,DATA!$A$1:$M$38,12,FALSE))="X","X",(IF(L506="X",1,L506+1)))))</f>
        <v/>
      </c>
      <c r="M507" s="50" t="str">
        <f>IF($A507="","",(IF((VLOOKUP($A507,DATA!$A$1:$M$38,13,FALSE))="X","X",(IF(M506="X",1,M506+1)))))</f>
        <v/>
      </c>
      <c r="N507" s="53" t="str">
        <f t="shared" si="14"/>
        <v/>
      </c>
      <c r="O507" s="51" t="str">
        <f t="shared" si="15"/>
        <v/>
      </c>
      <c r="P507" s="50" t="str">
        <f>IF($A507="","",(IF((VLOOKUP($A507,DATA!$S$1:$AC$38,2,FALSE))="X","X",(IF(P506="X",1,P506+1)))))</f>
        <v/>
      </c>
      <c r="Q507" s="50" t="str">
        <f>IF($A507="","",(IF((VLOOKUP($A507,DATA!$S$1:$AC$38,3,FALSE))="X","X",(IF(Q506="X",1,Q506+1)))))</f>
        <v/>
      </c>
      <c r="R507" s="50" t="str">
        <f>IF($A507="","",(IF((VLOOKUP($A507,DATA!$S$1:$AC$38,4,FALSE))="X","X",(IF(R506="X",1,R506+1)))))</f>
        <v/>
      </c>
      <c r="S507" s="50" t="str">
        <f>IF($A507="","",(IF((VLOOKUP($A507,DATA!$S$1:$AC$38,5,FALSE))="X","X",(IF(S506="X",1,S506+1)))))</f>
        <v/>
      </c>
      <c r="T507" s="50" t="str">
        <f>IF($A507="","",(IF((VLOOKUP($A507,DATA!$S$1:$AC$38,6,FALSE))="X","X",(IF(T506="X",1,T506+1)))))</f>
        <v/>
      </c>
      <c r="U507" s="50" t="str">
        <f>IF($A507="","",(IF((VLOOKUP($A507,DATA!$S$1:$AC$38,7,FALSE))="X","X",(IF(U506="X",1,U506+1)))))</f>
        <v/>
      </c>
      <c r="V507" s="51" t="str">
        <f>IF($A507="","",(IF((VLOOKUP($A507,DATA!$S$1:$AC$38,8,FALSE))="X","X",(IF(V506="X",1,V506+1)))))</f>
        <v/>
      </c>
      <c r="W507" s="50" t="str">
        <f>IF($A507="","",(IF((VLOOKUP($A507,DATA!$S$1:$AC$38,9,FALSE))="X","X",(IF(W506="X",1,W506+1)))))</f>
        <v/>
      </c>
      <c r="X507" s="50" t="str">
        <f>IF($A507="","",(IF((VLOOKUP($A507,DATA!$S$1:$AC$38,10,FALSE))="X","X",(IF(X506="X",1,X506+1)))))</f>
        <v/>
      </c>
      <c r="Y507" s="51" t="str">
        <f>IF($A507="","",(IF((VLOOKUP($A507,DATA!$S$1:$AC$38,11,FALSE))="X","X",(IF(Y506="X",1,Y506+1)))))</f>
        <v/>
      </c>
      <c r="AH507" s="44"/>
      <c r="AI507" s="44"/>
      <c r="AJ507" s="44"/>
      <c r="AK507" s="44"/>
      <c r="AL507" s="44"/>
    </row>
    <row r="508" spans="2:38" ht="18.600000000000001" customHeight="1" x14ac:dyDescent="0.25">
      <c r="B508" s="50" t="str">
        <f>IF($A508="","",(IF((VLOOKUP($A508,DATA!$A$1:$M$38,2,FALSE))="X","X",(IF(B507="X",1,B507+1)))))</f>
        <v/>
      </c>
      <c r="C508" s="51" t="str">
        <f>IF($A508="","",(IF((VLOOKUP($A508,DATA!$A$1:$M$38,3,FALSE))="X","X",(IF(C507="X",1,C507+1)))))</f>
        <v/>
      </c>
      <c r="D508" s="50" t="str">
        <f>IF($A508="","",(IF((VLOOKUP($A508,DATA!$A$1:$M$38,4,FALSE))="X","X",(IF(D507="X",1,D507+1)))))</f>
        <v/>
      </c>
      <c r="E508" s="51" t="str">
        <f>IF($A508="","",(IF((VLOOKUP($A508,DATA!$A$1:$M$38,5,FALSE))="X","X",(IF(E507="X",1,E507+1)))))</f>
        <v/>
      </c>
      <c r="F508" s="50" t="str">
        <f>IF($A508="","",(IF((VLOOKUP($A508,DATA!$A$1:$M$38,6,FALSE))="X","X",(IF(F507="X",1,F507+1)))))</f>
        <v/>
      </c>
      <c r="G508" s="51" t="str">
        <f>IF($A508="","",(IF((VLOOKUP($A508,DATA!$A$1:$M$38,7,FALSE))="X","X",(IF(G507="X",1,G507+1)))))</f>
        <v/>
      </c>
      <c r="H508" s="50" t="str">
        <f>IF($A508="","",(IF((VLOOKUP($A508,DATA!$A$1:$M$38,8,FALSE))="X","X",(IF(H507="X",1,H507+1)))))</f>
        <v/>
      </c>
      <c r="I508" s="50" t="str">
        <f>IF($A508="","",(IF((VLOOKUP($A508,DATA!$A$1:$M$38,9,FALSE))="X","X",(IF(I507="X",1,I507+1)))))</f>
        <v/>
      </c>
      <c r="J508" s="51" t="str">
        <f>IF($A508="","",(IF((VLOOKUP($A508,DATA!$A$1:$M$38,10,FALSE))="X","X",(IF(J507="X",1,J507+1)))))</f>
        <v/>
      </c>
      <c r="K508" s="50" t="str">
        <f>IF($A508="","",(IF((VLOOKUP($A508,DATA!$A$1:$M$38,11,FALSE))="X","X",(IF(K507="X",1,K507+1)))))</f>
        <v/>
      </c>
      <c r="L508" s="50" t="str">
        <f>IF($A508="","",(IF((VLOOKUP($A508,DATA!$A$1:$M$38,12,FALSE))="X","X",(IF(L507="X",1,L507+1)))))</f>
        <v/>
      </c>
      <c r="M508" s="50" t="str">
        <f>IF($A508="","",(IF((VLOOKUP($A508,DATA!$A$1:$M$38,13,FALSE))="X","X",(IF(M507="X",1,M507+1)))))</f>
        <v/>
      </c>
      <c r="N508" s="53" t="str">
        <f t="shared" si="14"/>
        <v/>
      </c>
      <c r="O508" s="51" t="str">
        <f t="shared" si="15"/>
        <v/>
      </c>
      <c r="P508" s="50" t="str">
        <f>IF($A508="","",(IF((VLOOKUP($A508,DATA!$S$1:$AC$38,2,FALSE))="X","X",(IF(P507="X",1,P507+1)))))</f>
        <v/>
      </c>
      <c r="Q508" s="50" t="str">
        <f>IF($A508="","",(IF((VLOOKUP($A508,DATA!$S$1:$AC$38,3,FALSE))="X","X",(IF(Q507="X",1,Q507+1)))))</f>
        <v/>
      </c>
      <c r="R508" s="50" t="str">
        <f>IF($A508="","",(IF((VLOOKUP($A508,DATA!$S$1:$AC$38,4,FALSE))="X","X",(IF(R507="X",1,R507+1)))))</f>
        <v/>
      </c>
      <c r="S508" s="50" t="str">
        <f>IF($A508="","",(IF((VLOOKUP($A508,DATA!$S$1:$AC$38,5,FALSE))="X","X",(IF(S507="X",1,S507+1)))))</f>
        <v/>
      </c>
      <c r="T508" s="50" t="str">
        <f>IF($A508="","",(IF((VLOOKUP($A508,DATA!$S$1:$AC$38,6,FALSE))="X","X",(IF(T507="X",1,T507+1)))))</f>
        <v/>
      </c>
      <c r="U508" s="50" t="str">
        <f>IF($A508="","",(IF((VLOOKUP($A508,DATA!$S$1:$AC$38,7,FALSE))="X","X",(IF(U507="X",1,U507+1)))))</f>
        <v/>
      </c>
      <c r="V508" s="51" t="str">
        <f>IF($A508="","",(IF((VLOOKUP($A508,DATA!$S$1:$AC$38,8,FALSE))="X","X",(IF(V507="X",1,V507+1)))))</f>
        <v/>
      </c>
      <c r="W508" s="50" t="str">
        <f>IF($A508="","",(IF((VLOOKUP($A508,DATA!$S$1:$AC$38,9,FALSE))="X","X",(IF(W507="X",1,W507+1)))))</f>
        <v/>
      </c>
      <c r="X508" s="50" t="str">
        <f>IF($A508="","",(IF((VLOOKUP($A508,DATA!$S$1:$AC$38,10,FALSE))="X","X",(IF(X507="X",1,X507+1)))))</f>
        <v/>
      </c>
      <c r="Y508" s="51" t="str">
        <f>IF($A508="","",(IF((VLOOKUP($A508,DATA!$S$1:$AC$38,11,FALSE))="X","X",(IF(Y507="X",1,Y507+1)))))</f>
        <v/>
      </c>
      <c r="AH508" s="44"/>
      <c r="AI508" s="44"/>
      <c r="AJ508" s="44"/>
      <c r="AK508" s="44"/>
      <c r="AL508" s="44"/>
    </row>
    <row r="509" spans="2:38" ht="18.600000000000001" customHeight="1" x14ac:dyDescent="0.25">
      <c r="B509" s="50" t="str">
        <f>IF($A509="","",(IF((VLOOKUP($A509,DATA!$A$1:$M$38,2,FALSE))="X","X",(IF(B508="X",1,B508+1)))))</f>
        <v/>
      </c>
      <c r="C509" s="51" t="str">
        <f>IF($A509="","",(IF((VLOOKUP($A509,DATA!$A$1:$M$38,3,FALSE))="X","X",(IF(C508="X",1,C508+1)))))</f>
        <v/>
      </c>
      <c r="D509" s="50" t="str">
        <f>IF($A509="","",(IF((VLOOKUP($A509,DATA!$A$1:$M$38,4,FALSE))="X","X",(IF(D508="X",1,D508+1)))))</f>
        <v/>
      </c>
      <c r="E509" s="51" t="str">
        <f>IF($A509="","",(IF((VLOOKUP($A509,DATA!$A$1:$M$38,5,FALSE))="X","X",(IF(E508="X",1,E508+1)))))</f>
        <v/>
      </c>
      <c r="F509" s="50" t="str">
        <f>IF($A509="","",(IF((VLOOKUP($A509,DATA!$A$1:$M$38,6,FALSE))="X","X",(IF(F508="X",1,F508+1)))))</f>
        <v/>
      </c>
      <c r="G509" s="51" t="str">
        <f>IF($A509="","",(IF((VLOOKUP($A509,DATA!$A$1:$M$38,7,FALSE))="X","X",(IF(G508="X",1,G508+1)))))</f>
        <v/>
      </c>
      <c r="H509" s="50" t="str">
        <f>IF($A509="","",(IF((VLOOKUP($A509,DATA!$A$1:$M$38,8,FALSE))="X","X",(IF(H508="X",1,H508+1)))))</f>
        <v/>
      </c>
      <c r="I509" s="50" t="str">
        <f>IF($A509="","",(IF((VLOOKUP($A509,DATA!$A$1:$M$38,9,FALSE))="X","X",(IF(I508="X",1,I508+1)))))</f>
        <v/>
      </c>
      <c r="J509" s="51" t="str">
        <f>IF($A509="","",(IF((VLOOKUP($A509,DATA!$A$1:$M$38,10,FALSE))="X","X",(IF(J508="X",1,J508+1)))))</f>
        <v/>
      </c>
      <c r="K509" s="50" t="str">
        <f>IF($A509="","",(IF((VLOOKUP($A509,DATA!$A$1:$M$38,11,FALSE))="X","X",(IF(K508="X",1,K508+1)))))</f>
        <v/>
      </c>
      <c r="L509" s="50" t="str">
        <f>IF($A509="","",(IF((VLOOKUP($A509,DATA!$A$1:$M$38,12,FALSE))="X","X",(IF(L508="X",1,L508+1)))))</f>
        <v/>
      </c>
      <c r="M509" s="50" t="str">
        <f>IF($A509="","",(IF((VLOOKUP($A509,DATA!$A$1:$M$38,13,FALSE))="X","X",(IF(M508="X",1,M508+1)))))</f>
        <v/>
      </c>
      <c r="N509" s="53" t="str">
        <f t="shared" si="14"/>
        <v/>
      </c>
      <c r="O509" s="51" t="str">
        <f t="shared" si="15"/>
        <v/>
      </c>
      <c r="P509" s="50" t="str">
        <f>IF($A509="","",(IF((VLOOKUP($A509,DATA!$S$1:$AC$38,2,FALSE))="X","X",(IF(P508="X",1,P508+1)))))</f>
        <v/>
      </c>
      <c r="Q509" s="50" t="str">
        <f>IF($A509="","",(IF((VLOOKUP($A509,DATA!$S$1:$AC$38,3,FALSE))="X","X",(IF(Q508="X",1,Q508+1)))))</f>
        <v/>
      </c>
      <c r="R509" s="50" t="str">
        <f>IF($A509="","",(IF((VLOOKUP($A509,DATA!$S$1:$AC$38,4,FALSE))="X","X",(IF(R508="X",1,R508+1)))))</f>
        <v/>
      </c>
      <c r="S509" s="50" t="str">
        <f>IF($A509="","",(IF((VLOOKUP($A509,DATA!$S$1:$AC$38,5,FALSE))="X","X",(IF(S508="X",1,S508+1)))))</f>
        <v/>
      </c>
      <c r="T509" s="50" t="str">
        <f>IF($A509="","",(IF((VLOOKUP($A509,DATA!$S$1:$AC$38,6,FALSE))="X","X",(IF(T508="X",1,T508+1)))))</f>
        <v/>
      </c>
      <c r="U509" s="50" t="str">
        <f>IF($A509="","",(IF((VLOOKUP($A509,DATA!$S$1:$AC$38,7,FALSE))="X","X",(IF(U508="X",1,U508+1)))))</f>
        <v/>
      </c>
      <c r="V509" s="51" t="str">
        <f>IF($A509="","",(IF((VLOOKUP($A509,DATA!$S$1:$AC$38,8,FALSE))="X","X",(IF(V508="X",1,V508+1)))))</f>
        <v/>
      </c>
      <c r="W509" s="50" t="str">
        <f>IF($A509="","",(IF((VLOOKUP($A509,DATA!$S$1:$AC$38,9,FALSE))="X","X",(IF(W508="X",1,W508+1)))))</f>
        <v/>
      </c>
      <c r="X509" s="50" t="str">
        <f>IF($A509="","",(IF((VLOOKUP($A509,DATA!$S$1:$AC$38,10,FALSE))="X","X",(IF(X508="X",1,X508+1)))))</f>
        <v/>
      </c>
      <c r="Y509" s="51" t="str">
        <f>IF($A509="","",(IF((VLOOKUP($A509,DATA!$S$1:$AC$38,11,FALSE))="X","X",(IF(Y508="X",1,Y508+1)))))</f>
        <v/>
      </c>
      <c r="AH509" s="44"/>
      <c r="AI509" s="44"/>
      <c r="AJ509" s="44"/>
      <c r="AK509" s="44"/>
      <c r="AL509" s="44"/>
    </row>
    <row r="510" spans="2:38" ht="18.600000000000001" customHeight="1" x14ac:dyDescent="0.25">
      <c r="B510" s="50" t="str">
        <f>IF($A510="","",(IF((VLOOKUP($A510,DATA!$A$1:$M$38,2,FALSE))="X","X",(IF(B509="X",1,B509+1)))))</f>
        <v/>
      </c>
      <c r="C510" s="51" t="str">
        <f>IF($A510="","",(IF((VLOOKUP($A510,DATA!$A$1:$M$38,3,FALSE))="X","X",(IF(C509="X",1,C509+1)))))</f>
        <v/>
      </c>
      <c r="D510" s="50" t="str">
        <f>IF($A510="","",(IF((VLOOKUP($A510,DATA!$A$1:$M$38,4,FALSE))="X","X",(IF(D509="X",1,D509+1)))))</f>
        <v/>
      </c>
      <c r="E510" s="51" t="str">
        <f>IF($A510="","",(IF((VLOOKUP($A510,DATA!$A$1:$M$38,5,FALSE))="X","X",(IF(E509="X",1,E509+1)))))</f>
        <v/>
      </c>
      <c r="F510" s="50" t="str">
        <f>IF($A510="","",(IF((VLOOKUP($A510,DATA!$A$1:$M$38,6,FALSE))="X","X",(IF(F509="X",1,F509+1)))))</f>
        <v/>
      </c>
      <c r="G510" s="51" t="str">
        <f>IF($A510="","",(IF((VLOOKUP($A510,DATA!$A$1:$M$38,7,FALSE))="X","X",(IF(G509="X",1,G509+1)))))</f>
        <v/>
      </c>
      <c r="H510" s="50" t="str">
        <f>IF($A510="","",(IF((VLOOKUP($A510,DATA!$A$1:$M$38,8,FALSE))="X","X",(IF(H509="X",1,H509+1)))))</f>
        <v/>
      </c>
      <c r="I510" s="50" t="str">
        <f>IF($A510="","",(IF((VLOOKUP($A510,DATA!$A$1:$M$38,9,FALSE))="X","X",(IF(I509="X",1,I509+1)))))</f>
        <v/>
      </c>
      <c r="J510" s="51" t="str">
        <f>IF($A510="","",(IF((VLOOKUP($A510,DATA!$A$1:$M$38,10,FALSE))="X","X",(IF(J509="X",1,J509+1)))))</f>
        <v/>
      </c>
      <c r="K510" s="50" t="str">
        <f>IF($A510="","",(IF((VLOOKUP($A510,DATA!$A$1:$M$38,11,FALSE))="X","X",(IF(K509="X",1,K509+1)))))</f>
        <v/>
      </c>
      <c r="L510" s="50" t="str">
        <f>IF($A510="","",(IF((VLOOKUP($A510,DATA!$A$1:$M$38,12,FALSE))="X","X",(IF(L509="X",1,L509+1)))))</f>
        <v/>
      </c>
      <c r="M510" s="50" t="str">
        <f>IF($A510="","",(IF((VLOOKUP($A510,DATA!$A$1:$M$38,13,FALSE))="X","X",(IF(M509="X",1,M509+1)))))</f>
        <v/>
      </c>
      <c r="N510" s="53" t="str">
        <f t="shared" si="14"/>
        <v/>
      </c>
      <c r="O510" s="51" t="str">
        <f t="shared" si="15"/>
        <v/>
      </c>
      <c r="P510" s="50" t="str">
        <f>IF($A510="","",(IF((VLOOKUP($A510,DATA!$S$1:$AC$38,2,FALSE))="X","X",(IF(P509="X",1,P509+1)))))</f>
        <v/>
      </c>
      <c r="Q510" s="50" t="str">
        <f>IF($A510="","",(IF((VLOOKUP($A510,DATA!$S$1:$AC$38,3,FALSE))="X","X",(IF(Q509="X",1,Q509+1)))))</f>
        <v/>
      </c>
      <c r="R510" s="50" t="str">
        <f>IF($A510="","",(IF((VLOOKUP($A510,DATA!$S$1:$AC$38,4,FALSE))="X","X",(IF(R509="X",1,R509+1)))))</f>
        <v/>
      </c>
      <c r="S510" s="50" t="str">
        <f>IF($A510="","",(IF((VLOOKUP($A510,DATA!$S$1:$AC$38,5,FALSE))="X","X",(IF(S509="X",1,S509+1)))))</f>
        <v/>
      </c>
      <c r="T510" s="50" t="str">
        <f>IF($A510="","",(IF((VLOOKUP($A510,DATA!$S$1:$AC$38,6,FALSE))="X","X",(IF(T509="X",1,T509+1)))))</f>
        <v/>
      </c>
      <c r="U510" s="50" t="str">
        <f>IF($A510="","",(IF((VLOOKUP($A510,DATA!$S$1:$AC$38,7,FALSE))="X","X",(IF(U509="X",1,U509+1)))))</f>
        <v/>
      </c>
      <c r="V510" s="51" t="str">
        <f>IF($A510="","",(IF((VLOOKUP($A510,DATA!$S$1:$AC$38,8,FALSE))="X","X",(IF(V509="X",1,V509+1)))))</f>
        <v/>
      </c>
      <c r="W510" s="50" t="str">
        <f>IF($A510="","",(IF((VLOOKUP($A510,DATA!$S$1:$AC$38,9,FALSE))="X","X",(IF(W509="X",1,W509+1)))))</f>
        <v/>
      </c>
      <c r="X510" s="50" t="str">
        <f>IF($A510="","",(IF((VLOOKUP($A510,DATA!$S$1:$AC$38,10,FALSE))="X","X",(IF(X509="X",1,X509+1)))))</f>
        <v/>
      </c>
      <c r="Y510" s="51" t="str">
        <f>IF($A510="","",(IF((VLOOKUP($A510,DATA!$S$1:$AC$38,11,FALSE))="X","X",(IF(Y509="X",1,Y509+1)))))</f>
        <v/>
      </c>
      <c r="AH510" s="44"/>
      <c r="AI510" s="44"/>
      <c r="AJ510" s="44"/>
      <c r="AK510" s="44"/>
      <c r="AL510" s="44"/>
    </row>
    <row r="511" spans="2:38" ht="18.600000000000001" customHeight="1" x14ac:dyDescent="0.25">
      <c r="B511" s="50" t="str">
        <f>IF($A511="","",(IF((VLOOKUP($A511,DATA!$A$1:$M$38,2,FALSE))="X","X",(IF(B510="X",1,B510+1)))))</f>
        <v/>
      </c>
      <c r="C511" s="51" t="str">
        <f>IF($A511="","",(IF((VLOOKUP($A511,DATA!$A$1:$M$38,3,FALSE))="X","X",(IF(C510="X",1,C510+1)))))</f>
        <v/>
      </c>
      <c r="D511" s="50" t="str">
        <f>IF($A511="","",(IF((VLOOKUP($A511,DATA!$A$1:$M$38,4,FALSE))="X","X",(IF(D510="X",1,D510+1)))))</f>
        <v/>
      </c>
      <c r="E511" s="51" t="str">
        <f>IF($A511="","",(IF((VLOOKUP($A511,DATA!$A$1:$M$38,5,FALSE))="X","X",(IF(E510="X",1,E510+1)))))</f>
        <v/>
      </c>
      <c r="F511" s="50" t="str">
        <f>IF($A511="","",(IF((VLOOKUP($A511,DATA!$A$1:$M$38,6,FALSE))="X","X",(IF(F510="X",1,F510+1)))))</f>
        <v/>
      </c>
      <c r="G511" s="51" t="str">
        <f>IF($A511="","",(IF((VLOOKUP($A511,DATA!$A$1:$M$38,7,FALSE))="X","X",(IF(G510="X",1,G510+1)))))</f>
        <v/>
      </c>
      <c r="H511" s="50" t="str">
        <f>IF($A511="","",(IF((VLOOKUP($A511,DATA!$A$1:$M$38,8,FALSE))="X","X",(IF(H510="X",1,H510+1)))))</f>
        <v/>
      </c>
      <c r="I511" s="50" t="str">
        <f>IF($A511="","",(IF((VLOOKUP($A511,DATA!$A$1:$M$38,9,FALSE))="X","X",(IF(I510="X",1,I510+1)))))</f>
        <v/>
      </c>
      <c r="J511" s="51" t="str">
        <f>IF($A511="","",(IF((VLOOKUP($A511,DATA!$A$1:$M$38,10,FALSE))="X","X",(IF(J510="X",1,J510+1)))))</f>
        <v/>
      </c>
      <c r="K511" s="50" t="str">
        <f>IF($A511="","",(IF((VLOOKUP($A511,DATA!$A$1:$M$38,11,FALSE))="X","X",(IF(K510="X",1,K510+1)))))</f>
        <v/>
      </c>
      <c r="L511" s="50" t="str">
        <f>IF($A511="","",(IF((VLOOKUP($A511,DATA!$A$1:$M$38,12,FALSE))="X","X",(IF(L510="X",1,L510+1)))))</f>
        <v/>
      </c>
      <c r="M511" s="50" t="str">
        <f>IF($A511="","",(IF((VLOOKUP($A511,DATA!$A$1:$M$38,13,FALSE))="X","X",(IF(M510="X",1,M510+1)))))</f>
        <v/>
      </c>
      <c r="N511" s="53" t="str">
        <f t="shared" si="14"/>
        <v/>
      </c>
      <c r="O511" s="51" t="str">
        <f t="shared" si="15"/>
        <v/>
      </c>
      <c r="P511" s="50" t="str">
        <f>IF($A511="","",(IF((VLOOKUP($A511,DATA!$S$1:$AC$38,2,FALSE))="X","X",(IF(P510="X",1,P510+1)))))</f>
        <v/>
      </c>
      <c r="Q511" s="50" t="str">
        <f>IF($A511="","",(IF((VLOOKUP($A511,DATA!$S$1:$AC$38,3,FALSE))="X","X",(IF(Q510="X",1,Q510+1)))))</f>
        <v/>
      </c>
      <c r="R511" s="50" t="str">
        <f>IF($A511="","",(IF((VLOOKUP($A511,DATA!$S$1:$AC$38,4,FALSE))="X","X",(IF(R510="X",1,R510+1)))))</f>
        <v/>
      </c>
      <c r="S511" s="50" t="str">
        <f>IF($A511="","",(IF((VLOOKUP($A511,DATA!$S$1:$AC$38,5,FALSE))="X","X",(IF(S510="X",1,S510+1)))))</f>
        <v/>
      </c>
      <c r="T511" s="50" t="str">
        <f>IF($A511="","",(IF((VLOOKUP($A511,DATA!$S$1:$AC$38,6,FALSE))="X","X",(IF(T510="X",1,T510+1)))))</f>
        <v/>
      </c>
      <c r="U511" s="50" t="str">
        <f>IF($A511="","",(IF((VLOOKUP($A511,DATA!$S$1:$AC$38,7,FALSE))="X","X",(IF(U510="X",1,U510+1)))))</f>
        <v/>
      </c>
      <c r="V511" s="51" t="str">
        <f>IF($A511="","",(IF((VLOOKUP($A511,DATA!$S$1:$AC$38,8,FALSE))="X","X",(IF(V510="X",1,V510+1)))))</f>
        <v/>
      </c>
      <c r="W511" s="50" t="str">
        <f>IF($A511="","",(IF((VLOOKUP($A511,DATA!$S$1:$AC$38,9,FALSE))="X","X",(IF(W510="X",1,W510+1)))))</f>
        <v/>
      </c>
      <c r="X511" s="50" t="str">
        <f>IF($A511="","",(IF((VLOOKUP($A511,DATA!$S$1:$AC$38,10,FALSE))="X","X",(IF(X510="X",1,X510+1)))))</f>
        <v/>
      </c>
      <c r="Y511" s="51" t="str">
        <f>IF($A511="","",(IF((VLOOKUP($A511,DATA!$S$1:$AC$38,11,FALSE))="X","X",(IF(Y510="X",1,Y510+1)))))</f>
        <v/>
      </c>
      <c r="AH511" s="44"/>
      <c r="AI511" s="44"/>
      <c r="AJ511" s="44"/>
      <c r="AK511" s="44"/>
      <c r="AL511" s="44"/>
    </row>
    <row r="512" spans="2:38" ht="18.600000000000001" customHeight="1" x14ac:dyDescent="0.25">
      <c r="B512" s="50" t="str">
        <f>IF($A512="","",(IF((VLOOKUP($A512,DATA!$A$1:$M$38,2,FALSE))="X","X",(IF(B511="X",1,B511+1)))))</f>
        <v/>
      </c>
      <c r="C512" s="51" t="str">
        <f>IF($A512="","",(IF((VLOOKUP($A512,DATA!$A$1:$M$38,3,FALSE))="X","X",(IF(C511="X",1,C511+1)))))</f>
        <v/>
      </c>
      <c r="D512" s="50" t="str">
        <f>IF($A512="","",(IF((VLOOKUP($A512,DATA!$A$1:$M$38,4,FALSE))="X","X",(IF(D511="X",1,D511+1)))))</f>
        <v/>
      </c>
      <c r="E512" s="51" t="str">
        <f>IF($A512="","",(IF((VLOOKUP($A512,DATA!$A$1:$M$38,5,FALSE))="X","X",(IF(E511="X",1,E511+1)))))</f>
        <v/>
      </c>
      <c r="F512" s="50" t="str">
        <f>IF($A512="","",(IF((VLOOKUP($A512,DATA!$A$1:$M$38,6,FALSE))="X","X",(IF(F511="X",1,F511+1)))))</f>
        <v/>
      </c>
      <c r="G512" s="51" t="str">
        <f>IF($A512="","",(IF((VLOOKUP($A512,DATA!$A$1:$M$38,7,FALSE))="X","X",(IF(G511="X",1,G511+1)))))</f>
        <v/>
      </c>
      <c r="H512" s="50" t="str">
        <f>IF($A512="","",(IF((VLOOKUP($A512,DATA!$A$1:$M$38,8,FALSE))="X","X",(IF(H511="X",1,H511+1)))))</f>
        <v/>
      </c>
      <c r="I512" s="50" t="str">
        <f>IF($A512="","",(IF((VLOOKUP($A512,DATA!$A$1:$M$38,9,FALSE))="X","X",(IF(I511="X",1,I511+1)))))</f>
        <v/>
      </c>
      <c r="J512" s="51" t="str">
        <f>IF($A512="","",(IF((VLOOKUP($A512,DATA!$A$1:$M$38,10,FALSE))="X","X",(IF(J511="X",1,J511+1)))))</f>
        <v/>
      </c>
      <c r="K512" s="50" t="str">
        <f>IF($A512="","",(IF((VLOOKUP($A512,DATA!$A$1:$M$38,11,FALSE))="X","X",(IF(K511="X",1,K511+1)))))</f>
        <v/>
      </c>
      <c r="L512" s="50" t="str">
        <f>IF($A512="","",(IF((VLOOKUP($A512,DATA!$A$1:$M$38,12,FALSE))="X","X",(IF(L511="X",1,L511+1)))))</f>
        <v/>
      </c>
      <c r="M512" s="50" t="str">
        <f>IF($A512="","",(IF((VLOOKUP($A512,DATA!$A$1:$M$38,13,FALSE))="X","X",(IF(M511="X",1,M511+1)))))</f>
        <v/>
      </c>
      <c r="N512" s="53" t="str">
        <f t="shared" si="14"/>
        <v/>
      </c>
      <c r="O512" s="51" t="str">
        <f t="shared" si="15"/>
        <v/>
      </c>
      <c r="P512" s="50" t="str">
        <f>IF($A512="","",(IF((VLOOKUP($A512,DATA!$S$1:$AC$38,2,FALSE))="X","X",(IF(P511="X",1,P511+1)))))</f>
        <v/>
      </c>
      <c r="Q512" s="50" t="str">
        <f>IF($A512="","",(IF((VLOOKUP($A512,DATA!$S$1:$AC$38,3,FALSE))="X","X",(IF(Q511="X",1,Q511+1)))))</f>
        <v/>
      </c>
      <c r="R512" s="50" t="str">
        <f>IF($A512="","",(IF((VLOOKUP($A512,DATA!$S$1:$AC$38,4,FALSE))="X","X",(IF(R511="X",1,R511+1)))))</f>
        <v/>
      </c>
      <c r="S512" s="50" t="str">
        <f>IF($A512="","",(IF((VLOOKUP($A512,DATA!$S$1:$AC$38,5,FALSE))="X","X",(IF(S511="X",1,S511+1)))))</f>
        <v/>
      </c>
      <c r="T512" s="50" t="str">
        <f>IF($A512="","",(IF((VLOOKUP($A512,DATA!$S$1:$AC$38,6,FALSE))="X","X",(IF(T511="X",1,T511+1)))))</f>
        <v/>
      </c>
      <c r="U512" s="50" t="str">
        <f>IF($A512="","",(IF((VLOOKUP($A512,DATA!$S$1:$AC$38,7,FALSE))="X","X",(IF(U511="X",1,U511+1)))))</f>
        <v/>
      </c>
      <c r="V512" s="51" t="str">
        <f>IF($A512="","",(IF((VLOOKUP($A512,DATA!$S$1:$AC$38,8,FALSE))="X","X",(IF(V511="X",1,V511+1)))))</f>
        <v/>
      </c>
      <c r="W512" s="50" t="str">
        <f>IF($A512="","",(IF((VLOOKUP($A512,DATA!$S$1:$AC$38,9,FALSE))="X","X",(IF(W511="X",1,W511+1)))))</f>
        <v/>
      </c>
      <c r="X512" s="50" t="str">
        <f>IF($A512="","",(IF((VLOOKUP($A512,DATA!$S$1:$AC$38,10,FALSE))="X","X",(IF(X511="X",1,X511+1)))))</f>
        <v/>
      </c>
      <c r="Y512" s="51" t="str">
        <f>IF($A512="","",(IF((VLOOKUP($A512,DATA!$S$1:$AC$38,11,FALSE))="X","X",(IF(Y511="X",1,Y511+1)))))</f>
        <v/>
      </c>
      <c r="AH512" s="44"/>
      <c r="AI512" s="44"/>
      <c r="AJ512" s="44"/>
      <c r="AK512" s="44"/>
      <c r="AL512" s="44"/>
    </row>
    <row r="513" spans="2:38" ht="18.600000000000001" customHeight="1" x14ac:dyDescent="0.25">
      <c r="B513" s="50" t="str">
        <f>IF($A513="","",(IF((VLOOKUP($A513,DATA!$A$1:$M$38,2,FALSE))="X","X",(IF(B512="X",1,B512+1)))))</f>
        <v/>
      </c>
      <c r="C513" s="51" t="str">
        <f>IF($A513="","",(IF((VLOOKUP($A513,DATA!$A$1:$M$38,3,FALSE))="X","X",(IF(C512="X",1,C512+1)))))</f>
        <v/>
      </c>
      <c r="D513" s="50" t="str">
        <f>IF($A513="","",(IF((VLOOKUP($A513,DATA!$A$1:$M$38,4,FALSE))="X","X",(IF(D512="X",1,D512+1)))))</f>
        <v/>
      </c>
      <c r="E513" s="51" t="str">
        <f>IF($A513="","",(IF((VLOOKUP($A513,DATA!$A$1:$M$38,5,FALSE))="X","X",(IF(E512="X",1,E512+1)))))</f>
        <v/>
      </c>
      <c r="F513" s="50" t="str">
        <f>IF($A513="","",(IF((VLOOKUP($A513,DATA!$A$1:$M$38,6,FALSE))="X","X",(IF(F512="X",1,F512+1)))))</f>
        <v/>
      </c>
      <c r="G513" s="51" t="str">
        <f>IF($A513="","",(IF((VLOOKUP($A513,DATA!$A$1:$M$38,7,FALSE))="X","X",(IF(G512="X",1,G512+1)))))</f>
        <v/>
      </c>
      <c r="H513" s="50" t="str">
        <f>IF($A513="","",(IF((VLOOKUP($A513,DATA!$A$1:$M$38,8,FALSE))="X","X",(IF(H512="X",1,H512+1)))))</f>
        <v/>
      </c>
      <c r="I513" s="50" t="str">
        <f>IF($A513="","",(IF((VLOOKUP($A513,DATA!$A$1:$M$38,9,FALSE))="X","X",(IF(I512="X",1,I512+1)))))</f>
        <v/>
      </c>
      <c r="J513" s="51" t="str">
        <f>IF($A513="","",(IF((VLOOKUP($A513,DATA!$A$1:$M$38,10,FALSE))="X","X",(IF(J512="X",1,J512+1)))))</f>
        <v/>
      </c>
      <c r="K513" s="50" t="str">
        <f>IF($A513="","",(IF((VLOOKUP($A513,DATA!$A$1:$M$38,11,FALSE))="X","X",(IF(K512="X",1,K512+1)))))</f>
        <v/>
      </c>
      <c r="L513" s="50" t="str">
        <f>IF($A513="","",(IF((VLOOKUP($A513,DATA!$A$1:$M$38,12,FALSE))="X","X",(IF(L512="X",1,L512+1)))))</f>
        <v/>
      </c>
      <c r="M513" s="50" t="str">
        <f>IF($A513="","",(IF((VLOOKUP($A513,DATA!$A$1:$M$38,13,FALSE))="X","X",(IF(M512="X",1,M512+1)))))</f>
        <v/>
      </c>
      <c r="N513" s="53" t="str">
        <f t="shared" si="14"/>
        <v/>
      </c>
      <c r="O513" s="51" t="str">
        <f t="shared" si="15"/>
        <v/>
      </c>
      <c r="P513" s="50" t="str">
        <f>IF($A513="","",(IF((VLOOKUP($A513,DATA!$S$1:$AC$38,2,FALSE))="X","X",(IF(P512="X",1,P512+1)))))</f>
        <v/>
      </c>
      <c r="Q513" s="50" t="str">
        <f>IF($A513="","",(IF((VLOOKUP($A513,DATA!$S$1:$AC$38,3,FALSE))="X","X",(IF(Q512="X",1,Q512+1)))))</f>
        <v/>
      </c>
      <c r="R513" s="50" t="str">
        <f>IF($A513="","",(IF((VLOOKUP($A513,DATA!$S$1:$AC$38,4,FALSE))="X","X",(IF(R512="X",1,R512+1)))))</f>
        <v/>
      </c>
      <c r="S513" s="50" t="str">
        <f>IF($A513="","",(IF((VLOOKUP($A513,DATA!$S$1:$AC$38,5,FALSE))="X","X",(IF(S512="X",1,S512+1)))))</f>
        <v/>
      </c>
      <c r="T513" s="50" t="str">
        <f>IF($A513="","",(IF((VLOOKUP($A513,DATA!$S$1:$AC$38,6,FALSE))="X","X",(IF(T512="X",1,T512+1)))))</f>
        <v/>
      </c>
      <c r="U513" s="50" t="str">
        <f>IF($A513="","",(IF((VLOOKUP($A513,DATA!$S$1:$AC$38,7,FALSE))="X","X",(IF(U512="X",1,U512+1)))))</f>
        <v/>
      </c>
      <c r="V513" s="51" t="str">
        <f>IF($A513="","",(IF((VLOOKUP($A513,DATA!$S$1:$AC$38,8,FALSE))="X","X",(IF(V512="X",1,V512+1)))))</f>
        <v/>
      </c>
      <c r="W513" s="50" t="str">
        <f>IF($A513="","",(IF((VLOOKUP($A513,DATA!$S$1:$AC$38,9,FALSE))="X","X",(IF(W512="X",1,W512+1)))))</f>
        <v/>
      </c>
      <c r="X513" s="50" t="str">
        <f>IF($A513="","",(IF((VLOOKUP($A513,DATA!$S$1:$AC$38,10,FALSE))="X","X",(IF(X512="X",1,X512+1)))))</f>
        <v/>
      </c>
      <c r="Y513" s="51" t="str">
        <f>IF($A513="","",(IF((VLOOKUP($A513,DATA!$S$1:$AC$38,11,FALSE))="X","X",(IF(Y512="X",1,Y512+1)))))</f>
        <v/>
      </c>
      <c r="AH513" s="44"/>
      <c r="AI513" s="44"/>
      <c r="AJ513" s="44"/>
      <c r="AK513" s="44"/>
      <c r="AL513" s="44"/>
    </row>
    <row r="514" spans="2:38" ht="18.600000000000001" customHeight="1" x14ac:dyDescent="0.25">
      <c r="B514" s="50" t="str">
        <f>IF($A514="","",(IF((VLOOKUP($A514,DATA!$A$1:$M$38,2,FALSE))="X","X",(IF(B513="X",1,B513+1)))))</f>
        <v/>
      </c>
      <c r="C514" s="51" t="str">
        <f>IF($A514="","",(IF((VLOOKUP($A514,DATA!$A$1:$M$38,3,FALSE))="X","X",(IF(C513="X",1,C513+1)))))</f>
        <v/>
      </c>
      <c r="D514" s="50" t="str">
        <f>IF($A514="","",(IF((VLOOKUP($A514,DATA!$A$1:$M$38,4,FALSE))="X","X",(IF(D513="X",1,D513+1)))))</f>
        <v/>
      </c>
      <c r="E514" s="51" t="str">
        <f>IF($A514="","",(IF((VLOOKUP($A514,DATA!$A$1:$M$38,5,FALSE))="X","X",(IF(E513="X",1,E513+1)))))</f>
        <v/>
      </c>
      <c r="F514" s="50" t="str">
        <f>IF($A514="","",(IF((VLOOKUP($A514,DATA!$A$1:$M$38,6,FALSE))="X","X",(IF(F513="X",1,F513+1)))))</f>
        <v/>
      </c>
      <c r="G514" s="51" t="str">
        <f>IF($A514="","",(IF((VLOOKUP($A514,DATA!$A$1:$M$38,7,FALSE))="X","X",(IF(G513="X",1,G513+1)))))</f>
        <v/>
      </c>
      <c r="H514" s="50" t="str">
        <f>IF($A514="","",(IF((VLOOKUP($A514,DATA!$A$1:$M$38,8,FALSE))="X","X",(IF(H513="X",1,H513+1)))))</f>
        <v/>
      </c>
      <c r="I514" s="50" t="str">
        <f>IF($A514="","",(IF((VLOOKUP($A514,DATA!$A$1:$M$38,9,FALSE))="X","X",(IF(I513="X",1,I513+1)))))</f>
        <v/>
      </c>
      <c r="J514" s="51" t="str">
        <f>IF($A514="","",(IF((VLOOKUP($A514,DATA!$A$1:$M$38,10,FALSE))="X","X",(IF(J513="X",1,J513+1)))))</f>
        <v/>
      </c>
      <c r="K514" s="50" t="str">
        <f>IF($A514="","",(IF((VLOOKUP($A514,DATA!$A$1:$M$38,11,FALSE))="X","X",(IF(K513="X",1,K513+1)))))</f>
        <v/>
      </c>
      <c r="L514" s="50" t="str">
        <f>IF($A514="","",(IF((VLOOKUP($A514,DATA!$A$1:$M$38,12,FALSE))="X","X",(IF(L513="X",1,L513+1)))))</f>
        <v/>
      </c>
      <c r="M514" s="50" t="str">
        <f>IF($A514="","",(IF((VLOOKUP($A514,DATA!$A$1:$M$38,13,FALSE))="X","X",(IF(M513="X",1,M513+1)))))</f>
        <v/>
      </c>
      <c r="N514" s="53" t="str">
        <f t="shared" si="14"/>
        <v/>
      </c>
      <c r="O514" s="51" t="str">
        <f t="shared" si="15"/>
        <v/>
      </c>
      <c r="P514" s="50" t="str">
        <f>IF($A514="","",(IF((VLOOKUP($A514,DATA!$S$1:$AC$38,2,FALSE))="X","X",(IF(P513="X",1,P513+1)))))</f>
        <v/>
      </c>
      <c r="Q514" s="50" t="str">
        <f>IF($A514="","",(IF((VLOOKUP($A514,DATA!$S$1:$AC$38,3,FALSE))="X","X",(IF(Q513="X",1,Q513+1)))))</f>
        <v/>
      </c>
      <c r="R514" s="50" t="str">
        <f>IF($A514="","",(IF((VLOOKUP($A514,DATA!$S$1:$AC$38,4,FALSE))="X","X",(IF(R513="X",1,R513+1)))))</f>
        <v/>
      </c>
      <c r="S514" s="50" t="str">
        <f>IF($A514="","",(IF((VLOOKUP($A514,DATA!$S$1:$AC$38,5,FALSE))="X","X",(IF(S513="X",1,S513+1)))))</f>
        <v/>
      </c>
      <c r="T514" s="50" t="str">
        <f>IF($A514="","",(IF((VLOOKUP($A514,DATA!$S$1:$AC$38,6,FALSE))="X","X",(IF(T513="X",1,T513+1)))))</f>
        <v/>
      </c>
      <c r="U514" s="50" t="str">
        <f>IF($A514="","",(IF((VLOOKUP($A514,DATA!$S$1:$AC$38,7,FALSE))="X","X",(IF(U513="X",1,U513+1)))))</f>
        <v/>
      </c>
      <c r="V514" s="51" t="str">
        <f>IF($A514="","",(IF((VLOOKUP($A514,DATA!$S$1:$AC$38,8,FALSE))="X","X",(IF(V513="X",1,V513+1)))))</f>
        <v/>
      </c>
      <c r="W514" s="50" t="str">
        <f>IF($A514="","",(IF((VLOOKUP($A514,DATA!$S$1:$AC$38,9,FALSE))="X","X",(IF(W513="X",1,W513+1)))))</f>
        <v/>
      </c>
      <c r="X514" s="50" t="str">
        <f>IF($A514="","",(IF((VLOOKUP($A514,DATA!$S$1:$AC$38,10,FALSE))="X","X",(IF(X513="X",1,X513+1)))))</f>
        <v/>
      </c>
      <c r="Y514" s="51" t="str">
        <f>IF($A514="","",(IF((VLOOKUP($A514,DATA!$S$1:$AC$38,11,FALSE))="X","X",(IF(Y513="X",1,Y513+1)))))</f>
        <v/>
      </c>
      <c r="AH514" s="44"/>
      <c r="AI514" s="44"/>
      <c r="AJ514" s="44"/>
      <c r="AK514" s="44"/>
      <c r="AL514" s="44"/>
    </row>
    <row r="515" spans="2:38" ht="18.600000000000001" customHeight="1" x14ac:dyDescent="0.25">
      <c r="B515" s="50" t="str">
        <f>IF($A515="","",(IF((VLOOKUP($A515,DATA!$A$1:$M$38,2,FALSE))="X","X",(IF(B514="X",1,B514+1)))))</f>
        <v/>
      </c>
      <c r="C515" s="51" t="str">
        <f>IF($A515="","",(IF((VLOOKUP($A515,DATA!$A$1:$M$38,3,FALSE))="X","X",(IF(C514="X",1,C514+1)))))</f>
        <v/>
      </c>
      <c r="D515" s="50" t="str">
        <f>IF($A515="","",(IF((VLOOKUP($A515,DATA!$A$1:$M$38,4,FALSE))="X","X",(IF(D514="X",1,D514+1)))))</f>
        <v/>
      </c>
      <c r="E515" s="51" t="str">
        <f>IF($A515="","",(IF((VLOOKUP($A515,DATA!$A$1:$M$38,5,FALSE))="X","X",(IF(E514="X",1,E514+1)))))</f>
        <v/>
      </c>
      <c r="F515" s="50" t="str">
        <f>IF($A515="","",(IF((VLOOKUP($A515,DATA!$A$1:$M$38,6,FALSE))="X","X",(IF(F514="X",1,F514+1)))))</f>
        <v/>
      </c>
      <c r="G515" s="51" t="str">
        <f>IF($A515="","",(IF((VLOOKUP($A515,DATA!$A$1:$M$38,7,FALSE))="X","X",(IF(G514="X",1,G514+1)))))</f>
        <v/>
      </c>
      <c r="H515" s="50" t="str">
        <f>IF($A515="","",(IF((VLOOKUP($A515,DATA!$A$1:$M$38,8,FALSE))="X","X",(IF(H514="X",1,H514+1)))))</f>
        <v/>
      </c>
      <c r="I515" s="50" t="str">
        <f>IF($A515="","",(IF((VLOOKUP($A515,DATA!$A$1:$M$38,9,FALSE))="X","X",(IF(I514="X",1,I514+1)))))</f>
        <v/>
      </c>
      <c r="J515" s="51" t="str">
        <f>IF($A515="","",(IF((VLOOKUP($A515,DATA!$A$1:$M$38,10,FALSE))="X","X",(IF(J514="X",1,J514+1)))))</f>
        <v/>
      </c>
      <c r="K515" s="50" t="str">
        <f>IF($A515="","",(IF((VLOOKUP($A515,DATA!$A$1:$M$38,11,FALSE))="X","X",(IF(K514="X",1,K514+1)))))</f>
        <v/>
      </c>
      <c r="L515" s="50" t="str">
        <f>IF($A515="","",(IF((VLOOKUP($A515,DATA!$A$1:$M$38,12,FALSE))="X","X",(IF(L514="X",1,L514+1)))))</f>
        <v/>
      </c>
      <c r="M515" s="50" t="str">
        <f>IF($A515="","",(IF((VLOOKUP($A515,DATA!$A$1:$M$38,13,FALSE))="X","X",(IF(M514="X",1,M514+1)))))</f>
        <v/>
      </c>
      <c r="N515" s="53" t="str">
        <f t="shared" si="14"/>
        <v/>
      </c>
      <c r="O515" s="51" t="str">
        <f t="shared" si="15"/>
        <v/>
      </c>
      <c r="P515" s="50" t="str">
        <f>IF($A515="","",(IF((VLOOKUP($A515,DATA!$S$1:$AC$38,2,FALSE))="X","X",(IF(P514="X",1,P514+1)))))</f>
        <v/>
      </c>
      <c r="Q515" s="50" t="str">
        <f>IF($A515="","",(IF((VLOOKUP($A515,DATA!$S$1:$AC$38,3,FALSE))="X","X",(IF(Q514="X",1,Q514+1)))))</f>
        <v/>
      </c>
      <c r="R515" s="50" t="str">
        <f>IF($A515="","",(IF((VLOOKUP($A515,DATA!$S$1:$AC$38,4,FALSE))="X","X",(IF(R514="X",1,R514+1)))))</f>
        <v/>
      </c>
      <c r="S515" s="50" t="str">
        <f>IF($A515="","",(IF((VLOOKUP($A515,DATA!$S$1:$AC$38,5,FALSE))="X","X",(IF(S514="X",1,S514+1)))))</f>
        <v/>
      </c>
      <c r="T515" s="50" t="str">
        <f>IF($A515="","",(IF((VLOOKUP($A515,DATA!$S$1:$AC$38,6,FALSE))="X","X",(IF(T514="X",1,T514+1)))))</f>
        <v/>
      </c>
      <c r="U515" s="50" t="str">
        <f>IF($A515="","",(IF((VLOOKUP($A515,DATA!$S$1:$AC$38,7,FALSE))="X","X",(IF(U514="X",1,U514+1)))))</f>
        <v/>
      </c>
      <c r="V515" s="51" t="str">
        <f>IF($A515="","",(IF((VLOOKUP($A515,DATA!$S$1:$AC$38,8,FALSE))="X","X",(IF(V514="X",1,V514+1)))))</f>
        <v/>
      </c>
      <c r="W515" s="50" t="str">
        <f>IF($A515="","",(IF((VLOOKUP($A515,DATA!$S$1:$AC$38,9,FALSE))="X","X",(IF(W514="X",1,W514+1)))))</f>
        <v/>
      </c>
      <c r="X515" s="50" t="str">
        <f>IF($A515="","",(IF((VLOOKUP($A515,DATA!$S$1:$AC$38,10,FALSE))="X","X",(IF(X514="X",1,X514+1)))))</f>
        <v/>
      </c>
      <c r="Y515" s="51" t="str">
        <f>IF($A515="","",(IF((VLOOKUP($A515,DATA!$S$1:$AC$38,11,FALSE))="X","X",(IF(Y514="X",1,Y514+1)))))</f>
        <v/>
      </c>
      <c r="AH515" s="44"/>
      <c r="AI515" s="44"/>
      <c r="AJ515" s="44"/>
      <c r="AK515" s="44"/>
      <c r="AL515" s="44"/>
    </row>
    <row r="516" spans="2:38" ht="18.600000000000001" customHeight="1" x14ac:dyDescent="0.25">
      <c r="B516" s="50" t="str">
        <f>IF($A516="","",(IF((VLOOKUP($A516,DATA!$A$1:$M$38,2,FALSE))="X","X",(IF(B515="X",1,B515+1)))))</f>
        <v/>
      </c>
      <c r="C516" s="51" t="str">
        <f>IF($A516="","",(IF((VLOOKUP($A516,DATA!$A$1:$M$38,3,FALSE))="X","X",(IF(C515="X",1,C515+1)))))</f>
        <v/>
      </c>
      <c r="D516" s="50" t="str">
        <f>IF($A516="","",(IF((VLOOKUP($A516,DATA!$A$1:$M$38,4,FALSE))="X","X",(IF(D515="X",1,D515+1)))))</f>
        <v/>
      </c>
      <c r="E516" s="51" t="str">
        <f>IF($A516="","",(IF((VLOOKUP($A516,DATA!$A$1:$M$38,5,FALSE))="X","X",(IF(E515="X",1,E515+1)))))</f>
        <v/>
      </c>
      <c r="F516" s="50" t="str">
        <f>IF($A516="","",(IF((VLOOKUP($A516,DATA!$A$1:$M$38,6,FALSE))="X","X",(IF(F515="X",1,F515+1)))))</f>
        <v/>
      </c>
      <c r="G516" s="51" t="str">
        <f>IF($A516="","",(IF((VLOOKUP($A516,DATA!$A$1:$M$38,7,FALSE))="X","X",(IF(G515="X",1,G515+1)))))</f>
        <v/>
      </c>
      <c r="H516" s="50" t="str">
        <f>IF($A516="","",(IF((VLOOKUP($A516,DATA!$A$1:$M$38,8,FALSE))="X","X",(IF(H515="X",1,H515+1)))))</f>
        <v/>
      </c>
      <c r="I516" s="50" t="str">
        <f>IF($A516="","",(IF((VLOOKUP($A516,DATA!$A$1:$M$38,9,FALSE))="X","X",(IF(I515="X",1,I515+1)))))</f>
        <v/>
      </c>
      <c r="J516" s="51" t="str">
        <f>IF($A516="","",(IF((VLOOKUP($A516,DATA!$A$1:$M$38,10,FALSE))="X","X",(IF(J515="X",1,J515+1)))))</f>
        <v/>
      </c>
      <c r="K516" s="50" t="str">
        <f>IF($A516="","",(IF((VLOOKUP($A516,DATA!$A$1:$M$38,11,FALSE))="X","X",(IF(K515="X",1,K515+1)))))</f>
        <v/>
      </c>
      <c r="L516" s="50" t="str">
        <f>IF($A516="","",(IF((VLOOKUP($A516,DATA!$A$1:$M$38,12,FALSE))="X","X",(IF(L515="X",1,L515+1)))))</f>
        <v/>
      </c>
      <c r="M516" s="50" t="str">
        <f>IF($A516="","",(IF((VLOOKUP($A516,DATA!$A$1:$M$38,13,FALSE))="X","X",(IF(M515="X",1,M515+1)))))</f>
        <v/>
      </c>
      <c r="N516" s="53" t="str">
        <f t="shared" si="14"/>
        <v/>
      </c>
      <c r="O516" s="51" t="str">
        <f t="shared" si="15"/>
        <v/>
      </c>
      <c r="P516" s="50" t="str">
        <f>IF($A516="","",(IF((VLOOKUP($A516,DATA!$S$1:$AC$38,2,FALSE))="X","X",(IF(P515="X",1,P515+1)))))</f>
        <v/>
      </c>
      <c r="Q516" s="50" t="str">
        <f>IF($A516="","",(IF((VLOOKUP($A516,DATA!$S$1:$AC$38,3,FALSE))="X","X",(IF(Q515="X",1,Q515+1)))))</f>
        <v/>
      </c>
      <c r="R516" s="50" t="str">
        <f>IF($A516="","",(IF((VLOOKUP($A516,DATA!$S$1:$AC$38,4,FALSE))="X","X",(IF(R515="X",1,R515+1)))))</f>
        <v/>
      </c>
      <c r="S516" s="50" t="str">
        <f>IF($A516="","",(IF((VLOOKUP($A516,DATA!$S$1:$AC$38,5,FALSE))="X","X",(IF(S515="X",1,S515+1)))))</f>
        <v/>
      </c>
      <c r="T516" s="50" t="str">
        <f>IF($A516="","",(IF((VLOOKUP($A516,DATA!$S$1:$AC$38,6,FALSE))="X","X",(IF(T515="X",1,T515+1)))))</f>
        <v/>
      </c>
      <c r="U516" s="50" t="str">
        <f>IF($A516="","",(IF((VLOOKUP($A516,DATA!$S$1:$AC$38,7,FALSE))="X","X",(IF(U515="X",1,U515+1)))))</f>
        <v/>
      </c>
      <c r="V516" s="51" t="str">
        <f>IF($A516="","",(IF((VLOOKUP($A516,DATA!$S$1:$AC$38,8,FALSE))="X","X",(IF(V515="X",1,V515+1)))))</f>
        <v/>
      </c>
      <c r="W516" s="50" t="str">
        <f>IF($A516="","",(IF((VLOOKUP($A516,DATA!$S$1:$AC$38,9,FALSE))="X","X",(IF(W515="X",1,W515+1)))))</f>
        <v/>
      </c>
      <c r="X516" s="50" t="str">
        <f>IF($A516="","",(IF((VLOOKUP($A516,DATA!$S$1:$AC$38,10,FALSE))="X","X",(IF(X515="X",1,X515+1)))))</f>
        <v/>
      </c>
      <c r="Y516" s="51" t="str">
        <f>IF($A516="","",(IF((VLOOKUP($A516,DATA!$S$1:$AC$38,11,FALSE))="X","X",(IF(Y515="X",1,Y515+1)))))</f>
        <v/>
      </c>
      <c r="AH516" s="44"/>
      <c r="AI516" s="44"/>
      <c r="AJ516" s="44"/>
      <c r="AK516" s="44"/>
      <c r="AL516" s="44"/>
    </row>
    <row r="517" spans="2:38" ht="18.600000000000001" customHeight="1" x14ac:dyDescent="0.25">
      <c r="B517" s="50" t="str">
        <f>IF($A517="","",(IF((VLOOKUP($A517,DATA!$A$1:$M$38,2,FALSE))="X","X",(IF(B516="X",1,B516+1)))))</f>
        <v/>
      </c>
      <c r="C517" s="51" t="str">
        <f>IF($A517="","",(IF((VLOOKUP($A517,DATA!$A$1:$M$38,3,FALSE))="X","X",(IF(C516="X",1,C516+1)))))</f>
        <v/>
      </c>
      <c r="D517" s="50" t="str">
        <f>IF($A517="","",(IF((VLOOKUP($A517,DATA!$A$1:$M$38,4,FALSE))="X","X",(IF(D516="X",1,D516+1)))))</f>
        <v/>
      </c>
      <c r="E517" s="51" t="str">
        <f>IF($A517="","",(IF((VLOOKUP($A517,DATA!$A$1:$M$38,5,FALSE))="X","X",(IF(E516="X",1,E516+1)))))</f>
        <v/>
      </c>
      <c r="F517" s="50" t="str">
        <f>IF($A517="","",(IF((VLOOKUP($A517,DATA!$A$1:$M$38,6,FALSE))="X","X",(IF(F516="X",1,F516+1)))))</f>
        <v/>
      </c>
      <c r="G517" s="51" t="str">
        <f>IF($A517="","",(IF((VLOOKUP($A517,DATA!$A$1:$M$38,7,FALSE))="X","X",(IF(G516="X",1,G516+1)))))</f>
        <v/>
      </c>
      <c r="H517" s="50" t="str">
        <f>IF($A517="","",(IF((VLOOKUP($A517,DATA!$A$1:$M$38,8,FALSE))="X","X",(IF(H516="X",1,H516+1)))))</f>
        <v/>
      </c>
      <c r="I517" s="50" t="str">
        <f>IF($A517="","",(IF((VLOOKUP($A517,DATA!$A$1:$M$38,9,FALSE))="X","X",(IF(I516="X",1,I516+1)))))</f>
        <v/>
      </c>
      <c r="J517" s="51" t="str">
        <f>IF($A517="","",(IF((VLOOKUP($A517,DATA!$A$1:$M$38,10,FALSE))="X","X",(IF(J516="X",1,J516+1)))))</f>
        <v/>
      </c>
      <c r="K517" s="50" t="str">
        <f>IF($A517="","",(IF((VLOOKUP($A517,DATA!$A$1:$M$38,11,FALSE))="X","X",(IF(K516="X",1,K516+1)))))</f>
        <v/>
      </c>
      <c r="L517" s="50" t="str">
        <f>IF($A517="","",(IF((VLOOKUP($A517,DATA!$A$1:$M$38,12,FALSE))="X","X",(IF(L516="X",1,L516+1)))))</f>
        <v/>
      </c>
      <c r="M517" s="50" t="str">
        <f>IF($A517="","",(IF((VLOOKUP($A517,DATA!$A$1:$M$38,13,FALSE))="X","X",(IF(M516="X",1,M516+1)))))</f>
        <v/>
      </c>
      <c r="N517" s="53" t="str">
        <f t="shared" si="14"/>
        <v/>
      </c>
      <c r="O517" s="51" t="str">
        <f t="shared" si="15"/>
        <v/>
      </c>
      <c r="P517" s="50" t="str">
        <f>IF($A517="","",(IF((VLOOKUP($A517,DATA!$S$1:$AC$38,2,FALSE))="X","X",(IF(P516="X",1,P516+1)))))</f>
        <v/>
      </c>
      <c r="Q517" s="50" t="str">
        <f>IF($A517="","",(IF((VLOOKUP($A517,DATA!$S$1:$AC$38,3,FALSE))="X","X",(IF(Q516="X",1,Q516+1)))))</f>
        <v/>
      </c>
      <c r="R517" s="50" t="str">
        <f>IF($A517="","",(IF((VLOOKUP($A517,DATA!$S$1:$AC$38,4,FALSE))="X","X",(IF(R516="X",1,R516+1)))))</f>
        <v/>
      </c>
      <c r="S517" s="50" t="str">
        <f>IF($A517="","",(IF((VLOOKUP($A517,DATA!$S$1:$AC$38,5,FALSE))="X","X",(IF(S516="X",1,S516+1)))))</f>
        <v/>
      </c>
      <c r="T517" s="50" t="str">
        <f>IF($A517="","",(IF((VLOOKUP($A517,DATA!$S$1:$AC$38,6,FALSE))="X","X",(IF(T516="X",1,T516+1)))))</f>
        <v/>
      </c>
      <c r="U517" s="50" t="str">
        <f>IF($A517="","",(IF((VLOOKUP($A517,DATA!$S$1:$AC$38,7,FALSE))="X","X",(IF(U516="X",1,U516+1)))))</f>
        <v/>
      </c>
      <c r="V517" s="51" t="str">
        <f>IF($A517="","",(IF((VLOOKUP($A517,DATA!$S$1:$AC$38,8,FALSE))="X","X",(IF(V516="X",1,V516+1)))))</f>
        <v/>
      </c>
      <c r="W517" s="50" t="str">
        <f>IF($A517="","",(IF((VLOOKUP($A517,DATA!$S$1:$AC$38,9,FALSE))="X","X",(IF(W516="X",1,W516+1)))))</f>
        <v/>
      </c>
      <c r="X517" s="50" t="str">
        <f>IF($A517="","",(IF((VLOOKUP($A517,DATA!$S$1:$AC$38,10,FALSE))="X","X",(IF(X516="X",1,X516+1)))))</f>
        <v/>
      </c>
      <c r="Y517" s="51" t="str">
        <f>IF($A517="","",(IF((VLOOKUP($A517,DATA!$S$1:$AC$38,11,FALSE))="X","X",(IF(Y516="X",1,Y516+1)))))</f>
        <v/>
      </c>
      <c r="AH517" s="44"/>
      <c r="AI517" s="44"/>
      <c r="AJ517" s="44"/>
      <c r="AK517" s="44"/>
      <c r="AL517" s="44"/>
    </row>
    <row r="518" spans="2:38" ht="18.600000000000001" customHeight="1" x14ac:dyDescent="0.25">
      <c r="B518" s="50" t="str">
        <f>IF($A518="","",(IF((VLOOKUP($A518,DATA!$A$1:$M$38,2,FALSE))="X","X",(IF(B517="X",1,B517+1)))))</f>
        <v/>
      </c>
      <c r="C518" s="51" t="str">
        <f>IF($A518="","",(IF((VLOOKUP($A518,DATA!$A$1:$M$38,3,FALSE))="X","X",(IF(C517="X",1,C517+1)))))</f>
        <v/>
      </c>
      <c r="D518" s="50" t="str">
        <f>IF($A518="","",(IF((VLOOKUP($A518,DATA!$A$1:$M$38,4,FALSE))="X","X",(IF(D517="X",1,D517+1)))))</f>
        <v/>
      </c>
      <c r="E518" s="51" t="str">
        <f>IF($A518="","",(IF((VLOOKUP($A518,DATA!$A$1:$M$38,5,FALSE))="X","X",(IF(E517="X",1,E517+1)))))</f>
        <v/>
      </c>
      <c r="F518" s="50" t="str">
        <f>IF($A518="","",(IF((VLOOKUP($A518,DATA!$A$1:$M$38,6,FALSE))="X","X",(IF(F517="X",1,F517+1)))))</f>
        <v/>
      </c>
      <c r="G518" s="51" t="str">
        <f>IF($A518="","",(IF((VLOOKUP($A518,DATA!$A$1:$M$38,7,FALSE))="X","X",(IF(G517="X",1,G517+1)))))</f>
        <v/>
      </c>
      <c r="H518" s="50" t="str">
        <f>IF($A518="","",(IF((VLOOKUP($A518,DATA!$A$1:$M$38,8,FALSE))="X","X",(IF(H517="X",1,H517+1)))))</f>
        <v/>
      </c>
      <c r="I518" s="50" t="str">
        <f>IF($A518="","",(IF((VLOOKUP($A518,DATA!$A$1:$M$38,9,FALSE))="X","X",(IF(I517="X",1,I517+1)))))</f>
        <v/>
      </c>
      <c r="J518" s="51" t="str">
        <f>IF($A518="","",(IF((VLOOKUP($A518,DATA!$A$1:$M$38,10,FALSE))="X","X",(IF(J517="X",1,J517+1)))))</f>
        <v/>
      </c>
      <c r="K518" s="50" t="str">
        <f>IF($A518="","",(IF((VLOOKUP($A518,DATA!$A$1:$M$38,11,FALSE))="X","X",(IF(K517="X",1,K517+1)))))</f>
        <v/>
      </c>
      <c r="L518" s="50" t="str">
        <f>IF($A518="","",(IF((VLOOKUP($A518,DATA!$A$1:$M$38,12,FALSE))="X","X",(IF(L517="X",1,L517+1)))))</f>
        <v/>
      </c>
      <c r="M518" s="50" t="str">
        <f>IF($A518="","",(IF((VLOOKUP($A518,DATA!$A$1:$M$38,13,FALSE))="X","X",(IF(M517="X",1,M517+1)))))</f>
        <v/>
      </c>
      <c r="N518" s="53" t="str">
        <f t="shared" ref="N518:N581" si="16">IF($A518="","",(IF((AND($A518=$A517,$A518&lt;&gt;""))=TRUE,"X",(IF(N517="X",1,N517+1)))))</f>
        <v/>
      </c>
      <c r="O518" s="51" t="str">
        <f t="shared" ref="O518:O581" si="17">IF($A518="","",(IF((AND($A518=$A516,$A518&lt;&gt;""))=TRUE,"X",(IF(O517="X",1,O517+1)))))</f>
        <v/>
      </c>
      <c r="P518" s="50" t="str">
        <f>IF($A518="","",(IF((VLOOKUP($A518,DATA!$S$1:$AC$38,2,FALSE))="X","X",(IF(P517="X",1,P517+1)))))</f>
        <v/>
      </c>
      <c r="Q518" s="50" t="str">
        <f>IF($A518="","",(IF((VLOOKUP($A518,DATA!$S$1:$AC$38,3,FALSE))="X","X",(IF(Q517="X",1,Q517+1)))))</f>
        <v/>
      </c>
      <c r="R518" s="50" t="str">
        <f>IF($A518="","",(IF((VLOOKUP($A518,DATA!$S$1:$AC$38,4,FALSE))="X","X",(IF(R517="X",1,R517+1)))))</f>
        <v/>
      </c>
      <c r="S518" s="50" t="str">
        <f>IF($A518="","",(IF((VLOOKUP($A518,DATA!$S$1:$AC$38,5,FALSE))="X","X",(IF(S517="X",1,S517+1)))))</f>
        <v/>
      </c>
      <c r="T518" s="50" t="str">
        <f>IF($A518="","",(IF((VLOOKUP($A518,DATA!$S$1:$AC$38,6,FALSE))="X","X",(IF(T517="X",1,T517+1)))))</f>
        <v/>
      </c>
      <c r="U518" s="50" t="str">
        <f>IF($A518="","",(IF((VLOOKUP($A518,DATA!$S$1:$AC$38,7,FALSE))="X","X",(IF(U517="X",1,U517+1)))))</f>
        <v/>
      </c>
      <c r="V518" s="51" t="str">
        <f>IF($A518="","",(IF((VLOOKUP($A518,DATA!$S$1:$AC$38,8,FALSE))="X","X",(IF(V517="X",1,V517+1)))))</f>
        <v/>
      </c>
      <c r="W518" s="50" t="str">
        <f>IF($A518="","",(IF((VLOOKUP($A518,DATA!$S$1:$AC$38,9,FALSE))="X","X",(IF(W517="X",1,W517+1)))))</f>
        <v/>
      </c>
      <c r="X518" s="50" t="str">
        <f>IF($A518="","",(IF((VLOOKUP($A518,DATA!$S$1:$AC$38,10,FALSE))="X","X",(IF(X517="X",1,X517+1)))))</f>
        <v/>
      </c>
      <c r="Y518" s="51" t="str">
        <f>IF($A518="","",(IF((VLOOKUP($A518,DATA!$S$1:$AC$38,11,FALSE))="X","X",(IF(Y517="X",1,Y517+1)))))</f>
        <v/>
      </c>
      <c r="AH518" s="44"/>
      <c r="AI518" s="44"/>
      <c r="AJ518" s="44"/>
      <c r="AK518" s="44"/>
      <c r="AL518" s="44"/>
    </row>
    <row r="519" spans="2:38" ht="18.600000000000001" customHeight="1" x14ac:dyDescent="0.25">
      <c r="B519" s="50" t="str">
        <f>IF($A519="","",(IF((VLOOKUP($A519,DATA!$A$1:$M$38,2,FALSE))="X","X",(IF(B518="X",1,B518+1)))))</f>
        <v/>
      </c>
      <c r="C519" s="51" t="str">
        <f>IF($A519="","",(IF((VLOOKUP($A519,DATA!$A$1:$M$38,3,FALSE))="X","X",(IF(C518="X",1,C518+1)))))</f>
        <v/>
      </c>
      <c r="D519" s="50" t="str">
        <f>IF($A519="","",(IF((VLOOKUP($A519,DATA!$A$1:$M$38,4,FALSE))="X","X",(IF(D518="X",1,D518+1)))))</f>
        <v/>
      </c>
      <c r="E519" s="51" t="str">
        <f>IF($A519="","",(IF((VLOOKUP($A519,DATA!$A$1:$M$38,5,FALSE))="X","X",(IF(E518="X",1,E518+1)))))</f>
        <v/>
      </c>
      <c r="F519" s="50" t="str">
        <f>IF($A519="","",(IF((VLOOKUP($A519,DATA!$A$1:$M$38,6,FALSE))="X","X",(IF(F518="X",1,F518+1)))))</f>
        <v/>
      </c>
      <c r="G519" s="51" t="str">
        <f>IF($A519="","",(IF((VLOOKUP($A519,DATA!$A$1:$M$38,7,FALSE))="X","X",(IF(G518="X",1,G518+1)))))</f>
        <v/>
      </c>
      <c r="H519" s="50" t="str">
        <f>IF($A519="","",(IF((VLOOKUP($A519,DATA!$A$1:$M$38,8,FALSE))="X","X",(IF(H518="X",1,H518+1)))))</f>
        <v/>
      </c>
      <c r="I519" s="50" t="str">
        <f>IF($A519="","",(IF((VLOOKUP($A519,DATA!$A$1:$M$38,9,FALSE))="X","X",(IF(I518="X",1,I518+1)))))</f>
        <v/>
      </c>
      <c r="J519" s="51" t="str">
        <f>IF($A519="","",(IF((VLOOKUP($A519,DATA!$A$1:$M$38,10,FALSE))="X","X",(IF(J518="X",1,J518+1)))))</f>
        <v/>
      </c>
      <c r="K519" s="50" t="str">
        <f>IF($A519="","",(IF((VLOOKUP($A519,DATA!$A$1:$M$38,11,FALSE))="X","X",(IF(K518="X",1,K518+1)))))</f>
        <v/>
      </c>
      <c r="L519" s="50" t="str">
        <f>IF($A519="","",(IF((VLOOKUP($A519,DATA!$A$1:$M$38,12,FALSE))="X","X",(IF(L518="X",1,L518+1)))))</f>
        <v/>
      </c>
      <c r="M519" s="50" t="str">
        <f>IF($A519="","",(IF((VLOOKUP($A519,DATA!$A$1:$M$38,13,FALSE))="X","X",(IF(M518="X",1,M518+1)))))</f>
        <v/>
      </c>
      <c r="N519" s="53" t="str">
        <f t="shared" si="16"/>
        <v/>
      </c>
      <c r="O519" s="51" t="str">
        <f t="shared" si="17"/>
        <v/>
      </c>
      <c r="P519" s="50" t="str">
        <f>IF($A519="","",(IF((VLOOKUP($A519,DATA!$S$1:$AC$38,2,FALSE))="X","X",(IF(P518="X",1,P518+1)))))</f>
        <v/>
      </c>
      <c r="Q519" s="50" t="str">
        <f>IF($A519="","",(IF((VLOOKUP($A519,DATA!$S$1:$AC$38,3,FALSE))="X","X",(IF(Q518="X",1,Q518+1)))))</f>
        <v/>
      </c>
      <c r="R519" s="50" t="str">
        <f>IF($A519="","",(IF((VLOOKUP($A519,DATA!$S$1:$AC$38,4,FALSE))="X","X",(IF(R518="X",1,R518+1)))))</f>
        <v/>
      </c>
      <c r="S519" s="50" t="str">
        <f>IF($A519="","",(IF((VLOOKUP($A519,DATA!$S$1:$AC$38,5,FALSE))="X","X",(IF(S518="X",1,S518+1)))))</f>
        <v/>
      </c>
      <c r="T519" s="50" t="str">
        <f>IF($A519="","",(IF((VLOOKUP($A519,DATA!$S$1:$AC$38,6,FALSE))="X","X",(IF(T518="X",1,T518+1)))))</f>
        <v/>
      </c>
      <c r="U519" s="50" t="str">
        <f>IF($A519="","",(IF((VLOOKUP($A519,DATA!$S$1:$AC$38,7,FALSE))="X","X",(IF(U518="X",1,U518+1)))))</f>
        <v/>
      </c>
      <c r="V519" s="51" t="str">
        <f>IF($A519="","",(IF((VLOOKUP($A519,DATA!$S$1:$AC$38,8,FALSE))="X","X",(IF(V518="X",1,V518+1)))))</f>
        <v/>
      </c>
      <c r="W519" s="50" t="str">
        <f>IF($A519="","",(IF((VLOOKUP($A519,DATA!$S$1:$AC$38,9,FALSE))="X","X",(IF(W518="X",1,W518+1)))))</f>
        <v/>
      </c>
      <c r="X519" s="50" t="str">
        <f>IF($A519="","",(IF((VLOOKUP($A519,DATA!$S$1:$AC$38,10,FALSE))="X","X",(IF(X518="X",1,X518+1)))))</f>
        <v/>
      </c>
      <c r="Y519" s="51" t="str">
        <f>IF($A519="","",(IF((VLOOKUP($A519,DATA!$S$1:$AC$38,11,FALSE))="X","X",(IF(Y518="X",1,Y518+1)))))</f>
        <v/>
      </c>
      <c r="AH519" s="44"/>
      <c r="AI519" s="44"/>
      <c r="AJ519" s="44"/>
      <c r="AK519" s="44"/>
      <c r="AL519" s="44"/>
    </row>
    <row r="520" spans="2:38" ht="18.600000000000001" customHeight="1" x14ac:dyDescent="0.25">
      <c r="B520" s="50" t="str">
        <f>IF($A520="","",(IF((VLOOKUP($A520,DATA!$A$1:$M$38,2,FALSE))="X","X",(IF(B519="X",1,B519+1)))))</f>
        <v/>
      </c>
      <c r="C520" s="51" t="str">
        <f>IF($A520="","",(IF((VLOOKUP($A520,DATA!$A$1:$M$38,3,FALSE))="X","X",(IF(C519="X",1,C519+1)))))</f>
        <v/>
      </c>
      <c r="D520" s="50" t="str">
        <f>IF($A520="","",(IF((VLOOKUP($A520,DATA!$A$1:$M$38,4,FALSE))="X","X",(IF(D519="X",1,D519+1)))))</f>
        <v/>
      </c>
      <c r="E520" s="51" t="str">
        <f>IF($A520="","",(IF((VLOOKUP($A520,DATA!$A$1:$M$38,5,FALSE))="X","X",(IF(E519="X",1,E519+1)))))</f>
        <v/>
      </c>
      <c r="F520" s="50" t="str">
        <f>IF($A520="","",(IF((VLOOKUP($A520,DATA!$A$1:$M$38,6,FALSE))="X","X",(IF(F519="X",1,F519+1)))))</f>
        <v/>
      </c>
      <c r="G520" s="51" t="str">
        <f>IF($A520="","",(IF((VLOOKUP($A520,DATA!$A$1:$M$38,7,FALSE))="X","X",(IF(G519="X",1,G519+1)))))</f>
        <v/>
      </c>
      <c r="H520" s="50" t="str">
        <f>IF($A520="","",(IF((VLOOKUP($A520,DATA!$A$1:$M$38,8,FALSE))="X","X",(IF(H519="X",1,H519+1)))))</f>
        <v/>
      </c>
      <c r="I520" s="50" t="str">
        <f>IF($A520="","",(IF((VLOOKUP($A520,DATA!$A$1:$M$38,9,FALSE))="X","X",(IF(I519="X",1,I519+1)))))</f>
        <v/>
      </c>
      <c r="J520" s="51" t="str">
        <f>IF($A520="","",(IF((VLOOKUP($A520,DATA!$A$1:$M$38,10,FALSE))="X","X",(IF(J519="X",1,J519+1)))))</f>
        <v/>
      </c>
      <c r="K520" s="50" t="str">
        <f>IF($A520="","",(IF((VLOOKUP($A520,DATA!$A$1:$M$38,11,FALSE))="X","X",(IF(K519="X",1,K519+1)))))</f>
        <v/>
      </c>
      <c r="L520" s="50" t="str">
        <f>IF($A520="","",(IF((VLOOKUP($A520,DATA!$A$1:$M$38,12,FALSE))="X","X",(IF(L519="X",1,L519+1)))))</f>
        <v/>
      </c>
      <c r="M520" s="50" t="str">
        <f>IF($A520="","",(IF((VLOOKUP($A520,DATA!$A$1:$M$38,13,FALSE))="X","X",(IF(M519="X",1,M519+1)))))</f>
        <v/>
      </c>
      <c r="N520" s="53" t="str">
        <f t="shared" si="16"/>
        <v/>
      </c>
      <c r="O520" s="51" t="str">
        <f t="shared" si="17"/>
        <v/>
      </c>
      <c r="P520" s="50" t="str">
        <f>IF($A520="","",(IF((VLOOKUP($A520,DATA!$S$1:$AC$38,2,FALSE))="X","X",(IF(P519="X",1,P519+1)))))</f>
        <v/>
      </c>
      <c r="Q520" s="50" t="str">
        <f>IF($A520="","",(IF((VLOOKUP($A520,DATA!$S$1:$AC$38,3,FALSE))="X","X",(IF(Q519="X",1,Q519+1)))))</f>
        <v/>
      </c>
      <c r="R520" s="50" t="str">
        <f>IF($A520="","",(IF((VLOOKUP($A520,DATA!$S$1:$AC$38,4,FALSE))="X","X",(IF(R519="X",1,R519+1)))))</f>
        <v/>
      </c>
      <c r="S520" s="50" t="str">
        <f>IF($A520="","",(IF((VLOOKUP($A520,DATA!$S$1:$AC$38,5,FALSE))="X","X",(IF(S519="X",1,S519+1)))))</f>
        <v/>
      </c>
      <c r="T520" s="50" t="str">
        <f>IF($A520="","",(IF((VLOOKUP($A520,DATA!$S$1:$AC$38,6,FALSE))="X","X",(IF(T519="X",1,T519+1)))))</f>
        <v/>
      </c>
      <c r="U520" s="50" t="str">
        <f>IF($A520="","",(IF((VLOOKUP($A520,DATA!$S$1:$AC$38,7,FALSE))="X","X",(IF(U519="X",1,U519+1)))))</f>
        <v/>
      </c>
      <c r="V520" s="51" t="str">
        <f>IF($A520="","",(IF((VLOOKUP($A520,DATA!$S$1:$AC$38,8,FALSE))="X","X",(IF(V519="X",1,V519+1)))))</f>
        <v/>
      </c>
      <c r="W520" s="50" t="str">
        <f>IF($A520="","",(IF((VLOOKUP($A520,DATA!$S$1:$AC$38,9,FALSE))="X","X",(IF(W519="X",1,W519+1)))))</f>
        <v/>
      </c>
      <c r="X520" s="50" t="str">
        <f>IF($A520="","",(IF((VLOOKUP($A520,DATA!$S$1:$AC$38,10,FALSE))="X","X",(IF(X519="X",1,X519+1)))))</f>
        <v/>
      </c>
      <c r="Y520" s="51" t="str">
        <f>IF($A520="","",(IF((VLOOKUP($A520,DATA!$S$1:$AC$38,11,FALSE))="X","X",(IF(Y519="X",1,Y519+1)))))</f>
        <v/>
      </c>
      <c r="AH520" s="44"/>
      <c r="AI520" s="44"/>
      <c r="AJ520" s="44"/>
      <c r="AK520" s="44"/>
      <c r="AL520" s="44"/>
    </row>
    <row r="521" spans="2:38" ht="18.600000000000001" customHeight="1" x14ac:dyDescent="0.25">
      <c r="B521" s="50" t="str">
        <f>IF($A521="","",(IF((VLOOKUP($A521,DATA!$A$1:$M$38,2,FALSE))="X","X",(IF(B520="X",1,B520+1)))))</f>
        <v/>
      </c>
      <c r="C521" s="51" t="str">
        <f>IF($A521="","",(IF((VLOOKUP($A521,DATA!$A$1:$M$38,3,FALSE))="X","X",(IF(C520="X",1,C520+1)))))</f>
        <v/>
      </c>
      <c r="D521" s="50" t="str">
        <f>IF($A521="","",(IF((VLOOKUP($A521,DATA!$A$1:$M$38,4,FALSE))="X","X",(IF(D520="X",1,D520+1)))))</f>
        <v/>
      </c>
      <c r="E521" s="51" t="str">
        <f>IF($A521="","",(IF((VLOOKUP($A521,DATA!$A$1:$M$38,5,FALSE))="X","X",(IF(E520="X",1,E520+1)))))</f>
        <v/>
      </c>
      <c r="F521" s="50" t="str">
        <f>IF($A521="","",(IF((VLOOKUP($A521,DATA!$A$1:$M$38,6,FALSE))="X","X",(IF(F520="X",1,F520+1)))))</f>
        <v/>
      </c>
      <c r="G521" s="51" t="str">
        <f>IF($A521="","",(IF((VLOOKUP($A521,DATA!$A$1:$M$38,7,FALSE))="X","X",(IF(G520="X",1,G520+1)))))</f>
        <v/>
      </c>
      <c r="H521" s="50" t="str">
        <f>IF($A521="","",(IF((VLOOKUP($A521,DATA!$A$1:$M$38,8,FALSE))="X","X",(IF(H520="X",1,H520+1)))))</f>
        <v/>
      </c>
      <c r="I521" s="50" t="str">
        <f>IF($A521="","",(IF((VLOOKUP($A521,DATA!$A$1:$M$38,9,FALSE))="X","X",(IF(I520="X",1,I520+1)))))</f>
        <v/>
      </c>
      <c r="J521" s="51" t="str">
        <f>IF($A521="","",(IF((VLOOKUP($A521,DATA!$A$1:$M$38,10,FALSE))="X","X",(IF(J520="X",1,J520+1)))))</f>
        <v/>
      </c>
      <c r="K521" s="50" t="str">
        <f>IF($A521="","",(IF((VLOOKUP($A521,DATA!$A$1:$M$38,11,FALSE))="X","X",(IF(K520="X",1,K520+1)))))</f>
        <v/>
      </c>
      <c r="L521" s="50" t="str">
        <f>IF($A521="","",(IF((VLOOKUP($A521,DATA!$A$1:$M$38,12,FALSE))="X","X",(IF(L520="X",1,L520+1)))))</f>
        <v/>
      </c>
      <c r="M521" s="50" t="str">
        <f>IF($A521="","",(IF((VLOOKUP($A521,DATA!$A$1:$M$38,13,FALSE))="X","X",(IF(M520="X",1,M520+1)))))</f>
        <v/>
      </c>
      <c r="N521" s="53" t="str">
        <f t="shared" si="16"/>
        <v/>
      </c>
      <c r="O521" s="51" t="str">
        <f t="shared" si="17"/>
        <v/>
      </c>
      <c r="P521" s="50" t="str">
        <f>IF($A521="","",(IF((VLOOKUP($A521,DATA!$S$1:$AC$38,2,FALSE))="X","X",(IF(P520="X",1,P520+1)))))</f>
        <v/>
      </c>
      <c r="Q521" s="50" t="str">
        <f>IF($A521="","",(IF((VLOOKUP($A521,DATA!$S$1:$AC$38,3,FALSE))="X","X",(IF(Q520="X",1,Q520+1)))))</f>
        <v/>
      </c>
      <c r="R521" s="50" t="str">
        <f>IF($A521="","",(IF((VLOOKUP($A521,DATA!$S$1:$AC$38,4,FALSE))="X","X",(IF(R520="X",1,R520+1)))))</f>
        <v/>
      </c>
      <c r="S521" s="50" t="str">
        <f>IF($A521="","",(IF((VLOOKUP($A521,DATA!$S$1:$AC$38,5,FALSE))="X","X",(IF(S520="X",1,S520+1)))))</f>
        <v/>
      </c>
      <c r="T521" s="50" t="str">
        <f>IF($A521="","",(IF((VLOOKUP($A521,DATA!$S$1:$AC$38,6,FALSE))="X","X",(IF(T520="X",1,T520+1)))))</f>
        <v/>
      </c>
      <c r="U521" s="50" t="str">
        <f>IF($A521="","",(IF((VLOOKUP($A521,DATA!$S$1:$AC$38,7,FALSE))="X","X",(IF(U520="X",1,U520+1)))))</f>
        <v/>
      </c>
      <c r="V521" s="51" t="str">
        <f>IF($A521="","",(IF((VLOOKUP($A521,DATA!$S$1:$AC$38,8,FALSE))="X","X",(IF(V520="X",1,V520+1)))))</f>
        <v/>
      </c>
      <c r="W521" s="50" t="str">
        <f>IF($A521="","",(IF((VLOOKUP($A521,DATA!$S$1:$AC$38,9,FALSE))="X","X",(IF(W520="X",1,W520+1)))))</f>
        <v/>
      </c>
      <c r="X521" s="50" t="str">
        <f>IF($A521="","",(IF((VLOOKUP($A521,DATA!$S$1:$AC$38,10,FALSE))="X","X",(IF(X520="X",1,X520+1)))))</f>
        <v/>
      </c>
      <c r="Y521" s="51" t="str">
        <f>IF($A521="","",(IF((VLOOKUP($A521,DATA!$S$1:$AC$38,11,FALSE))="X","X",(IF(Y520="X",1,Y520+1)))))</f>
        <v/>
      </c>
      <c r="AH521" s="44"/>
      <c r="AI521" s="44"/>
      <c r="AJ521" s="44"/>
      <c r="AK521" s="44"/>
      <c r="AL521" s="44"/>
    </row>
    <row r="522" spans="2:38" ht="18.600000000000001" customHeight="1" x14ac:dyDescent="0.25">
      <c r="B522" s="50" t="str">
        <f>IF($A522="","",(IF((VLOOKUP($A522,DATA!$A$1:$M$38,2,FALSE))="X","X",(IF(B521="X",1,B521+1)))))</f>
        <v/>
      </c>
      <c r="C522" s="51" t="str">
        <f>IF($A522="","",(IF((VLOOKUP($A522,DATA!$A$1:$M$38,3,FALSE))="X","X",(IF(C521="X",1,C521+1)))))</f>
        <v/>
      </c>
      <c r="D522" s="50" t="str">
        <f>IF($A522="","",(IF((VLOOKUP($A522,DATA!$A$1:$M$38,4,FALSE))="X","X",(IF(D521="X",1,D521+1)))))</f>
        <v/>
      </c>
      <c r="E522" s="51" t="str">
        <f>IF($A522="","",(IF((VLOOKUP($A522,DATA!$A$1:$M$38,5,FALSE))="X","X",(IF(E521="X",1,E521+1)))))</f>
        <v/>
      </c>
      <c r="F522" s="50" t="str">
        <f>IF($A522="","",(IF((VLOOKUP($A522,DATA!$A$1:$M$38,6,FALSE))="X","X",(IF(F521="X",1,F521+1)))))</f>
        <v/>
      </c>
      <c r="G522" s="51" t="str">
        <f>IF($A522="","",(IF((VLOOKUP($A522,DATA!$A$1:$M$38,7,FALSE))="X","X",(IF(G521="X",1,G521+1)))))</f>
        <v/>
      </c>
      <c r="H522" s="50" t="str">
        <f>IF($A522="","",(IF((VLOOKUP($A522,DATA!$A$1:$M$38,8,FALSE))="X","X",(IF(H521="X",1,H521+1)))))</f>
        <v/>
      </c>
      <c r="I522" s="50" t="str">
        <f>IF($A522="","",(IF((VLOOKUP($A522,DATA!$A$1:$M$38,9,FALSE))="X","X",(IF(I521="X",1,I521+1)))))</f>
        <v/>
      </c>
      <c r="J522" s="51" t="str">
        <f>IF($A522="","",(IF((VLOOKUP($A522,DATA!$A$1:$M$38,10,FALSE))="X","X",(IF(J521="X",1,J521+1)))))</f>
        <v/>
      </c>
      <c r="K522" s="50" t="str">
        <f>IF($A522="","",(IF((VLOOKUP($A522,DATA!$A$1:$M$38,11,FALSE))="X","X",(IF(K521="X",1,K521+1)))))</f>
        <v/>
      </c>
      <c r="L522" s="50" t="str">
        <f>IF($A522="","",(IF((VLOOKUP($A522,DATA!$A$1:$M$38,12,FALSE))="X","X",(IF(L521="X",1,L521+1)))))</f>
        <v/>
      </c>
      <c r="M522" s="50" t="str">
        <f>IF($A522="","",(IF((VLOOKUP($A522,DATA!$A$1:$M$38,13,FALSE))="X","X",(IF(M521="X",1,M521+1)))))</f>
        <v/>
      </c>
      <c r="N522" s="53" t="str">
        <f t="shared" si="16"/>
        <v/>
      </c>
      <c r="O522" s="51" t="str">
        <f t="shared" si="17"/>
        <v/>
      </c>
      <c r="P522" s="50" t="str">
        <f>IF($A522="","",(IF((VLOOKUP($A522,DATA!$S$1:$AC$38,2,FALSE))="X","X",(IF(P521="X",1,P521+1)))))</f>
        <v/>
      </c>
      <c r="Q522" s="50" t="str">
        <f>IF($A522="","",(IF((VLOOKUP($A522,DATA!$S$1:$AC$38,3,FALSE))="X","X",(IF(Q521="X",1,Q521+1)))))</f>
        <v/>
      </c>
      <c r="R522" s="50" t="str">
        <f>IF($A522="","",(IF((VLOOKUP($A522,DATA!$S$1:$AC$38,4,FALSE))="X","X",(IF(R521="X",1,R521+1)))))</f>
        <v/>
      </c>
      <c r="S522" s="50" t="str">
        <f>IF($A522="","",(IF((VLOOKUP($A522,DATA!$S$1:$AC$38,5,FALSE))="X","X",(IF(S521="X",1,S521+1)))))</f>
        <v/>
      </c>
      <c r="T522" s="50" t="str">
        <f>IF($A522="","",(IF((VLOOKUP($A522,DATA!$S$1:$AC$38,6,FALSE))="X","X",(IF(T521="X",1,T521+1)))))</f>
        <v/>
      </c>
      <c r="U522" s="50" t="str">
        <f>IF($A522="","",(IF((VLOOKUP($A522,DATA!$S$1:$AC$38,7,FALSE))="X","X",(IF(U521="X",1,U521+1)))))</f>
        <v/>
      </c>
      <c r="V522" s="51" t="str">
        <f>IF($A522="","",(IF((VLOOKUP($A522,DATA!$S$1:$AC$38,8,FALSE))="X","X",(IF(V521="X",1,V521+1)))))</f>
        <v/>
      </c>
      <c r="W522" s="50" t="str">
        <f>IF($A522="","",(IF((VLOOKUP($A522,DATA!$S$1:$AC$38,9,FALSE))="X","X",(IF(W521="X",1,W521+1)))))</f>
        <v/>
      </c>
      <c r="X522" s="50" t="str">
        <f>IF($A522="","",(IF((VLOOKUP($A522,DATA!$S$1:$AC$38,10,FALSE))="X","X",(IF(X521="X",1,X521+1)))))</f>
        <v/>
      </c>
      <c r="Y522" s="51" t="str">
        <f>IF($A522="","",(IF((VLOOKUP($A522,DATA!$S$1:$AC$38,11,FALSE))="X","X",(IF(Y521="X",1,Y521+1)))))</f>
        <v/>
      </c>
      <c r="AH522" s="44"/>
      <c r="AI522" s="44"/>
      <c r="AJ522" s="44"/>
      <c r="AK522" s="44"/>
      <c r="AL522" s="44"/>
    </row>
    <row r="523" spans="2:38" ht="18.600000000000001" customHeight="1" x14ac:dyDescent="0.25">
      <c r="B523" s="50" t="str">
        <f>IF($A523="","",(IF((VLOOKUP($A523,DATA!$A$1:$M$38,2,FALSE))="X","X",(IF(B522="X",1,B522+1)))))</f>
        <v/>
      </c>
      <c r="C523" s="51" t="str">
        <f>IF($A523="","",(IF((VLOOKUP($A523,DATA!$A$1:$M$38,3,FALSE))="X","X",(IF(C522="X",1,C522+1)))))</f>
        <v/>
      </c>
      <c r="D523" s="50" t="str">
        <f>IF($A523="","",(IF((VLOOKUP($A523,DATA!$A$1:$M$38,4,FALSE))="X","X",(IF(D522="X",1,D522+1)))))</f>
        <v/>
      </c>
      <c r="E523" s="51" t="str">
        <f>IF($A523="","",(IF((VLOOKUP($A523,DATA!$A$1:$M$38,5,FALSE))="X","X",(IF(E522="X",1,E522+1)))))</f>
        <v/>
      </c>
      <c r="F523" s="50" t="str">
        <f>IF($A523="","",(IF((VLOOKUP($A523,DATA!$A$1:$M$38,6,FALSE))="X","X",(IF(F522="X",1,F522+1)))))</f>
        <v/>
      </c>
      <c r="G523" s="51" t="str">
        <f>IF($A523="","",(IF((VLOOKUP($A523,DATA!$A$1:$M$38,7,FALSE))="X","X",(IF(G522="X",1,G522+1)))))</f>
        <v/>
      </c>
      <c r="H523" s="50" t="str">
        <f>IF($A523="","",(IF((VLOOKUP($A523,DATA!$A$1:$M$38,8,FALSE))="X","X",(IF(H522="X",1,H522+1)))))</f>
        <v/>
      </c>
      <c r="I523" s="50" t="str">
        <f>IF($A523="","",(IF((VLOOKUP($A523,DATA!$A$1:$M$38,9,FALSE))="X","X",(IF(I522="X",1,I522+1)))))</f>
        <v/>
      </c>
      <c r="J523" s="51" t="str">
        <f>IF($A523="","",(IF((VLOOKUP($A523,DATA!$A$1:$M$38,10,FALSE))="X","X",(IF(J522="X",1,J522+1)))))</f>
        <v/>
      </c>
      <c r="K523" s="50" t="str">
        <f>IF($A523="","",(IF((VLOOKUP($A523,DATA!$A$1:$M$38,11,FALSE))="X","X",(IF(K522="X",1,K522+1)))))</f>
        <v/>
      </c>
      <c r="L523" s="50" t="str">
        <f>IF($A523="","",(IF((VLOOKUP($A523,DATA!$A$1:$M$38,12,FALSE))="X","X",(IF(L522="X",1,L522+1)))))</f>
        <v/>
      </c>
      <c r="M523" s="50" t="str">
        <f>IF($A523="","",(IF((VLOOKUP($A523,DATA!$A$1:$M$38,13,FALSE))="X","X",(IF(M522="X",1,M522+1)))))</f>
        <v/>
      </c>
      <c r="N523" s="53" t="str">
        <f t="shared" si="16"/>
        <v/>
      </c>
      <c r="O523" s="51" t="str">
        <f t="shared" si="17"/>
        <v/>
      </c>
      <c r="P523" s="50" t="str">
        <f>IF($A523="","",(IF((VLOOKUP($A523,DATA!$S$1:$AC$38,2,FALSE))="X","X",(IF(P522="X",1,P522+1)))))</f>
        <v/>
      </c>
      <c r="Q523" s="50" t="str">
        <f>IF($A523="","",(IF((VLOOKUP($A523,DATA!$S$1:$AC$38,3,FALSE))="X","X",(IF(Q522="X",1,Q522+1)))))</f>
        <v/>
      </c>
      <c r="R523" s="50" t="str">
        <f>IF($A523="","",(IF((VLOOKUP($A523,DATA!$S$1:$AC$38,4,FALSE))="X","X",(IF(R522="X",1,R522+1)))))</f>
        <v/>
      </c>
      <c r="S523" s="50" t="str">
        <f>IF($A523="","",(IF((VLOOKUP($A523,DATA!$S$1:$AC$38,5,FALSE))="X","X",(IF(S522="X",1,S522+1)))))</f>
        <v/>
      </c>
      <c r="T523" s="50" t="str">
        <f>IF($A523="","",(IF((VLOOKUP($A523,DATA!$S$1:$AC$38,6,FALSE))="X","X",(IF(T522="X",1,T522+1)))))</f>
        <v/>
      </c>
      <c r="U523" s="50" t="str">
        <f>IF($A523="","",(IF((VLOOKUP($A523,DATA!$S$1:$AC$38,7,FALSE))="X","X",(IF(U522="X",1,U522+1)))))</f>
        <v/>
      </c>
      <c r="V523" s="51" t="str">
        <f>IF($A523="","",(IF((VLOOKUP($A523,DATA!$S$1:$AC$38,8,FALSE))="X","X",(IF(V522="X",1,V522+1)))))</f>
        <v/>
      </c>
      <c r="W523" s="50" t="str">
        <f>IF($A523="","",(IF((VLOOKUP($A523,DATA!$S$1:$AC$38,9,FALSE))="X","X",(IF(W522="X",1,W522+1)))))</f>
        <v/>
      </c>
      <c r="X523" s="50" t="str">
        <f>IF($A523="","",(IF((VLOOKUP($A523,DATA!$S$1:$AC$38,10,FALSE))="X","X",(IF(X522="X",1,X522+1)))))</f>
        <v/>
      </c>
      <c r="Y523" s="51" t="str">
        <f>IF($A523="","",(IF((VLOOKUP($A523,DATA!$S$1:$AC$38,11,FALSE))="X","X",(IF(Y522="X",1,Y522+1)))))</f>
        <v/>
      </c>
      <c r="AH523" s="44"/>
      <c r="AI523" s="44"/>
      <c r="AJ523" s="44"/>
      <c r="AK523" s="44"/>
      <c r="AL523" s="44"/>
    </row>
    <row r="524" spans="2:38" ht="18.600000000000001" customHeight="1" x14ac:dyDescent="0.25">
      <c r="B524" s="50" t="str">
        <f>IF($A524="","",(IF((VLOOKUP($A524,DATA!$A$1:$M$38,2,FALSE))="X","X",(IF(B523="X",1,B523+1)))))</f>
        <v/>
      </c>
      <c r="C524" s="51" t="str">
        <f>IF($A524="","",(IF((VLOOKUP($A524,DATA!$A$1:$M$38,3,FALSE))="X","X",(IF(C523="X",1,C523+1)))))</f>
        <v/>
      </c>
      <c r="D524" s="50" t="str">
        <f>IF($A524="","",(IF((VLOOKUP($A524,DATA!$A$1:$M$38,4,FALSE))="X","X",(IF(D523="X",1,D523+1)))))</f>
        <v/>
      </c>
      <c r="E524" s="51" t="str">
        <f>IF($A524="","",(IF((VLOOKUP($A524,DATA!$A$1:$M$38,5,FALSE))="X","X",(IF(E523="X",1,E523+1)))))</f>
        <v/>
      </c>
      <c r="F524" s="50" t="str">
        <f>IF($A524="","",(IF((VLOOKUP($A524,DATA!$A$1:$M$38,6,FALSE))="X","X",(IF(F523="X",1,F523+1)))))</f>
        <v/>
      </c>
      <c r="G524" s="51" t="str">
        <f>IF($A524="","",(IF((VLOOKUP($A524,DATA!$A$1:$M$38,7,FALSE))="X","X",(IF(G523="X",1,G523+1)))))</f>
        <v/>
      </c>
      <c r="H524" s="50" t="str">
        <f>IF($A524="","",(IF((VLOOKUP($A524,DATA!$A$1:$M$38,8,FALSE))="X","X",(IF(H523="X",1,H523+1)))))</f>
        <v/>
      </c>
      <c r="I524" s="50" t="str">
        <f>IF($A524="","",(IF((VLOOKUP($A524,DATA!$A$1:$M$38,9,FALSE))="X","X",(IF(I523="X",1,I523+1)))))</f>
        <v/>
      </c>
      <c r="J524" s="51" t="str">
        <f>IF($A524="","",(IF((VLOOKUP($A524,DATA!$A$1:$M$38,10,FALSE))="X","X",(IF(J523="X",1,J523+1)))))</f>
        <v/>
      </c>
      <c r="K524" s="50" t="str">
        <f>IF($A524="","",(IF((VLOOKUP($A524,DATA!$A$1:$M$38,11,FALSE))="X","X",(IF(K523="X",1,K523+1)))))</f>
        <v/>
      </c>
      <c r="L524" s="50" t="str">
        <f>IF($A524="","",(IF((VLOOKUP($A524,DATA!$A$1:$M$38,12,FALSE))="X","X",(IF(L523="X",1,L523+1)))))</f>
        <v/>
      </c>
      <c r="M524" s="50" t="str">
        <f>IF($A524="","",(IF((VLOOKUP($A524,DATA!$A$1:$M$38,13,FALSE))="X","X",(IF(M523="X",1,M523+1)))))</f>
        <v/>
      </c>
      <c r="N524" s="53" t="str">
        <f t="shared" si="16"/>
        <v/>
      </c>
      <c r="O524" s="51" t="str">
        <f t="shared" si="17"/>
        <v/>
      </c>
      <c r="P524" s="50" t="str">
        <f>IF($A524="","",(IF((VLOOKUP($A524,DATA!$S$1:$AC$38,2,FALSE))="X","X",(IF(P523="X",1,P523+1)))))</f>
        <v/>
      </c>
      <c r="Q524" s="50" t="str">
        <f>IF($A524="","",(IF((VLOOKUP($A524,DATA!$S$1:$AC$38,3,FALSE))="X","X",(IF(Q523="X",1,Q523+1)))))</f>
        <v/>
      </c>
      <c r="R524" s="50" t="str">
        <f>IF($A524="","",(IF((VLOOKUP($A524,DATA!$S$1:$AC$38,4,FALSE))="X","X",(IF(R523="X",1,R523+1)))))</f>
        <v/>
      </c>
      <c r="S524" s="50" t="str">
        <f>IF($A524="","",(IF((VLOOKUP($A524,DATA!$S$1:$AC$38,5,FALSE))="X","X",(IF(S523="X",1,S523+1)))))</f>
        <v/>
      </c>
      <c r="T524" s="50" t="str">
        <f>IF($A524="","",(IF((VLOOKUP($A524,DATA!$S$1:$AC$38,6,FALSE))="X","X",(IF(T523="X",1,T523+1)))))</f>
        <v/>
      </c>
      <c r="U524" s="50" t="str">
        <f>IF($A524="","",(IF((VLOOKUP($A524,DATA!$S$1:$AC$38,7,FALSE))="X","X",(IF(U523="X",1,U523+1)))))</f>
        <v/>
      </c>
      <c r="V524" s="51" t="str">
        <f>IF($A524="","",(IF((VLOOKUP($A524,DATA!$S$1:$AC$38,8,FALSE))="X","X",(IF(V523="X",1,V523+1)))))</f>
        <v/>
      </c>
      <c r="W524" s="50" t="str">
        <f>IF($A524="","",(IF((VLOOKUP($A524,DATA!$S$1:$AC$38,9,FALSE))="X","X",(IF(W523="X",1,W523+1)))))</f>
        <v/>
      </c>
      <c r="X524" s="50" t="str">
        <f>IF($A524="","",(IF((VLOOKUP($A524,DATA!$S$1:$AC$38,10,FALSE))="X","X",(IF(X523="X",1,X523+1)))))</f>
        <v/>
      </c>
      <c r="Y524" s="51" t="str">
        <f>IF($A524="","",(IF((VLOOKUP($A524,DATA!$S$1:$AC$38,11,FALSE))="X","X",(IF(Y523="X",1,Y523+1)))))</f>
        <v/>
      </c>
      <c r="AH524" s="44"/>
      <c r="AI524" s="44"/>
      <c r="AJ524" s="44"/>
      <c r="AK524" s="44"/>
      <c r="AL524" s="44"/>
    </row>
    <row r="525" spans="2:38" ht="18.600000000000001" customHeight="1" x14ac:dyDescent="0.25">
      <c r="B525" s="50" t="str">
        <f>IF($A525="","",(IF((VLOOKUP($A525,DATA!$A$1:$M$38,2,FALSE))="X","X",(IF(B524="X",1,B524+1)))))</f>
        <v/>
      </c>
      <c r="C525" s="51" t="str">
        <f>IF($A525="","",(IF((VLOOKUP($A525,DATA!$A$1:$M$38,3,FALSE))="X","X",(IF(C524="X",1,C524+1)))))</f>
        <v/>
      </c>
      <c r="D525" s="50" t="str">
        <f>IF($A525="","",(IF((VLOOKUP($A525,DATA!$A$1:$M$38,4,FALSE))="X","X",(IF(D524="X",1,D524+1)))))</f>
        <v/>
      </c>
      <c r="E525" s="51" t="str">
        <f>IF($A525="","",(IF((VLOOKUP($A525,DATA!$A$1:$M$38,5,FALSE))="X","X",(IF(E524="X",1,E524+1)))))</f>
        <v/>
      </c>
      <c r="F525" s="50" t="str">
        <f>IF($A525="","",(IF((VLOOKUP($A525,DATA!$A$1:$M$38,6,FALSE))="X","X",(IF(F524="X",1,F524+1)))))</f>
        <v/>
      </c>
      <c r="G525" s="51" t="str">
        <f>IF($A525="","",(IF((VLOOKUP($A525,DATA!$A$1:$M$38,7,FALSE))="X","X",(IF(G524="X",1,G524+1)))))</f>
        <v/>
      </c>
      <c r="H525" s="50" t="str">
        <f>IF($A525="","",(IF((VLOOKUP($A525,DATA!$A$1:$M$38,8,FALSE))="X","X",(IF(H524="X",1,H524+1)))))</f>
        <v/>
      </c>
      <c r="I525" s="50" t="str">
        <f>IF($A525="","",(IF((VLOOKUP($A525,DATA!$A$1:$M$38,9,FALSE))="X","X",(IF(I524="X",1,I524+1)))))</f>
        <v/>
      </c>
      <c r="J525" s="51" t="str">
        <f>IF($A525="","",(IF((VLOOKUP($A525,DATA!$A$1:$M$38,10,FALSE))="X","X",(IF(J524="X",1,J524+1)))))</f>
        <v/>
      </c>
      <c r="K525" s="50" t="str">
        <f>IF($A525="","",(IF((VLOOKUP($A525,DATA!$A$1:$M$38,11,FALSE))="X","X",(IF(K524="X",1,K524+1)))))</f>
        <v/>
      </c>
      <c r="L525" s="50" t="str">
        <f>IF($A525="","",(IF((VLOOKUP($A525,DATA!$A$1:$M$38,12,FALSE))="X","X",(IF(L524="X",1,L524+1)))))</f>
        <v/>
      </c>
      <c r="M525" s="50" t="str">
        <f>IF($A525="","",(IF((VLOOKUP($A525,DATA!$A$1:$M$38,13,FALSE))="X","X",(IF(M524="X",1,M524+1)))))</f>
        <v/>
      </c>
      <c r="N525" s="53" t="str">
        <f t="shared" si="16"/>
        <v/>
      </c>
      <c r="O525" s="51" t="str">
        <f t="shared" si="17"/>
        <v/>
      </c>
      <c r="P525" s="50" t="str">
        <f>IF($A525="","",(IF((VLOOKUP($A525,DATA!$S$1:$AC$38,2,FALSE))="X","X",(IF(P524="X",1,P524+1)))))</f>
        <v/>
      </c>
      <c r="Q525" s="50" t="str">
        <f>IF($A525="","",(IF((VLOOKUP($A525,DATA!$S$1:$AC$38,3,FALSE))="X","X",(IF(Q524="X",1,Q524+1)))))</f>
        <v/>
      </c>
      <c r="R525" s="50" t="str">
        <f>IF($A525="","",(IF((VLOOKUP($A525,DATA!$S$1:$AC$38,4,FALSE))="X","X",(IF(R524="X",1,R524+1)))))</f>
        <v/>
      </c>
      <c r="S525" s="50" t="str">
        <f>IF($A525="","",(IF((VLOOKUP($A525,DATA!$S$1:$AC$38,5,FALSE))="X","X",(IF(S524="X",1,S524+1)))))</f>
        <v/>
      </c>
      <c r="T525" s="50" t="str">
        <f>IF($A525="","",(IF((VLOOKUP($A525,DATA!$S$1:$AC$38,6,FALSE))="X","X",(IF(T524="X",1,T524+1)))))</f>
        <v/>
      </c>
      <c r="U525" s="50" t="str">
        <f>IF($A525="","",(IF((VLOOKUP($A525,DATA!$S$1:$AC$38,7,FALSE))="X","X",(IF(U524="X",1,U524+1)))))</f>
        <v/>
      </c>
      <c r="V525" s="51" t="str">
        <f>IF($A525="","",(IF((VLOOKUP($A525,DATA!$S$1:$AC$38,8,FALSE))="X","X",(IF(V524="X",1,V524+1)))))</f>
        <v/>
      </c>
      <c r="W525" s="50" t="str">
        <f>IF($A525="","",(IF((VLOOKUP($A525,DATA!$S$1:$AC$38,9,FALSE))="X","X",(IF(W524="X",1,W524+1)))))</f>
        <v/>
      </c>
      <c r="X525" s="50" t="str">
        <f>IF($A525="","",(IF((VLOOKUP($A525,DATA!$S$1:$AC$38,10,FALSE))="X","X",(IF(X524="X",1,X524+1)))))</f>
        <v/>
      </c>
      <c r="Y525" s="51" t="str">
        <f>IF($A525="","",(IF((VLOOKUP($A525,DATA!$S$1:$AC$38,11,FALSE))="X","X",(IF(Y524="X",1,Y524+1)))))</f>
        <v/>
      </c>
      <c r="AH525" s="44"/>
      <c r="AI525" s="44"/>
      <c r="AJ525" s="44"/>
      <c r="AK525" s="44"/>
      <c r="AL525" s="44"/>
    </row>
    <row r="526" spans="2:38" ht="18.600000000000001" customHeight="1" x14ac:dyDescent="0.25">
      <c r="B526" s="50" t="str">
        <f>IF($A526="","",(IF((VLOOKUP($A526,DATA!$A$1:$M$38,2,FALSE))="X","X",(IF(B525="X",1,B525+1)))))</f>
        <v/>
      </c>
      <c r="C526" s="51" t="str">
        <f>IF($A526="","",(IF((VLOOKUP($A526,DATA!$A$1:$M$38,3,FALSE))="X","X",(IF(C525="X",1,C525+1)))))</f>
        <v/>
      </c>
      <c r="D526" s="50" t="str">
        <f>IF($A526="","",(IF((VLOOKUP($A526,DATA!$A$1:$M$38,4,FALSE))="X","X",(IF(D525="X",1,D525+1)))))</f>
        <v/>
      </c>
      <c r="E526" s="51" t="str">
        <f>IF($A526="","",(IF((VLOOKUP($A526,DATA!$A$1:$M$38,5,FALSE))="X","X",(IF(E525="X",1,E525+1)))))</f>
        <v/>
      </c>
      <c r="F526" s="50" t="str">
        <f>IF($A526="","",(IF((VLOOKUP($A526,DATA!$A$1:$M$38,6,FALSE))="X","X",(IF(F525="X",1,F525+1)))))</f>
        <v/>
      </c>
      <c r="G526" s="51" t="str">
        <f>IF($A526="","",(IF((VLOOKUP($A526,DATA!$A$1:$M$38,7,FALSE))="X","X",(IF(G525="X",1,G525+1)))))</f>
        <v/>
      </c>
      <c r="H526" s="50" t="str">
        <f>IF($A526="","",(IF((VLOOKUP($A526,DATA!$A$1:$M$38,8,FALSE))="X","X",(IF(H525="X",1,H525+1)))))</f>
        <v/>
      </c>
      <c r="I526" s="50" t="str">
        <f>IF($A526="","",(IF((VLOOKUP($A526,DATA!$A$1:$M$38,9,FALSE))="X","X",(IF(I525="X",1,I525+1)))))</f>
        <v/>
      </c>
      <c r="J526" s="51" t="str">
        <f>IF($A526="","",(IF((VLOOKUP($A526,DATA!$A$1:$M$38,10,FALSE))="X","X",(IF(J525="X",1,J525+1)))))</f>
        <v/>
      </c>
      <c r="K526" s="50" t="str">
        <f>IF($A526="","",(IF((VLOOKUP($A526,DATA!$A$1:$M$38,11,FALSE))="X","X",(IF(K525="X",1,K525+1)))))</f>
        <v/>
      </c>
      <c r="L526" s="50" t="str">
        <f>IF($A526="","",(IF((VLOOKUP($A526,DATA!$A$1:$M$38,12,FALSE))="X","X",(IF(L525="X",1,L525+1)))))</f>
        <v/>
      </c>
      <c r="M526" s="50" t="str">
        <f>IF($A526="","",(IF((VLOOKUP($A526,DATA!$A$1:$M$38,13,FALSE))="X","X",(IF(M525="X",1,M525+1)))))</f>
        <v/>
      </c>
      <c r="N526" s="53" t="str">
        <f t="shared" si="16"/>
        <v/>
      </c>
      <c r="O526" s="51" t="str">
        <f t="shared" si="17"/>
        <v/>
      </c>
      <c r="P526" s="50" t="str">
        <f>IF($A526="","",(IF((VLOOKUP($A526,DATA!$S$1:$AC$38,2,FALSE))="X","X",(IF(P525="X",1,P525+1)))))</f>
        <v/>
      </c>
      <c r="Q526" s="50" t="str">
        <f>IF($A526="","",(IF((VLOOKUP($A526,DATA!$S$1:$AC$38,3,FALSE))="X","X",(IF(Q525="X",1,Q525+1)))))</f>
        <v/>
      </c>
      <c r="R526" s="50" t="str">
        <f>IF($A526="","",(IF((VLOOKUP($A526,DATA!$S$1:$AC$38,4,FALSE))="X","X",(IF(R525="X",1,R525+1)))))</f>
        <v/>
      </c>
      <c r="S526" s="50" t="str">
        <f>IF($A526="","",(IF((VLOOKUP($A526,DATA!$S$1:$AC$38,5,FALSE))="X","X",(IF(S525="X",1,S525+1)))))</f>
        <v/>
      </c>
      <c r="T526" s="50" t="str">
        <f>IF($A526="","",(IF((VLOOKUP($A526,DATA!$S$1:$AC$38,6,FALSE))="X","X",(IF(T525="X",1,T525+1)))))</f>
        <v/>
      </c>
      <c r="U526" s="50" t="str">
        <f>IF($A526="","",(IF((VLOOKUP($A526,DATA!$S$1:$AC$38,7,FALSE))="X","X",(IF(U525="X",1,U525+1)))))</f>
        <v/>
      </c>
      <c r="V526" s="51" t="str">
        <f>IF($A526="","",(IF((VLOOKUP($A526,DATA!$S$1:$AC$38,8,FALSE))="X","X",(IF(V525="X",1,V525+1)))))</f>
        <v/>
      </c>
      <c r="W526" s="50" t="str">
        <f>IF($A526="","",(IF((VLOOKUP($A526,DATA!$S$1:$AC$38,9,FALSE))="X","X",(IF(W525="X",1,W525+1)))))</f>
        <v/>
      </c>
      <c r="X526" s="50" t="str">
        <f>IF($A526="","",(IF((VLOOKUP($A526,DATA!$S$1:$AC$38,10,FALSE))="X","X",(IF(X525="X",1,X525+1)))))</f>
        <v/>
      </c>
      <c r="Y526" s="51" t="str">
        <f>IF($A526="","",(IF((VLOOKUP($A526,DATA!$S$1:$AC$38,11,FALSE))="X","X",(IF(Y525="X",1,Y525+1)))))</f>
        <v/>
      </c>
      <c r="AH526" s="44"/>
      <c r="AI526" s="44"/>
      <c r="AJ526" s="44"/>
      <c r="AK526" s="44"/>
      <c r="AL526" s="44"/>
    </row>
    <row r="527" spans="2:38" ht="18.600000000000001" customHeight="1" x14ac:dyDescent="0.25">
      <c r="B527" s="50" t="str">
        <f>IF($A527="","",(IF((VLOOKUP($A527,DATA!$A$1:$M$38,2,FALSE))="X","X",(IF(B526="X",1,B526+1)))))</f>
        <v/>
      </c>
      <c r="C527" s="51" t="str">
        <f>IF($A527="","",(IF((VLOOKUP($A527,DATA!$A$1:$M$38,3,FALSE))="X","X",(IF(C526="X",1,C526+1)))))</f>
        <v/>
      </c>
      <c r="D527" s="50" t="str">
        <f>IF($A527="","",(IF((VLOOKUP($A527,DATA!$A$1:$M$38,4,FALSE))="X","X",(IF(D526="X",1,D526+1)))))</f>
        <v/>
      </c>
      <c r="E527" s="51" t="str">
        <f>IF($A527="","",(IF((VLOOKUP($A527,DATA!$A$1:$M$38,5,FALSE))="X","X",(IF(E526="X",1,E526+1)))))</f>
        <v/>
      </c>
      <c r="F527" s="50" t="str">
        <f>IF($A527="","",(IF((VLOOKUP($A527,DATA!$A$1:$M$38,6,FALSE))="X","X",(IF(F526="X",1,F526+1)))))</f>
        <v/>
      </c>
      <c r="G527" s="51" t="str">
        <f>IF($A527="","",(IF((VLOOKUP($A527,DATA!$A$1:$M$38,7,FALSE))="X","X",(IF(G526="X",1,G526+1)))))</f>
        <v/>
      </c>
      <c r="H527" s="50" t="str">
        <f>IF($A527="","",(IF((VLOOKUP($A527,DATA!$A$1:$M$38,8,FALSE))="X","X",(IF(H526="X",1,H526+1)))))</f>
        <v/>
      </c>
      <c r="I527" s="50" t="str">
        <f>IF($A527="","",(IF((VLOOKUP($A527,DATA!$A$1:$M$38,9,FALSE))="X","X",(IF(I526="X",1,I526+1)))))</f>
        <v/>
      </c>
      <c r="J527" s="51" t="str">
        <f>IF($A527="","",(IF((VLOOKUP($A527,DATA!$A$1:$M$38,10,FALSE))="X","X",(IF(J526="X",1,J526+1)))))</f>
        <v/>
      </c>
      <c r="K527" s="50" t="str">
        <f>IF($A527="","",(IF((VLOOKUP($A527,DATA!$A$1:$M$38,11,FALSE))="X","X",(IF(K526="X",1,K526+1)))))</f>
        <v/>
      </c>
      <c r="L527" s="50" t="str">
        <f>IF($A527="","",(IF((VLOOKUP($A527,DATA!$A$1:$M$38,12,FALSE))="X","X",(IF(L526="X",1,L526+1)))))</f>
        <v/>
      </c>
      <c r="M527" s="50" t="str">
        <f>IF($A527="","",(IF((VLOOKUP($A527,DATA!$A$1:$M$38,13,FALSE))="X","X",(IF(M526="X",1,M526+1)))))</f>
        <v/>
      </c>
      <c r="N527" s="53" t="str">
        <f t="shared" si="16"/>
        <v/>
      </c>
      <c r="O527" s="51" t="str">
        <f t="shared" si="17"/>
        <v/>
      </c>
      <c r="P527" s="50" t="str">
        <f>IF($A527="","",(IF((VLOOKUP($A527,DATA!$S$1:$AC$38,2,FALSE))="X","X",(IF(P526="X",1,P526+1)))))</f>
        <v/>
      </c>
      <c r="Q527" s="50" t="str">
        <f>IF($A527="","",(IF((VLOOKUP($A527,DATA!$S$1:$AC$38,3,FALSE))="X","X",(IF(Q526="X",1,Q526+1)))))</f>
        <v/>
      </c>
      <c r="R527" s="50" t="str">
        <f>IF($A527="","",(IF((VLOOKUP($A527,DATA!$S$1:$AC$38,4,FALSE))="X","X",(IF(R526="X",1,R526+1)))))</f>
        <v/>
      </c>
      <c r="S527" s="50" t="str">
        <f>IF($A527="","",(IF((VLOOKUP($A527,DATA!$S$1:$AC$38,5,FALSE))="X","X",(IF(S526="X",1,S526+1)))))</f>
        <v/>
      </c>
      <c r="T527" s="50" t="str">
        <f>IF($A527="","",(IF((VLOOKUP($A527,DATA!$S$1:$AC$38,6,FALSE))="X","X",(IF(T526="X",1,T526+1)))))</f>
        <v/>
      </c>
      <c r="U527" s="50" t="str">
        <f>IF($A527="","",(IF((VLOOKUP($A527,DATA!$S$1:$AC$38,7,FALSE))="X","X",(IF(U526="X",1,U526+1)))))</f>
        <v/>
      </c>
      <c r="V527" s="51" t="str">
        <f>IF($A527="","",(IF((VLOOKUP($A527,DATA!$S$1:$AC$38,8,FALSE))="X","X",(IF(V526="X",1,V526+1)))))</f>
        <v/>
      </c>
      <c r="W527" s="50" t="str">
        <f>IF($A527="","",(IF((VLOOKUP($A527,DATA!$S$1:$AC$38,9,FALSE))="X","X",(IF(W526="X",1,W526+1)))))</f>
        <v/>
      </c>
      <c r="X527" s="50" t="str">
        <f>IF($A527="","",(IF((VLOOKUP($A527,DATA!$S$1:$AC$38,10,FALSE))="X","X",(IF(X526="X",1,X526+1)))))</f>
        <v/>
      </c>
      <c r="Y527" s="51" t="str">
        <f>IF($A527="","",(IF((VLOOKUP($A527,DATA!$S$1:$AC$38,11,FALSE))="X","X",(IF(Y526="X",1,Y526+1)))))</f>
        <v/>
      </c>
      <c r="AH527" s="44"/>
      <c r="AI527" s="44"/>
      <c r="AJ527" s="44"/>
      <c r="AK527" s="44"/>
      <c r="AL527" s="44"/>
    </row>
    <row r="528" spans="2:38" ht="18.600000000000001" customHeight="1" x14ac:dyDescent="0.25">
      <c r="B528" s="50" t="str">
        <f>IF($A528="","",(IF((VLOOKUP($A528,DATA!$A$1:$M$38,2,FALSE))="X","X",(IF(B527="X",1,B527+1)))))</f>
        <v/>
      </c>
      <c r="C528" s="51" t="str">
        <f>IF($A528="","",(IF((VLOOKUP($A528,DATA!$A$1:$M$38,3,FALSE))="X","X",(IF(C527="X",1,C527+1)))))</f>
        <v/>
      </c>
      <c r="D528" s="50" t="str">
        <f>IF($A528="","",(IF((VLOOKUP($A528,DATA!$A$1:$M$38,4,FALSE))="X","X",(IF(D527="X",1,D527+1)))))</f>
        <v/>
      </c>
      <c r="E528" s="51" t="str">
        <f>IF($A528="","",(IF((VLOOKUP($A528,DATA!$A$1:$M$38,5,FALSE))="X","X",(IF(E527="X",1,E527+1)))))</f>
        <v/>
      </c>
      <c r="F528" s="50" t="str">
        <f>IF($A528="","",(IF((VLOOKUP($A528,DATA!$A$1:$M$38,6,FALSE))="X","X",(IF(F527="X",1,F527+1)))))</f>
        <v/>
      </c>
      <c r="G528" s="51" t="str">
        <f>IF($A528="","",(IF((VLOOKUP($A528,DATA!$A$1:$M$38,7,FALSE))="X","X",(IF(G527="X",1,G527+1)))))</f>
        <v/>
      </c>
      <c r="H528" s="50" t="str">
        <f>IF($A528="","",(IF((VLOOKUP($A528,DATA!$A$1:$M$38,8,FALSE))="X","X",(IF(H527="X",1,H527+1)))))</f>
        <v/>
      </c>
      <c r="I528" s="50" t="str">
        <f>IF($A528="","",(IF((VLOOKUP($A528,DATA!$A$1:$M$38,9,FALSE))="X","X",(IF(I527="X",1,I527+1)))))</f>
        <v/>
      </c>
      <c r="J528" s="51" t="str">
        <f>IF($A528="","",(IF((VLOOKUP($A528,DATA!$A$1:$M$38,10,FALSE))="X","X",(IF(J527="X",1,J527+1)))))</f>
        <v/>
      </c>
      <c r="K528" s="50" t="str">
        <f>IF($A528="","",(IF((VLOOKUP($A528,DATA!$A$1:$M$38,11,FALSE))="X","X",(IF(K527="X",1,K527+1)))))</f>
        <v/>
      </c>
      <c r="L528" s="50" t="str">
        <f>IF($A528="","",(IF((VLOOKUP($A528,DATA!$A$1:$M$38,12,FALSE))="X","X",(IF(L527="X",1,L527+1)))))</f>
        <v/>
      </c>
      <c r="M528" s="50" t="str">
        <f>IF($A528="","",(IF((VLOOKUP($A528,DATA!$A$1:$M$38,13,FALSE))="X","X",(IF(M527="X",1,M527+1)))))</f>
        <v/>
      </c>
      <c r="N528" s="53" t="str">
        <f t="shared" si="16"/>
        <v/>
      </c>
      <c r="O528" s="51" t="str">
        <f t="shared" si="17"/>
        <v/>
      </c>
      <c r="P528" s="50" t="str">
        <f>IF($A528="","",(IF((VLOOKUP($A528,DATA!$S$1:$AC$38,2,FALSE))="X","X",(IF(P527="X",1,P527+1)))))</f>
        <v/>
      </c>
      <c r="Q528" s="50" t="str">
        <f>IF($A528="","",(IF((VLOOKUP($A528,DATA!$S$1:$AC$38,3,FALSE))="X","X",(IF(Q527="X",1,Q527+1)))))</f>
        <v/>
      </c>
      <c r="R528" s="50" t="str">
        <f>IF($A528="","",(IF((VLOOKUP($A528,DATA!$S$1:$AC$38,4,FALSE))="X","X",(IF(R527="X",1,R527+1)))))</f>
        <v/>
      </c>
      <c r="S528" s="50" t="str">
        <f>IF($A528="","",(IF((VLOOKUP($A528,DATA!$S$1:$AC$38,5,FALSE))="X","X",(IF(S527="X",1,S527+1)))))</f>
        <v/>
      </c>
      <c r="T528" s="50" t="str">
        <f>IF($A528="","",(IF((VLOOKUP($A528,DATA!$S$1:$AC$38,6,FALSE))="X","X",(IF(T527="X",1,T527+1)))))</f>
        <v/>
      </c>
      <c r="U528" s="50" t="str">
        <f>IF($A528="","",(IF((VLOOKUP($A528,DATA!$S$1:$AC$38,7,FALSE))="X","X",(IF(U527="X",1,U527+1)))))</f>
        <v/>
      </c>
      <c r="V528" s="51" t="str">
        <f>IF($A528="","",(IF((VLOOKUP($A528,DATA!$S$1:$AC$38,8,FALSE))="X","X",(IF(V527="X",1,V527+1)))))</f>
        <v/>
      </c>
      <c r="W528" s="50" t="str">
        <f>IF($A528="","",(IF((VLOOKUP($A528,DATA!$S$1:$AC$38,9,FALSE))="X","X",(IF(W527="X",1,W527+1)))))</f>
        <v/>
      </c>
      <c r="X528" s="50" t="str">
        <f>IF($A528="","",(IF((VLOOKUP($A528,DATA!$S$1:$AC$38,10,FALSE))="X","X",(IF(X527="X",1,X527+1)))))</f>
        <v/>
      </c>
      <c r="Y528" s="51" t="str">
        <f>IF($A528="","",(IF((VLOOKUP($A528,DATA!$S$1:$AC$38,11,FALSE))="X","X",(IF(Y527="X",1,Y527+1)))))</f>
        <v/>
      </c>
      <c r="AH528" s="44"/>
      <c r="AI528" s="44"/>
      <c r="AJ528" s="44"/>
      <c r="AK528" s="44"/>
      <c r="AL528" s="44"/>
    </row>
    <row r="529" spans="2:38" ht="18.600000000000001" customHeight="1" x14ac:dyDescent="0.25">
      <c r="B529" s="50" t="str">
        <f>IF($A529="","",(IF((VLOOKUP($A529,DATA!$A$1:$M$38,2,FALSE))="X","X",(IF(B528="X",1,B528+1)))))</f>
        <v/>
      </c>
      <c r="C529" s="51" t="str">
        <f>IF($A529="","",(IF((VLOOKUP($A529,DATA!$A$1:$M$38,3,FALSE))="X","X",(IF(C528="X",1,C528+1)))))</f>
        <v/>
      </c>
      <c r="D529" s="50" t="str">
        <f>IF($A529="","",(IF((VLOOKUP($A529,DATA!$A$1:$M$38,4,FALSE))="X","X",(IF(D528="X",1,D528+1)))))</f>
        <v/>
      </c>
      <c r="E529" s="51" t="str">
        <f>IF($A529="","",(IF((VLOOKUP($A529,DATA!$A$1:$M$38,5,FALSE))="X","X",(IF(E528="X",1,E528+1)))))</f>
        <v/>
      </c>
      <c r="F529" s="50" t="str">
        <f>IF($A529="","",(IF((VLOOKUP($A529,DATA!$A$1:$M$38,6,FALSE))="X","X",(IF(F528="X",1,F528+1)))))</f>
        <v/>
      </c>
      <c r="G529" s="51" t="str">
        <f>IF($A529="","",(IF((VLOOKUP($A529,DATA!$A$1:$M$38,7,FALSE))="X","X",(IF(G528="X",1,G528+1)))))</f>
        <v/>
      </c>
      <c r="H529" s="50" t="str">
        <f>IF($A529="","",(IF((VLOOKUP($A529,DATA!$A$1:$M$38,8,FALSE))="X","X",(IF(H528="X",1,H528+1)))))</f>
        <v/>
      </c>
      <c r="I529" s="50" t="str">
        <f>IF($A529="","",(IF((VLOOKUP($A529,DATA!$A$1:$M$38,9,FALSE))="X","X",(IF(I528="X",1,I528+1)))))</f>
        <v/>
      </c>
      <c r="J529" s="51" t="str">
        <f>IF($A529="","",(IF((VLOOKUP($A529,DATA!$A$1:$M$38,10,FALSE))="X","X",(IF(J528="X",1,J528+1)))))</f>
        <v/>
      </c>
      <c r="K529" s="50" t="str">
        <f>IF($A529="","",(IF((VLOOKUP($A529,DATA!$A$1:$M$38,11,FALSE))="X","X",(IF(K528="X",1,K528+1)))))</f>
        <v/>
      </c>
      <c r="L529" s="50" t="str">
        <f>IF($A529="","",(IF((VLOOKUP($A529,DATA!$A$1:$M$38,12,FALSE))="X","X",(IF(L528="X",1,L528+1)))))</f>
        <v/>
      </c>
      <c r="M529" s="50" t="str">
        <f>IF($A529="","",(IF((VLOOKUP($A529,DATA!$A$1:$M$38,13,FALSE))="X","X",(IF(M528="X",1,M528+1)))))</f>
        <v/>
      </c>
      <c r="N529" s="53" t="str">
        <f t="shared" si="16"/>
        <v/>
      </c>
      <c r="O529" s="51" t="str">
        <f t="shared" si="17"/>
        <v/>
      </c>
      <c r="P529" s="50" t="str">
        <f>IF($A529="","",(IF((VLOOKUP($A529,DATA!$S$1:$AC$38,2,FALSE))="X","X",(IF(P528="X",1,P528+1)))))</f>
        <v/>
      </c>
      <c r="Q529" s="50" t="str">
        <f>IF($A529="","",(IF((VLOOKUP($A529,DATA!$S$1:$AC$38,3,FALSE))="X","X",(IF(Q528="X",1,Q528+1)))))</f>
        <v/>
      </c>
      <c r="R529" s="50" t="str">
        <f>IF($A529="","",(IF((VLOOKUP($A529,DATA!$S$1:$AC$38,4,FALSE))="X","X",(IF(R528="X",1,R528+1)))))</f>
        <v/>
      </c>
      <c r="S529" s="50" t="str">
        <f>IF($A529="","",(IF((VLOOKUP($A529,DATA!$S$1:$AC$38,5,FALSE))="X","X",(IF(S528="X",1,S528+1)))))</f>
        <v/>
      </c>
      <c r="T529" s="50" t="str">
        <f>IF($A529="","",(IF((VLOOKUP($A529,DATA!$S$1:$AC$38,6,FALSE))="X","X",(IF(T528="X",1,T528+1)))))</f>
        <v/>
      </c>
      <c r="U529" s="50" t="str">
        <f>IF($A529="","",(IF((VLOOKUP($A529,DATA!$S$1:$AC$38,7,FALSE))="X","X",(IF(U528="X",1,U528+1)))))</f>
        <v/>
      </c>
      <c r="V529" s="51" t="str">
        <f>IF($A529="","",(IF((VLOOKUP($A529,DATA!$S$1:$AC$38,8,FALSE))="X","X",(IF(V528="X",1,V528+1)))))</f>
        <v/>
      </c>
      <c r="W529" s="50" t="str">
        <f>IF($A529="","",(IF((VLOOKUP($A529,DATA!$S$1:$AC$38,9,FALSE))="X","X",(IF(W528="X",1,W528+1)))))</f>
        <v/>
      </c>
      <c r="X529" s="50" t="str">
        <f>IF($A529="","",(IF((VLOOKUP($A529,DATA!$S$1:$AC$38,10,FALSE))="X","X",(IF(X528="X",1,X528+1)))))</f>
        <v/>
      </c>
      <c r="Y529" s="51" t="str">
        <f>IF($A529="","",(IF((VLOOKUP($A529,DATA!$S$1:$AC$38,11,FALSE))="X","X",(IF(Y528="X",1,Y528+1)))))</f>
        <v/>
      </c>
      <c r="AH529" s="44"/>
      <c r="AI529" s="44"/>
      <c r="AJ529" s="44"/>
      <c r="AK529" s="44"/>
      <c r="AL529" s="44"/>
    </row>
    <row r="530" spans="2:38" ht="18.600000000000001" customHeight="1" x14ac:dyDescent="0.25">
      <c r="B530" s="50" t="str">
        <f>IF($A530="","",(IF((VLOOKUP($A530,DATA!$A$1:$M$38,2,FALSE))="X","X",(IF(B529="X",1,B529+1)))))</f>
        <v/>
      </c>
      <c r="C530" s="51" t="str">
        <f>IF($A530="","",(IF((VLOOKUP($A530,DATA!$A$1:$M$38,3,FALSE))="X","X",(IF(C529="X",1,C529+1)))))</f>
        <v/>
      </c>
      <c r="D530" s="50" t="str">
        <f>IF($A530="","",(IF((VLOOKUP($A530,DATA!$A$1:$M$38,4,FALSE))="X","X",(IF(D529="X",1,D529+1)))))</f>
        <v/>
      </c>
      <c r="E530" s="51" t="str">
        <f>IF($A530="","",(IF((VLOOKUP($A530,DATA!$A$1:$M$38,5,FALSE))="X","X",(IF(E529="X",1,E529+1)))))</f>
        <v/>
      </c>
      <c r="F530" s="50" t="str">
        <f>IF($A530="","",(IF((VLOOKUP($A530,DATA!$A$1:$M$38,6,FALSE))="X","X",(IF(F529="X",1,F529+1)))))</f>
        <v/>
      </c>
      <c r="G530" s="51" t="str">
        <f>IF($A530="","",(IF((VLOOKUP($A530,DATA!$A$1:$M$38,7,FALSE))="X","X",(IF(G529="X",1,G529+1)))))</f>
        <v/>
      </c>
      <c r="H530" s="50" t="str">
        <f>IF($A530="","",(IF((VLOOKUP($A530,DATA!$A$1:$M$38,8,FALSE))="X","X",(IF(H529="X",1,H529+1)))))</f>
        <v/>
      </c>
      <c r="I530" s="50" t="str">
        <f>IF($A530="","",(IF((VLOOKUP($A530,DATA!$A$1:$M$38,9,FALSE))="X","X",(IF(I529="X",1,I529+1)))))</f>
        <v/>
      </c>
      <c r="J530" s="51" t="str">
        <f>IF($A530="","",(IF((VLOOKUP($A530,DATA!$A$1:$M$38,10,FALSE))="X","X",(IF(J529="X",1,J529+1)))))</f>
        <v/>
      </c>
      <c r="K530" s="50" t="str">
        <f>IF($A530="","",(IF((VLOOKUP($A530,DATA!$A$1:$M$38,11,FALSE))="X","X",(IF(K529="X",1,K529+1)))))</f>
        <v/>
      </c>
      <c r="L530" s="50" t="str">
        <f>IF($A530="","",(IF((VLOOKUP($A530,DATA!$A$1:$M$38,12,FALSE))="X","X",(IF(L529="X",1,L529+1)))))</f>
        <v/>
      </c>
      <c r="M530" s="50" t="str">
        <f>IF($A530="","",(IF((VLOOKUP($A530,DATA!$A$1:$M$38,13,FALSE))="X","X",(IF(M529="X",1,M529+1)))))</f>
        <v/>
      </c>
      <c r="N530" s="53" t="str">
        <f t="shared" si="16"/>
        <v/>
      </c>
      <c r="O530" s="51" t="str">
        <f t="shared" si="17"/>
        <v/>
      </c>
      <c r="P530" s="50" t="str">
        <f>IF($A530="","",(IF((VLOOKUP($A530,DATA!$S$1:$AC$38,2,FALSE))="X","X",(IF(P529="X",1,P529+1)))))</f>
        <v/>
      </c>
      <c r="Q530" s="50" t="str">
        <f>IF($A530="","",(IF((VLOOKUP($A530,DATA!$S$1:$AC$38,3,FALSE))="X","X",(IF(Q529="X",1,Q529+1)))))</f>
        <v/>
      </c>
      <c r="R530" s="50" t="str">
        <f>IF($A530="","",(IF((VLOOKUP($A530,DATA!$S$1:$AC$38,4,FALSE))="X","X",(IF(R529="X",1,R529+1)))))</f>
        <v/>
      </c>
      <c r="S530" s="50" t="str">
        <f>IF($A530="","",(IF((VLOOKUP($A530,DATA!$S$1:$AC$38,5,FALSE))="X","X",(IF(S529="X",1,S529+1)))))</f>
        <v/>
      </c>
      <c r="T530" s="50" t="str">
        <f>IF($A530="","",(IF((VLOOKUP($A530,DATA!$S$1:$AC$38,6,FALSE))="X","X",(IF(T529="X",1,T529+1)))))</f>
        <v/>
      </c>
      <c r="U530" s="50" t="str">
        <f>IF($A530="","",(IF((VLOOKUP($A530,DATA!$S$1:$AC$38,7,FALSE))="X","X",(IF(U529="X",1,U529+1)))))</f>
        <v/>
      </c>
      <c r="V530" s="51" t="str">
        <f>IF($A530="","",(IF((VLOOKUP($A530,DATA!$S$1:$AC$38,8,FALSE))="X","X",(IF(V529="X",1,V529+1)))))</f>
        <v/>
      </c>
      <c r="W530" s="50" t="str">
        <f>IF($A530="","",(IF((VLOOKUP($A530,DATA!$S$1:$AC$38,9,FALSE))="X","X",(IF(W529="X",1,W529+1)))))</f>
        <v/>
      </c>
      <c r="X530" s="50" t="str">
        <f>IF($A530="","",(IF((VLOOKUP($A530,DATA!$S$1:$AC$38,10,FALSE))="X","X",(IF(X529="X",1,X529+1)))))</f>
        <v/>
      </c>
      <c r="Y530" s="51" t="str">
        <f>IF($A530="","",(IF((VLOOKUP($A530,DATA!$S$1:$AC$38,11,FALSE))="X","X",(IF(Y529="X",1,Y529+1)))))</f>
        <v/>
      </c>
      <c r="AH530" s="44"/>
      <c r="AI530" s="44"/>
      <c r="AJ530" s="44"/>
      <c r="AK530" s="44"/>
      <c r="AL530" s="44"/>
    </row>
    <row r="531" spans="2:38" ht="18.600000000000001" customHeight="1" x14ac:dyDescent="0.25">
      <c r="B531" s="50" t="str">
        <f>IF($A531="","",(IF((VLOOKUP($A531,DATA!$A$1:$M$38,2,FALSE))="X","X",(IF(B530="X",1,B530+1)))))</f>
        <v/>
      </c>
      <c r="C531" s="51" t="str">
        <f>IF($A531="","",(IF((VLOOKUP($A531,DATA!$A$1:$M$38,3,FALSE))="X","X",(IF(C530="X",1,C530+1)))))</f>
        <v/>
      </c>
      <c r="D531" s="50" t="str">
        <f>IF($A531="","",(IF((VLOOKUP($A531,DATA!$A$1:$M$38,4,FALSE))="X","X",(IF(D530="X",1,D530+1)))))</f>
        <v/>
      </c>
      <c r="E531" s="51" t="str">
        <f>IF($A531="","",(IF((VLOOKUP($A531,DATA!$A$1:$M$38,5,FALSE))="X","X",(IF(E530="X",1,E530+1)))))</f>
        <v/>
      </c>
      <c r="F531" s="50" t="str">
        <f>IF($A531="","",(IF((VLOOKUP($A531,DATA!$A$1:$M$38,6,FALSE))="X","X",(IF(F530="X",1,F530+1)))))</f>
        <v/>
      </c>
      <c r="G531" s="51" t="str">
        <f>IF($A531="","",(IF((VLOOKUP($A531,DATA!$A$1:$M$38,7,FALSE))="X","X",(IF(G530="X",1,G530+1)))))</f>
        <v/>
      </c>
      <c r="H531" s="50" t="str">
        <f>IF($A531="","",(IF((VLOOKUP($A531,DATA!$A$1:$M$38,8,FALSE))="X","X",(IF(H530="X",1,H530+1)))))</f>
        <v/>
      </c>
      <c r="I531" s="50" t="str">
        <f>IF($A531="","",(IF((VLOOKUP($A531,DATA!$A$1:$M$38,9,FALSE))="X","X",(IF(I530="X",1,I530+1)))))</f>
        <v/>
      </c>
      <c r="J531" s="51" t="str">
        <f>IF($A531="","",(IF((VLOOKUP($A531,DATA!$A$1:$M$38,10,FALSE))="X","X",(IF(J530="X",1,J530+1)))))</f>
        <v/>
      </c>
      <c r="K531" s="50" t="str">
        <f>IF($A531="","",(IF((VLOOKUP($A531,DATA!$A$1:$M$38,11,FALSE))="X","X",(IF(K530="X",1,K530+1)))))</f>
        <v/>
      </c>
      <c r="L531" s="50" t="str">
        <f>IF($A531="","",(IF((VLOOKUP($A531,DATA!$A$1:$M$38,12,FALSE))="X","X",(IF(L530="X",1,L530+1)))))</f>
        <v/>
      </c>
      <c r="M531" s="50" t="str">
        <f>IF($A531="","",(IF((VLOOKUP($A531,DATA!$A$1:$M$38,13,FALSE))="X","X",(IF(M530="X",1,M530+1)))))</f>
        <v/>
      </c>
      <c r="N531" s="53" t="str">
        <f t="shared" si="16"/>
        <v/>
      </c>
      <c r="O531" s="51" t="str">
        <f t="shared" si="17"/>
        <v/>
      </c>
      <c r="P531" s="50" t="str">
        <f>IF($A531="","",(IF((VLOOKUP($A531,DATA!$S$1:$AC$38,2,FALSE))="X","X",(IF(P530="X",1,P530+1)))))</f>
        <v/>
      </c>
      <c r="Q531" s="50" t="str">
        <f>IF($A531="","",(IF((VLOOKUP($A531,DATA!$S$1:$AC$38,3,FALSE))="X","X",(IF(Q530="X",1,Q530+1)))))</f>
        <v/>
      </c>
      <c r="R531" s="50" t="str">
        <f>IF($A531="","",(IF((VLOOKUP($A531,DATA!$S$1:$AC$38,4,FALSE))="X","X",(IF(R530="X",1,R530+1)))))</f>
        <v/>
      </c>
      <c r="S531" s="50" t="str">
        <f>IF($A531="","",(IF((VLOOKUP($A531,DATA!$S$1:$AC$38,5,FALSE))="X","X",(IF(S530="X",1,S530+1)))))</f>
        <v/>
      </c>
      <c r="T531" s="50" t="str">
        <f>IF($A531="","",(IF((VLOOKUP($A531,DATA!$S$1:$AC$38,6,FALSE))="X","X",(IF(T530="X",1,T530+1)))))</f>
        <v/>
      </c>
      <c r="U531" s="50" t="str">
        <f>IF($A531="","",(IF((VLOOKUP($A531,DATA!$S$1:$AC$38,7,FALSE))="X","X",(IF(U530="X",1,U530+1)))))</f>
        <v/>
      </c>
      <c r="V531" s="51" t="str">
        <f>IF($A531="","",(IF((VLOOKUP($A531,DATA!$S$1:$AC$38,8,FALSE))="X","X",(IF(V530="X",1,V530+1)))))</f>
        <v/>
      </c>
      <c r="W531" s="50" t="str">
        <f>IF($A531="","",(IF((VLOOKUP($A531,DATA!$S$1:$AC$38,9,FALSE))="X","X",(IF(W530="X",1,W530+1)))))</f>
        <v/>
      </c>
      <c r="X531" s="50" t="str">
        <f>IF($A531="","",(IF((VLOOKUP($A531,DATA!$S$1:$AC$38,10,FALSE))="X","X",(IF(X530="X",1,X530+1)))))</f>
        <v/>
      </c>
      <c r="Y531" s="51" t="str">
        <f>IF($A531="","",(IF((VLOOKUP($A531,DATA!$S$1:$AC$38,11,FALSE))="X","X",(IF(Y530="X",1,Y530+1)))))</f>
        <v/>
      </c>
      <c r="AH531" s="44"/>
      <c r="AI531" s="44"/>
      <c r="AJ531" s="44"/>
      <c r="AK531" s="44"/>
      <c r="AL531" s="44"/>
    </row>
    <row r="532" spans="2:38" ht="18.600000000000001" customHeight="1" x14ac:dyDescent="0.25">
      <c r="B532" s="50" t="str">
        <f>IF($A532="","",(IF((VLOOKUP($A532,DATA!$A$1:$M$38,2,FALSE))="X","X",(IF(B531="X",1,B531+1)))))</f>
        <v/>
      </c>
      <c r="C532" s="51" t="str">
        <f>IF($A532="","",(IF((VLOOKUP($A532,DATA!$A$1:$M$38,3,FALSE))="X","X",(IF(C531="X",1,C531+1)))))</f>
        <v/>
      </c>
      <c r="D532" s="50" t="str">
        <f>IF($A532="","",(IF((VLOOKUP($A532,DATA!$A$1:$M$38,4,FALSE))="X","X",(IF(D531="X",1,D531+1)))))</f>
        <v/>
      </c>
      <c r="E532" s="51" t="str">
        <f>IF($A532="","",(IF((VLOOKUP($A532,DATA!$A$1:$M$38,5,FALSE))="X","X",(IF(E531="X",1,E531+1)))))</f>
        <v/>
      </c>
      <c r="F532" s="50" t="str">
        <f>IF($A532="","",(IF((VLOOKUP($A532,DATA!$A$1:$M$38,6,FALSE))="X","X",(IF(F531="X",1,F531+1)))))</f>
        <v/>
      </c>
      <c r="G532" s="51" t="str">
        <f>IF($A532="","",(IF((VLOOKUP($A532,DATA!$A$1:$M$38,7,FALSE))="X","X",(IF(G531="X",1,G531+1)))))</f>
        <v/>
      </c>
      <c r="H532" s="50" t="str">
        <f>IF($A532="","",(IF((VLOOKUP($A532,DATA!$A$1:$M$38,8,FALSE))="X","X",(IF(H531="X",1,H531+1)))))</f>
        <v/>
      </c>
      <c r="I532" s="50" t="str">
        <f>IF($A532="","",(IF((VLOOKUP($A532,DATA!$A$1:$M$38,9,FALSE))="X","X",(IF(I531="X",1,I531+1)))))</f>
        <v/>
      </c>
      <c r="J532" s="51" t="str">
        <f>IF($A532="","",(IF((VLOOKUP($A532,DATA!$A$1:$M$38,10,FALSE))="X","X",(IF(J531="X",1,J531+1)))))</f>
        <v/>
      </c>
      <c r="K532" s="50" t="str">
        <f>IF($A532="","",(IF((VLOOKUP($A532,DATA!$A$1:$M$38,11,FALSE))="X","X",(IF(K531="X",1,K531+1)))))</f>
        <v/>
      </c>
      <c r="L532" s="50" t="str">
        <f>IF($A532="","",(IF((VLOOKUP($A532,DATA!$A$1:$M$38,12,FALSE))="X","X",(IF(L531="X",1,L531+1)))))</f>
        <v/>
      </c>
      <c r="M532" s="50" t="str">
        <f>IF($A532="","",(IF((VLOOKUP($A532,DATA!$A$1:$M$38,13,FALSE))="X","X",(IF(M531="X",1,M531+1)))))</f>
        <v/>
      </c>
      <c r="N532" s="53" t="str">
        <f t="shared" si="16"/>
        <v/>
      </c>
      <c r="O532" s="51" t="str">
        <f t="shared" si="17"/>
        <v/>
      </c>
      <c r="P532" s="50" t="str">
        <f>IF($A532="","",(IF((VLOOKUP($A532,DATA!$S$1:$AC$38,2,FALSE))="X","X",(IF(P531="X",1,P531+1)))))</f>
        <v/>
      </c>
      <c r="Q532" s="50" t="str">
        <f>IF($A532="","",(IF((VLOOKUP($A532,DATA!$S$1:$AC$38,3,FALSE))="X","X",(IF(Q531="X",1,Q531+1)))))</f>
        <v/>
      </c>
      <c r="R532" s="50" t="str">
        <f>IF($A532="","",(IF((VLOOKUP($A532,DATA!$S$1:$AC$38,4,FALSE))="X","X",(IF(R531="X",1,R531+1)))))</f>
        <v/>
      </c>
      <c r="S532" s="50" t="str">
        <f>IF($A532="","",(IF((VLOOKUP($A532,DATA!$S$1:$AC$38,5,FALSE))="X","X",(IF(S531="X",1,S531+1)))))</f>
        <v/>
      </c>
      <c r="T532" s="50" t="str">
        <f>IF($A532="","",(IF((VLOOKUP($A532,DATA!$S$1:$AC$38,6,FALSE))="X","X",(IF(T531="X",1,T531+1)))))</f>
        <v/>
      </c>
      <c r="U532" s="50" t="str">
        <f>IF($A532="","",(IF((VLOOKUP($A532,DATA!$S$1:$AC$38,7,FALSE))="X","X",(IF(U531="X",1,U531+1)))))</f>
        <v/>
      </c>
      <c r="V532" s="51" t="str">
        <f>IF($A532="","",(IF((VLOOKUP($A532,DATA!$S$1:$AC$38,8,FALSE))="X","X",(IF(V531="X",1,V531+1)))))</f>
        <v/>
      </c>
      <c r="W532" s="50" t="str">
        <f>IF($A532="","",(IF((VLOOKUP($A532,DATA!$S$1:$AC$38,9,FALSE))="X","X",(IF(W531="X",1,W531+1)))))</f>
        <v/>
      </c>
      <c r="X532" s="50" t="str">
        <f>IF($A532="","",(IF((VLOOKUP($A532,DATA!$S$1:$AC$38,10,FALSE))="X","X",(IF(X531="X",1,X531+1)))))</f>
        <v/>
      </c>
      <c r="Y532" s="51" t="str">
        <f>IF($A532="","",(IF((VLOOKUP($A532,DATA!$S$1:$AC$38,11,FALSE))="X","X",(IF(Y531="X",1,Y531+1)))))</f>
        <v/>
      </c>
      <c r="AH532" s="44"/>
      <c r="AI532" s="44"/>
      <c r="AJ532" s="44"/>
      <c r="AK532" s="44"/>
      <c r="AL532" s="44"/>
    </row>
    <row r="533" spans="2:38" ht="18.600000000000001" customHeight="1" x14ac:dyDescent="0.25">
      <c r="B533" s="50" t="str">
        <f>IF($A533="","",(IF((VLOOKUP($A533,DATA!$A$1:$M$38,2,FALSE))="X","X",(IF(B532="X",1,B532+1)))))</f>
        <v/>
      </c>
      <c r="C533" s="51" t="str">
        <f>IF($A533="","",(IF((VLOOKUP($A533,DATA!$A$1:$M$38,3,FALSE))="X","X",(IF(C532="X",1,C532+1)))))</f>
        <v/>
      </c>
      <c r="D533" s="50" t="str">
        <f>IF($A533="","",(IF((VLOOKUP($A533,DATA!$A$1:$M$38,4,FALSE))="X","X",(IF(D532="X",1,D532+1)))))</f>
        <v/>
      </c>
      <c r="E533" s="51" t="str">
        <f>IF($A533="","",(IF((VLOOKUP($A533,DATA!$A$1:$M$38,5,FALSE))="X","X",(IF(E532="X",1,E532+1)))))</f>
        <v/>
      </c>
      <c r="F533" s="50" t="str">
        <f>IF($A533="","",(IF((VLOOKUP($A533,DATA!$A$1:$M$38,6,FALSE))="X","X",(IF(F532="X",1,F532+1)))))</f>
        <v/>
      </c>
      <c r="G533" s="51" t="str">
        <f>IF($A533="","",(IF((VLOOKUP($A533,DATA!$A$1:$M$38,7,FALSE))="X","X",(IF(G532="X",1,G532+1)))))</f>
        <v/>
      </c>
      <c r="H533" s="50" t="str">
        <f>IF($A533="","",(IF((VLOOKUP($A533,DATA!$A$1:$M$38,8,FALSE))="X","X",(IF(H532="X",1,H532+1)))))</f>
        <v/>
      </c>
      <c r="I533" s="50" t="str">
        <f>IF($A533="","",(IF((VLOOKUP($A533,DATA!$A$1:$M$38,9,FALSE))="X","X",(IF(I532="X",1,I532+1)))))</f>
        <v/>
      </c>
      <c r="J533" s="51" t="str">
        <f>IF($A533="","",(IF((VLOOKUP($A533,DATA!$A$1:$M$38,10,FALSE))="X","X",(IF(J532="X",1,J532+1)))))</f>
        <v/>
      </c>
      <c r="K533" s="50" t="str">
        <f>IF($A533="","",(IF((VLOOKUP($A533,DATA!$A$1:$M$38,11,FALSE))="X","X",(IF(K532="X",1,K532+1)))))</f>
        <v/>
      </c>
      <c r="L533" s="50" t="str">
        <f>IF($A533="","",(IF((VLOOKUP($A533,DATA!$A$1:$M$38,12,FALSE))="X","X",(IF(L532="X",1,L532+1)))))</f>
        <v/>
      </c>
      <c r="M533" s="50" t="str">
        <f>IF($A533="","",(IF((VLOOKUP($A533,DATA!$A$1:$M$38,13,FALSE))="X","X",(IF(M532="X",1,M532+1)))))</f>
        <v/>
      </c>
      <c r="N533" s="53" t="str">
        <f t="shared" si="16"/>
        <v/>
      </c>
      <c r="O533" s="51" t="str">
        <f t="shared" si="17"/>
        <v/>
      </c>
      <c r="P533" s="50" t="str">
        <f>IF($A533="","",(IF((VLOOKUP($A533,DATA!$S$1:$AC$38,2,FALSE))="X","X",(IF(P532="X",1,P532+1)))))</f>
        <v/>
      </c>
      <c r="Q533" s="50" t="str">
        <f>IF($A533="","",(IF((VLOOKUP($A533,DATA!$S$1:$AC$38,3,FALSE))="X","X",(IF(Q532="X",1,Q532+1)))))</f>
        <v/>
      </c>
      <c r="R533" s="50" t="str">
        <f>IF($A533="","",(IF((VLOOKUP($A533,DATA!$S$1:$AC$38,4,FALSE))="X","X",(IF(R532="X",1,R532+1)))))</f>
        <v/>
      </c>
      <c r="S533" s="50" t="str">
        <f>IF($A533="","",(IF((VLOOKUP($A533,DATA!$S$1:$AC$38,5,FALSE))="X","X",(IF(S532="X",1,S532+1)))))</f>
        <v/>
      </c>
      <c r="T533" s="50" t="str">
        <f>IF($A533="","",(IF((VLOOKUP($A533,DATA!$S$1:$AC$38,6,FALSE))="X","X",(IF(T532="X",1,T532+1)))))</f>
        <v/>
      </c>
      <c r="U533" s="50" t="str">
        <f>IF($A533="","",(IF((VLOOKUP($A533,DATA!$S$1:$AC$38,7,FALSE))="X","X",(IF(U532="X",1,U532+1)))))</f>
        <v/>
      </c>
      <c r="V533" s="51" t="str">
        <f>IF($A533="","",(IF((VLOOKUP($A533,DATA!$S$1:$AC$38,8,FALSE))="X","X",(IF(V532="X",1,V532+1)))))</f>
        <v/>
      </c>
      <c r="W533" s="50" t="str">
        <f>IF($A533="","",(IF((VLOOKUP($A533,DATA!$S$1:$AC$38,9,FALSE))="X","X",(IF(W532="X",1,W532+1)))))</f>
        <v/>
      </c>
      <c r="X533" s="50" t="str">
        <f>IF($A533="","",(IF((VLOOKUP($A533,DATA!$S$1:$AC$38,10,FALSE))="X","X",(IF(X532="X",1,X532+1)))))</f>
        <v/>
      </c>
      <c r="Y533" s="51" t="str">
        <f>IF($A533="","",(IF((VLOOKUP($A533,DATA!$S$1:$AC$38,11,FALSE))="X","X",(IF(Y532="X",1,Y532+1)))))</f>
        <v/>
      </c>
      <c r="AH533" s="44"/>
      <c r="AI533" s="44"/>
      <c r="AJ533" s="44"/>
      <c r="AK533" s="44"/>
      <c r="AL533" s="44"/>
    </row>
    <row r="534" spans="2:38" ht="18.600000000000001" customHeight="1" x14ac:dyDescent="0.25">
      <c r="B534" s="50" t="str">
        <f>IF($A534="","",(IF((VLOOKUP($A534,DATA!$A$1:$M$38,2,FALSE))="X","X",(IF(B533="X",1,B533+1)))))</f>
        <v/>
      </c>
      <c r="C534" s="51" t="str">
        <f>IF($A534="","",(IF((VLOOKUP($A534,DATA!$A$1:$M$38,3,FALSE))="X","X",(IF(C533="X",1,C533+1)))))</f>
        <v/>
      </c>
      <c r="D534" s="50" t="str">
        <f>IF($A534="","",(IF((VLOOKUP($A534,DATA!$A$1:$M$38,4,FALSE))="X","X",(IF(D533="X",1,D533+1)))))</f>
        <v/>
      </c>
      <c r="E534" s="51" t="str">
        <f>IF($A534="","",(IF((VLOOKUP($A534,DATA!$A$1:$M$38,5,FALSE))="X","X",(IF(E533="X",1,E533+1)))))</f>
        <v/>
      </c>
      <c r="F534" s="50" t="str">
        <f>IF($A534="","",(IF((VLOOKUP($A534,DATA!$A$1:$M$38,6,FALSE))="X","X",(IF(F533="X",1,F533+1)))))</f>
        <v/>
      </c>
      <c r="G534" s="51" t="str">
        <f>IF($A534="","",(IF((VLOOKUP($A534,DATA!$A$1:$M$38,7,FALSE))="X","X",(IF(G533="X",1,G533+1)))))</f>
        <v/>
      </c>
      <c r="H534" s="50" t="str">
        <f>IF($A534="","",(IF((VLOOKUP($A534,DATA!$A$1:$M$38,8,FALSE))="X","X",(IF(H533="X",1,H533+1)))))</f>
        <v/>
      </c>
      <c r="I534" s="50" t="str">
        <f>IF($A534="","",(IF((VLOOKUP($A534,DATA!$A$1:$M$38,9,FALSE))="X","X",(IF(I533="X",1,I533+1)))))</f>
        <v/>
      </c>
      <c r="J534" s="51" t="str">
        <f>IF($A534="","",(IF((VLOOKUP($A534,DATA!$A$1:$M$38,10,FALSE))="X","X",(IF(J533="X",1,J533+1)))))</f>
        <v/>
      </c>
      <c r="K534" s="50" t="str">
        <f>IF($A534="","",(IF((VLOOKUP($A534,DATA!$A$1:$M$38,11,FALSE))="X","X",(IF(K533="X",1,K533+1)))))</f>
        <v/>
      </c>
      <c r="L534" s="50" t="str">
        <f>IF($A534="","",(IF((VLOOKUP($A534,DATA!$A$1:$M$38,12,FALSE))="X","X",(IF(L533="X",1,L533+1)))))</f>
        <v/>
      </c>
      <c r="M534" s="50" t="str">
        <f>IF($A534="","",(IF((VLOOKUP($A534,DATA!$A$1:$M$38,13,FALSE))="X","X",(IF(M533="X",1,M533+1)))))</f>
        <v/>
      </c>
      <c r="N534" s="53" t="str">
        <f t="shared" si="16"/>
        <v/>
      </c>
      <c r="O534" s="51" t="str">
        <f t="shared" si="17"/>
        <v/>
      </c>
      <c r="P534" s="50" t="str">
        <f>IF($A534="","",(IF((VLOOKUP($A534,DATA!$S$1:$AC$38,2,FALSE))="X","X",(IF(P533="X",1,P533+1)))))</f>
        <v/>
      </c>
      <c r="Q534" s="50" t="str">
        <f>IF($A534="","",(IF((VLOOKUP($A534,DATA!$S$1:$AC$38,3,FALSE))="X","X",(IF(Q533="X",1,Q533+1)))))</f>
        <v/>
      </c>
      <c r="R534" s="50" t="str">
        <f>IF($A534="","",(IF((VLOOKUP($A534,DATA!$S$1:$AC$38,4,FALSE))="X","X",(IF(R533="X",1,R533+1)))))</f>
        <v/>
      </c>
      <c r="S534" s="50" t="str">
        <f>IF($A534="","",(IF((VLOOKUP($A534,DATA!$S$1:$AC$38,5,FALSE))="X","X",(IF(S533="X",1,S533+1)))))</f>
        <v/>
      </c>
      <c r="T534" s="50" t="str">
        <f>IF($A534="","",(IF((VLOOKUP($A534,DATA!$S$1:$AC$38,6,FALSE))="X","X",(IF(T533="X",1,T533+1)))))</f>
        <v/>
      </c>
      <c r="U534" s="50" t="str">
        <f>IF($A534="","",(IF((VLOOKUP($A534,DATA!$S$1:$AC$38,7,FALSE))="X","X",(IF(U533="X",1,U533+1)))))</f>
        <v/>
      </c>
      <c r="V534" s="51" t="str">
        <f>IF($A534="","",(IF((VLOOKUP($A534,DATA!$S$1:$AC$38,8,FALSE))="X","X",(IF(V533="X",1,V533+1)))))</f>
        <v/>
      </c>
      <c r="W534" s="50" t="str">
        <f>IF($A534="","",(IF((VLOOKUP($A534,DATA!$S$1:$AC$38,9,FALSE))="X","X",(IF(W533="X",1,W533+1)))))</f>
        <v/>
      </c>
      <c r="X534" s="50" t="str">
        <f>IF($A534="","",(IF((VLOOKUP($A534,DATA!$S$1:$AC$38,10,FALSE))="X","X",(IF(X533="X",1,X533+1)))))</f>
        <v/>
      </c>
      <c r="Y534" s="51" t="str">
        <f>IF($A534="","",(IF((VLOOKUP($A534,DATA!$S$1:$AC$38,11,FALSE))="X","X",(IF(Y533="X",1,Y533+1)))))</f>
        <v/>
      </c>
      <c r="AH534" s="44"/>
      <c r="AI534" s="44"/>
      <c r="AJ534" s="44"/>
      <c r="AK534" s="44"/>
      <c r="AL534" s="44"/>
    </row>
    <row r="535" spans="2:38" ht="18.600000000000001" customHeight="1" x14ac:dyDescent="0.25">
      <c r="B535" s="50" t="str">
        <f>IF($A535="","",(IF((VLOOKUP($A535,DATA!$A$1:$M$38,2,FALSE))="X","X",(IF(B534="X",1,B534+1)))))</f>
        <v/>
      </c>
      <c r="C535" s="51" t="str">
        <f>IF($A535="","",(IF((VLOOKUP($A535,DATA!$A$1:$M$38,3,FALSE))="X","X",(IF(C534="X",1,C534+1)))))</f>
        <v/>
      </c>
      <c r="D535" s="50" t="str">
        <f>IF($A535="","",(IF((VLOOKUP($A535,DATA!$A$1:$M$38,4,FALSE))="X","X",(IF(D534="X",1,D534+1)))))</f>
        <v/>
      </c>
      <c r="E535" s="51" t="str">
        <f>IF($A535="","",(IF((VLOOKUP($A535,DATA!$A$1:$M$38,5,FALSE))="X","X",(IF(E534="X",1,E534+1)))))</f>
        <v/>
      </c>
      <c r="F535" s="50" t="str">
        <f>IF($A535="","",(IF((VLOOKUP($A535,DATA!$A$1:$M$38,6,FALSE))="X","X",(IF(F534="X",1,F534+1)))))</f>
        <v/>
      </c>
      <c r="G535" s="51" t="str">
        <f>IF($A535="","",(IF((VLOOKUP($A535,DATA!$A$1:$M$38,7,FALSE))="X","X",(IF(G534="X",1,G534+1)))))</f>
        <v/>
      </c>
      <c r="H535" s="50" t="str">
        <f>IF($A535="","",(IF((VLOOKUP($A535,DATA!$A$1:$M$38,8,FALSE))="X","X",(IF(H534="X",1,H534+1)))))</f>
        <v/>
      </c>
      <c r="I535" s="50" t="str">
        <f>IF($A535="","",(IF((VLOOKUP($A535,DATA!$A$1:$M$38,9,FALSE))="X","X",(IF(I534="X",1,I534+1)))))</f>
        <v/>
      </c>
      <c r="J535" s="51" t="str">
        <f>IF($A535="","",(IF((VLOOKUP($A535,DATA!$A$1:$M$38,10,FALSE))="X","X",(IF(J534="X",1,J534+1)))))</f>
        <v/>
      </c>
      <c r="K535" s="50" t="str">
        <f>IF($A535="","",(IF((VLOOKUP($A535,DATA!$A$1:$M$38,11,FALSE))="X","X",(IF(K534="X",1,K534+1)))))</f>
        <v/>
      </c>
      <c r="L535" s="50" t="str">
        <f>IF($A535="","",(IF((VLOOKUP($A535,DATA!$A$1:$M$38,12,FALSE))="X","X",(IF(L534="X",1,L534+1)))))</f>
        <v/>
      </c>
      <c r="M535" s="50" t="str">
        <f>IF($A535="","",(IF((VLOOKUP($A535,DATA!$A$1:$M$38,13,FALSE))="X","X",(IF(M534="X",1,M534+1)))))</f>
        <v/>
      </c>
      <c r="N535" s="53" t="str">
        <f t="shared" si="16"/>
        <v/>
      </c>
      <c r="O535" s="51" t="str">
        <f t="shared" si="17"/>
        <v/>
      </c>
      <c r="P535" s="50" t="str">
        <f>IF($A535="","",(IF((VLOOKUP($A535,DATA!$S$1:$AC$38,2,FALSE))="X","X",(IF(P534="X",1,P534+1)))))</f>
        <v/>
      </c>
      <c r="Q535" s="50" t="str">
        <f>IF($A535="","",(IF((VLOOKUP($A535,DATA!$S$1:$AC$38,3,FALSE))="X","X",(IF(Q534="X",1,Q534+1)))))</f>
        <v/>
      </c>
      <c r="R535" s="50" t="str">
        <f>IF($A535="","",(IF((VLOOKUP($A535,DATA!$S$1:$AC$38,4,FALSE))="X","X",(IF(R534="X",1,R534+1)))))</f>
        <v/>
      </c>
      <c r="S535" s="50" t="str">
        <f>IF($A535="","",(IF((VLOOKUP($A535,DATA!$S$1:$AC$38,5,FALSE))="X","X",(IF(S534="X",1,S534+1)))))</f>
        <v/>
      </c>
      <c r="T535" s="50" t="str">
        <f>IF($A535="","",(IF((VLOOKUP($A535,DATA!$S$1:$AC$38,6,FALSE))="X","X",(IF(T534="X",1,T534+1)))))</f>
        <v/>
      </c>
      <c r="U535" s="50" t="str">
        <f>IF($A535="","",(IF((VLOOKUP($A535,DATA!$S$1:$AC$38,7,FALSE))="X","X",(IF(U534="X",1,U534+1)))))</f>
        <v/>
      </c>
      <c r="V535" s="51" t="str">
        <f>IF($A535="","",(IF((VLOOKUP($A535,DATA!$S$1:$AC$38,8,FALSE))="X","X",(IF(V534="X",1,V534+1)))))</f>
        <v/>
      </c>
      <c r="W535" s="50" t="str">
        <f>IF($A535="","",(IF((VLOOKUP($A535,DATA!$S$1:$AC$38,9,FALSE))="X","X",(IF(W534="X",1,W534+1)))))</f>
        <v/>
      </c>
      <c r="X535" s="50" t="str">
        <f>IF($A535="","",(IF((VLOOKUP($A535,DATA!$S$1:$AC$38,10,FALSE))="X","X",(IF(X534="X",1,X534+1)))))</f>
        <v/>
      </c>
      <c r="Y535" s="51" t="str">
        <f>IF($A535="","",(IF((VLOOKUP($A535,DATA!$S$1:$AC$38,11,FALSE))="X","X",(IF(Y534="X",1,Y534+1)))))</f>
        <v/>
      </c>
      <c r="AH535" s="44"/>
      <c r="AI535" s="44"/>
      <c r="AJ535" s="44"/>
      <c r="AK535" s="44"/>
      <c r="AL535" s="44"/>
    </row>
    <row r="536" spans="2:38" ht="18.600000000000001" customHeight="1" x14ac:dyDescent="0.25">
      <c r="B536" s="50" t="str">
        <f>IF($A536="","",(IF((VLOOKUP($A536,DATA!$A$1:$M$38,2,FALSE))="X","X",(IF(B535="X",1,B535+1)))))</f>
        <v/>
      </c>
      <c r="C536" s="51" t="str">
        <f>IF($A536="","",(IF((VLOOKUP($A536,DATA!$A$1:$M$38,3,FALSE))="X","X",(IF(C535="X",1,C535+1)))))</f>
        <v/>
      </c>
      <c r="D536" s="50" t="str">
        <f>IF($A536="","",(IF((VLOOKUP($A536,DATA!$A$1:$M$38,4,FALSE))="X","X",(IF(D535="X",1,D535+1)))))</f>
        <v/>
      </c>
      <c r="E536" s="51" t="str">
        <f>IF($A536="","",(IF((VLOOKUP($A536,DATA!$A$1:$M$38,5,FALSE))="X","X",(IF(E535="X",1,E535+1)))))</f>
        <v/>
      </c>
      <c r="F536" s="50" t="str">
        <f>IF($A536="","",(IF((VLOOKUP($A536,DATA!$A$1:$M$38,6,FALSE))="X","X",(IF(F535="X",1,F535+1)))))</f>
        <v/>
      </c>
      <c r="G536" s="51" t="str">
        <f>IF($A536="","",(IF((VLOOKUP($A536,DATA!$A$1:$M$38,7,FALSE))="X","X",(IF(G535="X",1,G535+1)))))</f>
        <v/>
      </c>
      <c r="H536" s="50" t="str">
        <f>IF($A536="","",(IF((VLOOKUP($A536,DATA!$A$1:$M$38,8,FALSE))="X","X",(IF(H535="X",1,H535+1)))))</f>
        <v/>
      </c>
      <c r="I536" s="50" t="str">
        <f>IF($A536="","",(IF((VLOOKUP($A536,DATA!$A$1:$M$38,9,FALSE))="X","X",(IF(I535="X",1,I535+1)))))</f>
        <v/>
      </c>
      <c r="J536" s="51" t="str">
        <f>IF($A536="","",(IF((VLOOKUP($A536,DATA!$A$1:$M$38,10,FALSE))="X","X",(IF(J535="X",1,J535+1)))))</f>
        <v/>
      </c>
      <c r="K536" s="50" t="str">
        <f>IF($A536="","",(IF((VLOOKUP($A536,DATA!$A$1:$M$38,11,FALSE))="X","X",(IF(K535="X",1,K535+1)))))</f>
        <v/>
      </c>
      <c r="L536" s="50" t="str">
        <f>IF($A536="","",(IF((VLOOKUP($A536,DATA!$A$1:$M$38,12,FALSE))="X","X",(IF(L535="X",1,L535+1)))))</f>
        <v/>
      </c>
      <c r="M536" s="50" t="str">
        <f>IF($A536="","",(IF((VLOOKUP($A536,DATA!$A$1:$M$38,13,FALSE))="X","X",(IF(M535="X",1,M535+1)))))</f>
        <v/>
      </c>
      <c r="N536" s="53" t="str">
        <f t="shared" si="16"/>
        <v/>
      </c>
      <c r="O536" s="51" t="str">
        <f t="shared" si="17"/>
        <v/>
      </c>
      <c r="P536" s="50" t="str">
        <f>IF($A536="","",(IF((VLOOKUP($A536,DATA!$S$1:$AC$38,2,FALSE))="X","X",(IF(P535="X",1,P535+1)))))</f>
        <v/>
      </c>
      <c r="Q536" s="50" t="str">
        <f>IF($A536="","",(IF((VLOOKUP($A536,DATA!$S$1:$AC$38,3,FALSE))="X","X",(IF(Q535="X",1,Q535+1)))))</f>
        <v/>
      </c>
      <c r="R536" s="50" t="str">
        <f>IF($A536="","",(IF((VLOOKUP($A536,DATA!$S$1:$AC$38,4,FALSE))="X","X",(IF(R535="X",1,R535+1)))))</f>
        <v/>
      </c>
      <c r="S536" s="50" t="str">
        <f>IF($A536="","",(IF((VLOOKUP($A536,DATA!$S$1:$AC$38,5,FALSE))="X","X",(IF(S535="X",1,S535+1)))))</f>
        <v/>
      </c>
      <c r="T536" s="50" t="str">
        <f>IF($A536="","",(IF((VLOOKUP($A536,DATA!$S$1:$AC$38,6,FALSE))="X","X",(IF(T535="X",1,T535+1)))))</f>
        <v/>
      </c>
      <c r="U536" s="50" t="str">
        <f>IF($A536="","",(IF((VLOOKUP($A536,DATA!$S$1:$AC$38,7,FALSE))="X","X",(IF(U535="X",1,U535+1)))))</f>
        <v/>
      </c>
      <c r="V536" s="51" t="str">
        <f>IF($A536="","",(IF((VLOOKUP($A536,DATA!$S$1:$AC$38,8,FALSE))="X","X",(IF(V535="X",1,V535+1)))))</f>
        <v/>
      </c>
      <c r="W536" s="50" t="str">
        <f>IF($A536="","",(IF((VLOOKUP($A536,DATA!$S$1:$AC$38,9,FALSE))="X","X",(IF(W535="X",1,W535+1)))))</f>
        <v/>
      </c>
      <c r="X536" s="50" t="str">
        <f>IF($A536="","",(IF((VLOOKUP($A536,DATA!$S$1:$AC$38,10,FALSE))="X","X",(IF(X535="X",1,X535+1)))))</f>
        <v/>
      </c>
      <c r="Y536" s="51" t="str">
        <f>IF($A536="","",(IF((VLOOKUP($A536,DATA!$S$1:$AC$38,11,FALSE))="X","X",(IF(Y535="X",1,Y535+1)))))</f>
        <v/>
      </c>
      <c r="AH536" s="44"/>
      <c r="AI536" s="44"/>
      <c r="AJ536" s="44"/>
      <c r="AK536" s="44"/>
      <c r="AL536" s="44"/>
    </row>
    <row r="537" spans="2:38" ht="18.600000000000001" customHeight="1" x14ac:dyDescent="0.25">
      <c r="B537" s="50" t="str">
        <f>IF($A537="","",(IF((VLOOKUP($A537,DATA!$A$1:$M$38,2,FALSE))="X","X",(IF(B536="X",1,B536+1)))))</f>
        <v/>
      </c>
      <c r="C537" s="51" t="str">
        <f>IF($A537="","",(IF((VLOOKUP($A537,DATA!$A$1:$M$38,3,FALSE))="X","X",(IF(C536="X",1,C536+1)))))</f>
        <v/>
      </c>
      <c r="D537" s="50" t="str">
        <f>IF($A537="","",(IF((VLOOKUP($A537,DATA!$A$1:$M$38,4,FALSE))="X","X",(IF(D536="X",1,D536+1)))))</f>
        <v/>
      </c>
      <c r="E537" s="51" t="str">
        <f>IF($A537="","",(IF((VLOOKUP($A537,DATA!$A$1:$M$38,5,FALSE))="X","X",(IF(E536="X",1,E536+1)))))</f>
        <v/>
      </c>
      <c r="F537" s="50" t="str">
        <f>IF($A537="","",(IF((VLOOKUP($A537,DATA!$A$1:$M$38,6,FALSE))="X","X",(IF(F536="X",1,F536+1)))))</f>
        <v/>
      </c>
      <c r="G537" s="51" t="str">
        <f>IF($A537="","",(IF((VLOOKUP($A537,DATA!$A$1:$M$38,7,FALSE))="X","X",(IF(G536="X",1,G536+1)))))</f>
        <v/>
      </c>
      <c r="H537" s="50" t="str">
        <f>IF($A537="","",(IF((VLOOKUP($A537,DATA!$A$1:$M$38,8,FALSE))="X","X",(IF(H536="X",1,H536+1)))))</f>
        <v/>
      </c>
      <c r="I537" s="50" t="str">
        <f>IF($A537="","",(IF((VLOOKUP($A537,DATA!$A$1:$M$38,9,FALSE))="X","X",(IF(I536="X",1,I536+1)))))</f>
        <v/>
      </c>
      <c r="J537" s="51" t="str">
        <f>IF($A537="","",(IF((VLOOKUP($A537,DATA!$A$1:$M$38,10,FALSE))="X","X",(IF(J536="X",1,J536+1)))))</f>
        <v/>
      </c>
      <c r="K537" s="50" t="str">
        <f>IF($A537="","",(IF((VLOOKUP($A537,DATA!$A$1:$M$38,11,FALSE))="X","X",(IF(K536="X",1,K536+1)))))</f>
        <v/>
      </c>
      <c r="L537" s="50" t="str">
        <f>IF($A537="","",(IF((VLOOKUP($A537,DATA!$A$1:$M$38,12,FALSE))="X","X",(IF(L536="X",1,L536+1)))))</f>
        <v/>
      </c>
      <c r="M537" s="50" t="str">
        <f>IF($A537="","",(IF((VLOOKUP($A537,DATA!$A$1:$M$38,13,FALSE))="X","X",(IF(M536="X",1,M536+1)))))</f>
        <v/>
      </c>
      <c r="N537" s="53" t="str">
        <f t="shared" si="16"/>
        <v/>
      </c>
      <c r="O537" s="51" t="str">
        <f t="shared" si="17"/>
        <v/>
      </c>
      <c r="P537" s="50" t="str">
        <f>IF($A537="","",(IF((VLOOKUP($A537,DATA!$S$1:$AC$38,2,FALSE))="X","X",(IF(P536="X",1,P536+1)))))</f>
        <v/>
      </c>
      <c r="Q537" s="50" t="str">
        <f>IF($A537="","",(IF((VLOOKUP($A537,DATA!$S$1:$AC$38,3,FALSE))="X","X",(IF(Q536="X",1,Q536+1)))))</f>
        <v/>
      </c>
      <c r="R537" s="50" t="str">
        <f>IF($A537="","",(IF((VLOOKUP($A537,DATA!$S$1:$AC$38,4,FALSE))="X","X",(IF(R536="X",1,R536+1)))))</f>
        <v/>
      </c>
      <c r="S537" s="50" t="str">
        <f>IF($A537="","",(IF((VLOOKUP($A537,DATA!$S$1:$AC$38,5,FALSE))="X","X",(IF(S536="X",1,S536+1)))))</f>
        <v/>
      </c>
      <c r="T537" s="50" t="str">
        <f>IF($A537="","",(IF((VLOOKUP($A537,DATA!$S$1:$AC$38,6,FALSE))="X","X",(IF(T536="X",1,T536+1)))))</f>
        <v/>
      </c>
      <c r="U537" s="50" t="str">
        <f>IF($A537="","",(IF((VLOOKUP($A537,DATA!$S$1:$AC$38,7,FALSE))="X","X",(IF(U536="X",1,U536+1)))))</f>
        <v/>
      </c>
      <c r="V537" s="51" t="str">
        <f>IF($A537="","",(IF((VLOOKUP($A537,DATA!$S$1:$AC$38,8,FALSE))="X","X",(IF(V536="X",1,V536+1)))))</f>
        <v/>
      </c>
      <c r="W537" s="50" t="str">
        <f>IF($A537="","",(IF((VLOOKUP($A537,DATA!$S$1:$AC$38,9,FALSE))="X","X",(IF(W536="X",1,W536+1)))))</f>
        <v/>
      </c>
      <c r="X537" s="50" t="str">
        <f>IF($A537="","",(IF((VLOOKUP($A537,DATA!$S$1:$AC$38,10,FALSE))="X","X",(IF(X536="X",1,X536+1)))))</f>
        <v/>
      </c>
      <c r="Y537" s="51" t="str">
        <f>IF($A537="","",(IF((VLOOKUP($A537,DATA!$S$1:$AC$38,11,FALSE))="X","X",(IF(Y536="X",1,Y536+1)))))</f>
        <v/>
      </c>
      <c r="AH537" s="44"/>
      <c r="AI537" s="44"/>
      <c r="AJ537" s="44"/>
      <c r="AK537" s="44"/>
      <c r="AL537" s="44"/>
    </row>
    <row r="538" spans="2:38" ht="18.600000000000001" customHeight="1" x14ac:dyDescent="0.25">
      <c r="B538" s="50" t="str">
        <f>IF($A538="","",(IF((VLOOKUP($A538,DATA!$A$1:$M$38,2,FALSE))="X","X",(IF(B537="X",1,B537+1)))))</f>
        <v/>
      </c>
      <c r="C538" s="51" t="str">
        <f>IF($A538="","",(IF((VLOOKUP($A538,DATA!$A$1:$M$38,3,FALSE))="X","X",(IF(C537="X",1,C537+1)))))</f>
        <v/>
      </c>
      <c r="D538" s="50" t="str">
        <f>IF($A538="","",(IF((VLOOKUP($A538,DATA!$A$1:$M$38,4,FALSE))="X","X",(IF(D537="X",1,D537+1)))))</f>
        <v/>
      </c>
      <c r="E538" s="51" t="str">
        <f>IF($A538="","",(IF((VLOOKUP($A538,DATA!$A$1:$M$38,5,FALSE))="X","X",(IF(E537="X",1,E537+1)))))</f>
        <v/>
      </c>
      <c r="F538" s="50" t="str">
        <f>IF($A538="","",(IF((VLOOKUP($A538,DATA!$A$1:$M$38,6,FALSE))="X","X",(IF(F537="X",1,F537+1)))))</f>
        <v/>
      </c>
      <c r="G538" s="51" t="str">
        <f>IF($A538="","",(IF((VLOOKUP($A538,DATA!$A$1:$M$38,7,FALSE))="X","X",(IF(G537="X",1,G537+1)))))</f>
        <v/>
      </c>
      <c r="H538" s="50" t="str">
        <f>IF($A538="","",(IF((VLOOKUP($A538,DATA!$A$1:$M$38,8,FALSE))="X","X",(IF(H537="X",1,H537+1)))))</f>
        <v/>
      </c>
      <c r="I538" s="50" t="str">
        <f>IF($A538="","",(IF((VLOOKUP($A538,DATA!$A$1:$M$38,9,FALSE))="X","X",(IF(I537="X",1,I537+1)))))</f>
        <v/>
      </c>
      <c r="J538" s="51" t="str">
        <f>IF($A538="","",(IF((VLOOKUP($A538,DATA!$A$1:$M$38,10,FALSE))="X","X",(IF(J537="X",1,J537+1)))))</f>
        <v/>
      </c>
      <c r="K538" s="50" t="str">
        <f>IF($A538="","",(IF((VLOOKUP($A538,DATA!$A$1:$M$38,11,FALSE))="X","X",(IF(K537="X",1,K537+1)))))</f>
        <v/>
      </c>
      <c r="L538" s="50" t="str">
        <f>IF($A538="","",(IF((VLOOKUP($A538,DATA!$A$1:$M$38,12,FALSE))="X","X",(IF(L537="X",1,L537+1)))))</f>
        <v/>
      </c>
      <c r="M538" s="50" t="str">
        <f>IF($A538="","",(IF((VLOOKUP($A538,DATA!$A$1:$M$38,13,FALSE))="X","X",(IF(M537="X",1,M537+1)))))</f>
        <v/>
      </c>
      <c r="N538" s="53" t="str">
        <f t="shared" si="16"/>
        <v/>
      </c>
      <c r="O538" s="51" t="str">
        <f t="shared" si="17"/>
        <v/>
      </c>
      <c r="P538" s="50" t="str">
        <f>IF($A538="","",(IF((VLOOKUP($A538,DATA!$S$1:$AC$38,2,FALSE))="X","X",(IF(P537="X",1,P537+1)))))</f>
        <v/>
      </c>
      <c r="Q538" s="50" t="str">
        <f>IF($A538="","",(IF((VLOOKUP($A538,DATA!$S$1:$AC$38,3,FALSE))="X","X",(IF(Q537="X",1,Q537+1)))))</f>
        <v/>
      </c>
      <c r="R538" s="50" t="str">
        <f>IF($A538="","",(IF((VLOOKUP($A538,DATA!$S$1:$AC$38,4,FALSE))="X","X",(IF(R537="X",1,R537+1)))))</f>
        <v/>
      </c>
      <c r="S538" s="50" t="str">
        <f>IF($A538="","",(IF((VLOOKUP($A538,DATA!$S$1:$AC$38,5,FALSE))="X","X",(IF(S537="X",1,S537+1)))))</f>
        <v/>
      </c>
      <c r="T538" s="50" t="str">
        <f>IF($A538="","",(IF((VLOOKUP($A538,DATA!$S$1:$AC$38,6,FALSE))="X","X",(IF(T537="X",1,T537+1)))))</f>
        <v/>
      </c>
      <c r="U538" s="50" t="str">
        <f>IF($A538="","",(IF((VLOOKUP($A538,DATA!$S$1:$AC$38,7,FALSE))="X","X",(IF(U537="X",1,U537+1)))))</f>
        <v/>
      </c>
      <c r="V538" s="51" t="str">
        <f>IF($A538="","",(IF((VLOOKUP($A538,DATA!$S$1:$AC$38,8,FALSE))="X","X",(IF(V537="X",1,V537+1)))))</f>
        <v/>
      </c>
      <c r="W538" s="50" t="str">
        <f>IF($A538="","",(IF((VLOOKUP($A538,DATA!$S$1:$AC$38,9,FALSE))="X","X",(IF(W537="X",1,W537+1)))))</f>
        <v/>
      </c>
      <c r="X538" s="50" t="str">
        <f>IF($A538="","",(IF((VLOOKUP($A538,DATA!$S$1:$AC$38,10,FALSE))="X","X",(IF(X537="X",1,X537+1)))))</f>
        <v/>
      </c>
      <c r="Y538" s="51" t="str">
        <f>IF($A538="","",(IF((VLOOKUP($A538,DATA!$S$1:$AC$38,11,FALSE))="X","X",(IF(Y537="X",1,Y537+1)))))</f>
        <v/>
      </c>
      <c r="AH538" s="44"/>
      <c r="AI538" s="44"/>
      <c r="AJ538" s="44"/>
      <c r="AK538" s="44"/>
      <c r="AL538" s="44"/>
    </row>
    <row r="539" spans="2:38" ht="18.600000000000001" customHeight="1" x14ac:dyDescent="0.25">
      <c r="B539" s="50" t="str">
        <f>IF($A539="","",(IF((VLOOKUP($A539,DATA!$A$1:$M$38,2,FALSE))="X","X",(IF(B538="X",1,B538+1)))))</f>
        <v/>
      </c>
      <c r="C539" s="51" t="str">
        <f>IF($A539="","",(IF((VLOOKUP($A539,DATA!$A$1:$M$38,3,FALSE))="X","X",(IF(C538="X",1,C538+1)))))</f>
        <v/>
      </c>
      <c r="D539" s="50" t="str">
        <f>IF($A539="","",(IF((VLOOKUP($A539,DATA!$A$1:$M$38,4,FALSE))="X","X",(IF(D538="X",1,D538+1)))))</f>
        <v/>
      </c>
      <c r="E539" s="51" t="str">
        <f>IF($A539="","",(IF((VLOOKUP($A539,DATA!$A$1:$M$38,5,FALSE))="X","X",(IF(E538="X",1,E538+1)))))</f>
        <v/>
      </c>
      <c r="F539" s="50" t="str">
        <f>IF($A539="","",(IF((VLOOKUP($A539,DATA!$A$1:$M$38,6,FALSE))="X","X",(IF(F538="X",1,F538+1)))))</f>
        <v/>
      </c>
      <c r="G539" s="51" t="str">
        <f>IF($A539="","",(IF((VLOOKUP($A539,DATA!$A$1:$M$38,7,FALSE))="X","X",(IF(G538="X",1,G538+1)))))</f>
        <v/>
      </c>
      <c r="H539" s="50" t="str">
        <f>IF($A539="","",(IF((VLOOKUP($A539,DATA!$A$1:$M$38,8,FALSE))="X","X",(IF(H538="X",1,H538+1)))))</f>
        <v/>
      </c>
      <c r="I539" s="50" t="str">
        <f>IF($A539="","",(IF((VLOOKUP($A539,DATA!$A$1:$M$38,9,FALSE))="X","X",(IF(I538="X",1,I538+1)))))</f>
        <v/>
      </c>
      <c r="J539" s="51" t="str">
        <f>IF($A539="","",(IF((VLOOKUP($A539,DATA!$A$1:$M$38,10,FALSE))="X","X",(IF(J538="X",1,J538+1)))))</f>
        <v/>
      </c>
      <c r="K539" s="50" t="str">
        <f>IF($A539="","",(IF((VLOOKUP($A539,DATA!$A$1:$M$38,11,FALSE))="X","X",(IF(K538="X",1,K538+1)))))</f>
        <v/>
      </c>
      <c r="L539" s="50" t="str">
        <f>IF($A539="","",(IF((VLOOKUP($A539,DATA!$A$1:$M$38,12,FALSE))="X","X",(IF(L538="X",1,L538+1)))))</f>
        <v/>
      </c>
      <c r="M539" s="50" t="str">
        <f>IF($A539="","",(IF((VLOOKUP($A539,DATA!$A$1:$M$38,13,FALSE))="X","X",(IF(M538="X",1,M538+1)))))</f>
        <v/>
      </c>
      <c r="N539" s="53" t="str">
        <f t="shared" si="16"/>
        <v/>
      </c>
      <c r="O539" s="51" t="str">
        <f t="shared" si="17"/>
        <v/>
      </c>
      <c r="P539" s="50" t="str">
        <f>IF($A539="","",(IF((VLOOKUP($A539,DATA!$S$1:$AC$38,2,FALSE))="X","X",(IF(P538="X",1,P538+1)))))</f>
        <v/>
      </c>
      <c r="Q539" s="50" t="str">
        <f>IF($A539="","",(IF((VLOOKUP($A539,DATA!$S$1:$AC$38,3,FALSE))="X","X",(IF(Q538="X",1,Q538+1)))))</f>
        <v/>
      </c>
      <c r="R539" s="50" t="str">
        <f>IF($A539="","",(IF((VLOOKUP($A539,DATA!$S$1:$AC$38,4,FALSE))="X","X",(IF(R538="X",1,R538+1)))))</f>
        <v/>
      </c>
      <c r="S539" s="50" t="str">
        <f>IF($A539="","",(IF((VLOOKUP($A539,DATA!$S$1:$AC$38,5,FALSE))="X","X",(IF(S538="X",1,S538+1)))))</f>
        <v/>
      </c>
      <c r="T539" s="50" t="str">
        <f>IF($A539="","",(IF((VLOOKUP($A539,DATA!$S$1:$AC$38,6,FALSE))="X","X",(IF(T538="X",1,T538+1)))))</f>
        <v/>
      </c>
      <c r="U539" s="50" t="str">
        <f>IF($A539="","",(IF((VLOOKUP($A539,DATA!$S$1:$AC$38,7,FALSE))="X","X",(IF(U538="X",1,U538+1)))))</f>
        <v/>
      </c>
      <c r="V539" s="51" t="str">
        <f>IF($A539="","",(IF((VLOOKUP($A539,DATA!$S$1:$AC$38,8,FALSE))="X","X",(IF(V538="X",1,V538+1)))))</f>
        <v/>
      </c>
      <c r="W539" s="50" t="str">
        <f>IF($A539="","",(IF((VLOOKUP($A539,DATA!$S$1:$AC$38,9,FALSE))="X","X",(IF(W538="X",1,W538+1)))))</f>
        <v/>
      </c>
      <c r="X539" s="50" t="str">
        <f>IF($A539="","",(IF((VLOOKUP($A539,DATA!$S$1:$AC$38,10,FALSE))="X","X",(IF(X538="X",1,X538+1)))))</f>
        <v/>
      </c>
      <c r="Y539" s="51" t="str">
        <f>IF($A539="","",(IF((VLOOKUP($A539,DATA!$S$1:$AC$38,11,FALSE))="X","X",(IF(Y538="X",1,Y538+1)))))</f>
        <v/>
      </c>
      <c r="AH539" s="44"/>
      <c r="AI539" s="44"/>
      <c r="AJ539" s="44"/>
      <c r="AK539" s="44"/>
      <c r="AL539" s="44"/>
    </row>
    <row r="540" spans="2:38" ht="18.600000000000001" customHeight="1" x14ac:dyDescent="0.25">
      <c r="B540" s="50" t="str">
        <f>IF($A540="","",(IF((VLOOKUP($A540,DATA!$A$1:$M$38,2,FALSE))="X","X",(IF(B539="X",1,B539+1)))))</f>
        <v/>
      </c>
      <c r="C540" s="51" t="str">
        <f>IF($A540="","",(IF((VLOOKUP($A540,DATA!$A$1:$M$38,3,FALSE))="X","X",(IF(C539="X",1,C539+1)))))</f>
        <v/>
      </c>
      <c r="D540" s="50" t="str">
        <f>IF($A540="","",(IF((VLOOKUP($A540,DATA!$A$1:$M$38,4,FALSE))="X","X",(IF(D539="X",1,D539+1)))))</f>
        <v/>
      </c>
      <c r="E540" s="51" t="str">
        <f>IF($A540="","",(IF((VLOOKUP($A540,DATA!$A$1:$M$38,5,FALSE))="X","X",(IF(E539="X",1,E539+1)))))</f>
        <v/>
      </c>
      <c r="F540" s="50" t="str">
        <f>IF($A540="","",(IF((VLOOKUP($A540,DATA!$A$1:$M$38,6,FALSE))="X","X",(IF(F539="X",1,F539+1)))))</f>
        <v/>
      </c>
      <c r="G540" s="51" t="str">
        <f>IF($A540="","",(IF((VLOOKUP($A540,DATA!$A$1:$M$38,7,FALSE))="X","X",(IF(G539="X",1,G539+1)))))</f>
        <v/>
      </c>
      <c r="H540" s="50" t="str">
        <f>IF($A540="","",(IF((VLOOKUP($A540,DATA!$A$1:$M$38,8,FALSE))="X","X",(IF(H539="X",1,H539+1)))))</f>
        <v/>
      </c>
      <c r="I540" s="50" t="str">
        <f>IF($A540="","",(IF((VLOOKUP($A540,DATA!$A$1:$M$38,9,FALSE))="X","X",(IF(I539="X",1,I539+1)))))</f>
        <v/>
      </c>
      <c r="J540" s="51" t="str">
        <f>IF($A540="","",(IF((VLOOKUP($A540,DATA!$A$1:$M$38,10,FALSE))="X","X",(IF(J539="X",1,J539+1)))))</f>
        <v/>
      </c>
      <c r="K540" s="50" t="str">
        <f>IF($A540="","",(IF((VLOOKUP($A540,DATA!$A$1:$M$38,11,FALSE))="X","X",(IF(K539="X",1,K539+1)))))</f>
        <v/>
      </c>
      <c r="L540" s="50" t="str">
        <f>IF($A540="","",(IF((VLOOKUP($A540,DATA!$A$1:$M$38,12,FALSE))="X","X",(IF(L539="X",1,L539+1)))))</f>
        <v/>
      </c>
      <c r="M540" s="50" t="str">
        <f>IF($A540="","",(IF((VLOOKUP($A540,DATA!$A$1:$M$38,13,FALSE))="X","X",(IF(M539="X",1,M539+1)))))</f>
        <v/>
      </c>
      <c r="N540" s="53" t="str">
        <f t="shared" si="16"/>
        <v/>
      </c>
      <c r="O540" s="51" t="str">
        <f t="shared" si="17"/>
        <v/>
      </c>
      <c r="P540" s="50" t="str">
        <f>IF($A540="","",(IF((VLOOKUP($A540,DATA!$S$1:$AC$38,2,FALSE))="X","X",(IF(P539="X",1,P539+1)))))</f>
        <v/>
      </c>
      <c r="Q540" s="50" t="str">
        <f>IF($A540="","",(IF((VLOOKUP($A540,DATA!$S$1:$AC$38,3,FALSE))="X","X",(IF(Q539="X",1,Q539+1)))))</f>
        <v/>
      </c>
      <c r="R540" s="50" t="str">
        <f>IF($A540="","",(IF((VLOOKUP($A540,DATA!$S$1:$AC$38,4,FALSE))="X","X",(IF(R539="X",1,R539+1)))))</f>
        <v/>
      </c>
      <c r="S540" s="50" t="str">
        <f>IF($A540="","",(IF((VLOOKUP($A540,DATA!$S$1:$AC$38,5,FALSE))="X","X",(IF(S539="X",1,S539+1)))))</f>
        <v/>
      </c>
      <c r="T540" s="50" t="str">
        <f>IF($A540="","",(IF((VLOOKUP($A540,DATA!$S$1:$AC$38,6,FALSE))="X","X",(IF(T539="X",1,T539+1)))))</f>
        <v/>
      </c>
      <c r="U540" s="50" t="str">
        <f>IF($A540="","",(IF((VLOOKUP($A540,DATA!$S$1:$AC$38,7,FALSE))="X","X",(IF(U539="X",1,U539+1)))))</f>
        <v/>
      </c>
      <c r="V540" s="51" t="str">
        <f>IF($A540="","",(IF((VLOOKUP($A540,DATA!$S$1:$AC$38,8,FALSE))="X","X",(IF(V539="X",1,V539+1)))))</f>
        <v/>
      </c>
      <c r="W540" s="50" t="str">
        <f>IF($A540="","",(IF((VLOOKUP($A540,DATA!$S$1:$AC$38,9,FALSE))="X","X",(IF(W539="X",1,W539+1)))))</f>
        <v/>
      </c>
      <c r="X540" s="50" t="str">
        <f>IF($A540="","",(IF((VLOOKUP($A540,DATA!$S$1:$AC$38,10,FALSE))="X","X",(IF(X539="X",1,X539+1)))))</f>
        <v/>
      </c>
      <c r="Y540" s="51" t="str">
        <f>IF($A540="","",(IF((VLOOKUP($A540,DATA!$S$1:$AC$38,11,FALSE))="X","X",(IF(Y539="X",1,Y539+1)))))</f>
        <v/>
      </c>
      <c r="AH540" s="44"/>
      <c r="AI540" s="44"/>
      <c r="AJ540" s="44"/>
      <c r="AK540" s="44"/>
      <c r="AL540" s="44"/>
    </row>
    <row r="541" spans="2:38" ht="18.600000000000001" customHeight="1" x14ac:dyDescent="0.25">
      <c r="B541" s="50" t="str">
        <f>IF($A541="","",(IF((VLOOKUP($A541,DATA!$A$1:$M$38,2,FALSE))="X","X",(IF(B540="X",1,B540+1)))))</f>
        <v/>
      </c>
      <c r="C541" s="51" t="str">
        <f>IF($A541="","",(IF((VLOOKUP($A541,DATA!$A$1:$M$38,3,FALSE))="X","X",(IF(C540="X",1,C540+1)))))</f>
        <v/>
      </c>
      <c r="D541" s="50" t="str">
        <f>IF($A541="","",(IF((VLOOKUP($A541,DATA!$A$1:$M$38,4,FALSE))="X","X",(IF(D540="X",1,D540+1)))))</f>
        <v/>
      </c>
      <c r="E541" s="51" t="str">
        <f>IF($A541="","",(IF((VLOOKUP($A541,DATA!$A$1:$M$38,5,FALSE))="X","X",(IF(E540="X",1,E540+1)))))</f>
        <v/>
      </c>
      <c r="F541" s="50" t="str">
        <f>IF($A541="","",(IF((VLOOKUP($A541,DATA!$A$1:$M$38,6,FALSE))="X","X",(IF(F540="X",1,F540+1)))))</f>
        <v/>
      </c>
      <c r="G541" s="51" t="str">
        <f>IF($A541="","",(IF((VLOOKUP($A541,DATA!$A$1:$M$38,7,FALSE))="X","X",(IF(G540="X",1,G540+1)))))</f>
        <v/>
      </c>
      <c r="H541" s="50" t="str">
        <f>IF($A541="","",(IF((VLOOKUP($A541,DATA!$A$1:$M$38,8,FALSE))="X","X",(IF(H540="X",1,H540+1)))))</f>
        <v/>
      </c>
      <c r="I541" s="50" t="str">
        <f>IF($A541="","",(IF((VLOOKUP($A541,DATA!$A$1:$M$38,9,FALSE))="X","X",(IF(I540="X",1,I540+1)))))</f>
        <v/>
      </c>
      <c r="J541" s="51" t="str">
        <f>IF($A541="","",(IF((VLOOKUP($A541,DATA!$A$1:$M$38,10,FALSE))="X","X",(IF(J540="X",1,J540+1)))))</f>
        <v/>
      </c>
      <c r="K541" s="50" t="str">
        <f>IF($A541="","",(IF((VLOOKUP($A541,DATA!$A$1:$M$38,11,FALSE))="X","X",(IF(K540="X",1,K540+1)))))</f>
        <v/>
      </c>
      <c r="L541" s="50" t="str">
        <f>IF($A541="","",(IF((VLOOKUP($A541,DATA!$A$1:$M$38,12,FALSE))="X","X",(IF(L540="X",1,L540+1)))))</f>
        <v/>
      </c>
      <c r="M541" s="50" t="str">
        <f>IF($A541="","",(IF((VLOOKUP($A541,DATA!$A$1:$M$38,13,FALSE))="X","X",(IF(M540="X",1,M540+1)))))</f>
        <v/>
      </c>
      <c r="N541" s="53" t="str">
        <f t="shared" si="16"/>
        <v/>
      </c>
      <c r="O541" s="51" t="str">
        <f t="shared" si="17"/>
        <v/>
      </c>
      <c r="P541" s="50" t="str">
        <f>IF($A541="","",(IF((VLOOKUP($A541,DATA!$S$1:$AC$38,2,FALSE))="X","X",(IF(P540="X",1,P540+1)))))</f>
        <v/>
      </c>
      <c r="Q541" s="50" t="str">
        <f>IF($A541="","",(IF((VLOOKUP($A541,DATA!$S$1:$AC$38,3,FALSE))="X","X",(IF(Q540="X",1,Q540+1)))))</f>
        <v/>
      </c>
      <c r="R541" s="50" t="str">
        <f>IF($A541="","",(IF((VLOOKUP($A541,DATA!$S$1:$AC$38,4,FALSE))="X","X",(IF(R540="X",1,R540+1)))))</f>
        <v/>
      </c>
      <c r="S541" s="50" t="str">
        <f>IF($A541="","",(IF((VLOOKUP($A541,DATA!$S$1:$AC$38,5,FALSE))="X","X",(IF(S540="X",1,S540+1)))))</f>
        <v/>
      </c>
      <c r="T541" s="50" t="str">
        <f>IF($A541="","",(IF((VLOOKUP($A541,DATA!$S$1:$AC$38,6,FALSE))="X","X",(IF(T540="X",1,T540+1)))))</f>
        <v/>
      </c>
      <c r="U541" s="50" t="str">
        <f>IF($A541="","",(IF((VLOOKUP($A541,DATA!$S$1:$AC$38,7,FALSE))="X","X",(IF(U540="X",1,U540+1)))))</f>
        <v/>
      </c>
      <c r="V541" s="51" t="str">
        <f>IF($A541="","",(IF((VLOOKUP($A541,DATA!$S$1:$AC$38,8,FALSE))="X","X",(IF(V540="X",1,V540+1)))))</f>
        <v/>
      </c>
      <c r="W541" s="50" t="str">
        <f>IF($A541="","",(IF((VLOOKUP($A541,DATA!$S$1:$AC$38,9,FALSE))="X","X",(IF(W540="X",1,W540+1)))))</f>
        <v/>
      </c>
      <c r="X541" s="50" t="str">
        <f>IF($A541="","",(IF((VLOOKUP($A541,DATA!$S$1:$AC$38,10,FALSE))="X","X",(IF(X540="X",1,X540+1)))))</f>
        <v/>
      </c>
      <c r="Y541" s="51" t="str">
        <f>IF($A541="","",(IF((VLOOKUP($A541,DATA!$S$1:$AC$38,11,FALSE))="X","X",(IF(Y540="X",1,Y540+1)))))</f>
        <v/>
      </c>
      <c r="AH541" s="44"/>
      <c r="AI541" s="44"/>
      <c r="AJ541" s="44"/>
      <c r="AK541" s="44"/>
      <c r="AL541" s="44"/>
    </row>
    <row r="542" spans="2:38" ht="18.600000000000001" customHeight="1" x14ac:dyDescent="0.25">
      <c r="B542" s="50" t="str">
        <f>IF($A542="","",(IF((VLOOKUP($A542,DATA!$A$1:$M$38,2,FALSE))="X","X",(IF(B541="X",1,B541+1)))))</f>
        <v/>
      </c>
      <c r="C542" s="51" t="str">
        <f>IF($A542="","",(IF((VLOOKUP($A542,DATA!$A$1:$M$38,3,FALSE))="X","X",(IF(C541="X",1,C541+1)))))</f>
        <v/>
      </c>
      <c r="D542" s="50" t="str">
        <f>IF($A542="","",(IF((VLOOKUP($A542,DATA!$A$1:$M$38,4,FALSE))="X","X",(IF(D541="X",1,D541+1)))))</f>
        <v/>
      </c>
      <c r="E542" s="51" t="str">
        <f>IF($A542="","",(IF((VLOOKUP($A542,DATA!$A$1:$M$38,5,FALSE))="X","X",(IF(E541="X",1,E541+1)))))</f>
        <v/>
      </c>
      <c r="F542" s="50" t="str">
        <f>IF($A542="","",(IF((VLOOKUP($A542,DATA!$A$1:$M$38,6,FALSE))="X","X",(IF(F541="X",1,F541+1)))))</f>
        <v/>
      </c>
      <c r="G542" s="51" t="str">
        <f>IF($A542="","",(IF((VLOOKUP($A542,DATA!$A$1:$M$38,7,FALSE))="X","X",(IF(G541="X",1,G541+1)))))</f>
        <v/>
      </c>
      <c r="H542" s="50" t="str">
        <f>IF($A542="","",(IF((VLOOKUP($A542,DATA!$A$1:$M$38,8,FALSE))="X","X",(IF(H541="X",1,H541+1)))))</f>
        <v/>
      </c>
      <c r="I542" s="50" t="str">
        <f>IF($A542="","",(IF((VLOOKUP($A542,DATA!$A$1:$M$38,9,FALSE))="X","X",(IF(I541="X",1,I541+1)))))</f>
        <v/>
      </c>
      <c r="J542" s="51" t="str">
        <f>IF($A542="","",(IF((VLOOKUP($A542,DATA!$A$1:$M$38,10,FALSE))="X","X",(IF(J541="X",1,J541+1)))))</f>
        <v/>
      </c>
      <c r="K542" s="50" t="str">
        <f>IF($A542="","",(IF((VLOOKUP($A542,DATA!$A$1:$M$38,11,FALSE))="X","X",(IF(K541="X",1,K541+1)))))</f>
        <v/>
      </c>
      <c r="L542" s="50" t="str">
        <f>IF($A542="","",(IF((VLOOKUP($A542,DATA!$A$1:$M$38,12,FALSE))="X","X",(IF(L541="X",1,L541+1)))))</f>
        <v/>
      </c>
      <c r="M542" s="50" t="str">
        <f>IF($A542="","",(IF((VLOOKUP($A542,DATA!$A$1:$M$38,13,FALSE))="X","X",(IF(M541="X",1,M541+1)))))</f>
        <v/>
      </c>
      <c r="N542" s="53" t="str">
        <f t="shared" si="16"/>
        <v/>
      </c>
      <c r="O542" s="51" t="str">
        <f t="shared" si="17"/>
        <v/>
      </c>
      <c r="P542" s="50" t="str">
        <f>IF($A542="","",(IF((VLOOKUP($A542,DATA!$S$1:$AC$38,2,FALSE))="X","X",(IF(P541="X",1,P541+1)))))</f>
        <v/>
      </c>
      <c r="Q542" s="50" t="str">
        <f>IF($A542="","",(IF((VLOOKUP($A542,DATA!$S$1:$AC$38,3,FALSE))="X","X",(IF(Q541="X",1,Q541+1)))))</f>
        <v/>
      </c>
      <c r="R542" s="50" t="str">
        <f>IF($A542="","",(IF((VLOOKUP($A542,DATA!$S$1:$AC$38,4,FALSE))="X","X",(IF(R541="X",1,R541+1)))))</f>
        <v/>
      </c>
      <c r="S542" s="50" t="str">
        <f>IF($A542="","",(IF((VLOOKUP($A542,DATA!$S$1:$AC$38,5,FALSE))="X","X",(IF(S541="X",1,S541+1)))))</f>
        <v/>
      </c>
      <c r="T542" s="50" t="str">
        <f>IF($A542="","",(IF((VLOOKUP($A542,DATA!$S$1:$AC$38,6,FALSE))="X","X",(IF(T541="X",1,T541+1)))))</f>
        <v/>
      </c>
      <c r="U542" s="50" t="str">
        <f>IF($A542="","",(IF((VLOOKUP($A542,DATA!$S$1:$AC$38,7,FALSE))="X","X",(IF(U541="X",1,U541+1)))))</f>
        <v/>
      </c>
      <c r="V542" s="51" t="str">
        <f>IF($A542="","",(IF((VLOOKUP($A542,DATA!$S$1:$AC$38,8,FALSE))="X","X",(IF(V541="X",1,V541+1)))))</f>
        <v/>
      </c>
      <c r="W542" s="50" t="str">
        <f>IF($A542="","",(IF((VLOOKUP($A542,DATA!$S$1:$AC$38,9,FALSE))="X","X",(IF(W541="X",1,W541+1)))))</f>
        <v/>
      </c>
      <c r="X542" s="50" t="str">
        <f>IF($A542="","",(IF((VLOOKUP($A542,DATA!$S$1:$AC$38,10,FALSE))="X","X",(IF(X541="X",1,X541+1)))))</f>
        <v/>
      </c>
      <c r="Y542" s="51" t="str">
        <f>IF($A542="","",(IF((VLOOKUP($A542,DATA!$S$1:$AC$38,11,FALSE))="X","X",(IF(Y541="X",1,Y541+1)))))</f>
        <v/>
      </c>
      <c r="AH542" s="44"/>
      <c r="AI542" s="44"/>
      <c r="AJ542" s="44"/>
      <c r="AK542" s="44"/>
      <c r="AL542" s="44"/>
    </row>
    <row r="543" spans="2:38" ht="18.600000000000001" customHeight="1" x14ac:dyDescent="0.25">
      <c r="B543" s="50" t="str">
        <f>IF($A543="","",(IF((VLOOKUP($A543,DATA!$A$1:$M$38,2,FALSE))="X","X",(IF(B542="X",1,B542+1)))))</f>
        <v/>
      </c>
      <c r="C543" s="51" t="str">
        <f>IF($A543="","",(IF((VLOOKUP($A543,DATA!$A$1:$M$38,3,FALSE))="X","X",(IF(C542="X",1,C542+1)))))</f>
        <v/>
      </c>
      <c r="D543" s="50" t="str">
        <f>IF($A543="","",(IF((VLOOKUP($A543,DATA!$A$1:$M$38,4,FALSE))="X","X",(IF(D542="X",1,D542+1)))))</f>
        <v/>
      </c>
      <c r="E543" s="51" t="str">
        <f>IF($A543="","",(IF((VLOOKUP($A543,DATA!$A$1:$M$38,5,FALSE))="X","X",(IF(E542="X",1,E542+1)))))</f>
        <v/>
      </c>
      <c r="F543" s="50" t="str">
        <f>IF($A543="","",(IF((VLOOKUP($A543,DATA!$A$1:$M$38,6,FALSE))="X","X",(IF(F542="X",1,F542+1)))))</f>
        <v/>
      </c>
      <c r="G543" s="51" t="str">
        <f>IF($A543="","",(IF((VLOOKUP($A543,DATA!$A$1:$M$38,7,FALSE))="X","X",(IF(G542="X",1,G542+1)))))</f>
        <v/>
      </c>
      <c r="H543" s="50" t="str">
        <f>IF($A543="","",(IF((VLOOKUP($A543,DATA!$A$1:$M$38,8,FALSE))="X","X",(IF(H542="X",1,H542+1)))))</f>
        <v/>
      </c>
      <c r="I543" s="50" t="str">
        <f>IF($A543="","",(IF((VLOOKUP($A543,DATA!$A$1:$M$38,9,FALSE))="X","X",(IF(I542="X",1,I542+1)))))</f>
        <v/>
      </c>
      <c r="J543" s="51" t="str">
        <f>IF($A543="","",(IF((VLOOKUP($A543,DATA!$A$1:$M$38,10,FALSE))="X","X",(IF(J542="X",1,J542+1)))))</f>
        <v/>
      </c>
      <c r="K543" s="50" t="str">
        <f>IF($A543="","",(IF((VLOOKUP($A543,DATA!$A$1:$M$38,11,FALSE))="X","X",(IF(K542="X",1,K542+1)))))</f>
        <v/>
      </c>
      <c r="L543" s="50" t="str">
        <f>IF($A543="","",(IF((VLOOKUP($A543,DATA!$A$1:$M$38,12,FALSE))="X","X",(IF(L542="X",1,L542+1)))))</f>
        <v/>
      </c>
      <c r="M543" s="50" t="str">
        <f>IF($A543="","",(IF((VLOOKUP($A543,DATA!$A$1:$M$38,13,FALSE))="X","X",(IF(M542="X",1,M542+1)))))</f>
        <v/>
      </c>
      <c r="N543" s="53" t="str">
        <f t="shared" si="16"/>
        <v/>
      </c>
      <c r="O543" s="51" t="str">
        <f t="shared" si="17"/>
        <v/>
      </c>
      <c r="P543" s="50" t="str">
        <f>IF($A543="","",(IF((VLOOKUP($A543,DATA!$S$1:$AC$38,2,FALSE))="X","X",(IF(P542="X",1,P542+1)))))</f>
        <v/>
      </c>
      <c r="Q543" s="50" t="str">
        <f>IF($A543="","",(IF((VLOOKUP($A543,DATA!$S$1:$AC$38,3,FALSE))="X","X",(IF(Q542="X",1,Q542+1)))))</f>
        <v/>
      </c>
      <c r="R543" s="50" t="str">
        <f>IF($A543="","",(IF((VLOOKUP($A543,DATA!$S$1:$AC$38,4,FALSE))="X","X",(IF(R542="X",1,R542+1)))))</f>
        <v/>
      </c>
      <c r="S543" s="50" t="str">
        <f>IF($A543="","",(IF((VLOOKUP($A543,DATA!$S$1:$AC$38,5,FALSE))="X","X",(IF(S542="X",1,S542+1)))))</f>
        <v/>
      </c>
      <c r="T543" s="50" t="str">
        <f>IF($A543="","",(IF((VLOOKUP($A543,DATA!$S$1:$AC$38,6,FALSE))="X","X",(IF(T542="X",1,T542+1)))))</f>
        <v/>
      </c>
      <c r="U543" s="50" t="str">
        <f>IF($A543="","",(IF((VLOOKUP($A543,DATA!$S$1:$AC$38,7,FALSE))="X","X",(IF(U542="X",1,U542+1)))))</f>
        <v/>
      </c>
      <c r="V543" s="51" t="str">
        <f>IF($A543="","",(IF((VLOOKUP($A543,DATA!$S$1:$AC$38,8,FALSE))="X","X",(IF(V542="X",1,V542+1)))))</f>
        <v/>
      </c>
      <c r="W543" s="50" t="str">
        <f>IF($A543="","",(IF((VLOOKUP($A543,DATA!$S$1:$AC$38,9,FALSE))="X","X",(IF(W542="X",1,W542+1)))))</f>
        <v/>
      </c>
      <c r="X543" s="50" t="str">
        <f>IF($A543="","",(IF((VLOOKUP($A543,DATA!$S$1:$AC$38,10,FALSE))="X","X",(IF(X542="X",1,X542+1)))))</f>
        <v/>
      </c>
      <c r="Y543" s="51" t="str">
        <f>IF($A543="","",(IF((VLOOKUP($A543,DATA!$S$1:$AC$38,11,FALSE))="X","X",(IF(Y542="X",1,Y542+1)))))</f>
        <v/>
      </c>
      <c r="AH543" s="44"/>
      <c r="AI543" s="44"/>
      <c r="AJ543" s="44"/>
      <c r="AK543" s="44"/>
      <c r="AL543" s="44"/>
    </row>
    <row r="544" spans="2:38" ht="18.600000000000001" customHeight="1" x14ac:dyDescent="0.25">
      <c r="B544" s="50" t="str">
        <f>IF($A544="","",(IF((VLOOKUP($A544,DATA!$A$1:$M$38,2,FALSE))="X","X",(IF(B543="X",1,B543+1)))))</f>
        <v/>
      </c>
      <c r="C544" s="51" t="str">
        <f>IF($A544="","",(IF((VLOOKUP($A544,DATA!$A$1:$M$38,3,FALSE))="X","X",(IF(C543="X",1,C543+1)))))</f>
        <v/>
      </c>
      <c r="D544" s="50" t="str">
        <f>IF($A544="","",(IF((VLOOKUP($A544,DATA!$A$1:$M$38,4,FALSE))="X","X",(IF(D543="X",1,D543+1)))))</f>
        <v/>
      </c>
      <c r="E544" s="51" t="str">
        <f>IF($A544="","",(IF((VLOOKUP($A544,DATA!$A$1:$M$38,5,FALSE))="X","X",(IF(E543="X",1,E543+1)))))</f>
        <v/>
      </c>
      <c r="F544" s="50" t="str">
        <f>IF($A544="","",(IF((VLOOKUP($A544,DATA!$A$1:$M$38,6,FALSE))="X","X",(IF(F543="X",1,F543+1)))))</f>
        <v/>
      </c>
      <c r="G544" s="51" t="str">
        <f>IF($A544="","",(IF((VLOOKUP($A544,DATA!$A$1:$M$38,7,FALSE))="X","X",(IF(G543="X",1,G543+1)))))</f>
        <v/>
      </c>
      <c r="H544" s="50" t="str">
        <f>IF($A544="","",(IF((VLOOKUP($A544,DATA!$A$1:$M$38,8,FALSE))="X","X",(IF(H543="X",1,H543+1)))))</f>
        <v/>
      </c>
      <c r="I544" s="50" t="str">
        <f>IF($A544="","",(IF((VLOOKUP($A544,DATA!$A$1:$M$38,9,FALSE))="X","X",(IF(I543="X",1,I543+1)))))</f>
        <v/>
      </c>
      <c r="J544" s="51" t="str">
        <f>IF($A544="","",(IF((VLOOKUP($A544,DATA!$A$1:$M$38,10,FALSE))="X","X",(IF(J543="X",1,J543+1)))))</f>
        <v/>
      </c>
      <c r="K544" s="50" t="str">
        <f>IF($A544="","",(IF((VLOOKUP($A544,DATA!$A$1:$M$38,11,FALSE))="X","X",(IF(K543="X",1,K543+1)))))</f>
        <v/>
      </c>
      <c r="L544" s="50" t="str">
        <f>IF($A544="","",(IF((VLOOKUP($A544,DATA!$A$1:$M$38,12,FALSE))="X","X",(IF(L543="X",1,L543+1)))))</f>
        <v/>
      </c>
      <c r="M544" s="50" t="str">
        <f>IF($A544="","",(IF((VLOOKUP($A544,DATA!$A$1:$M$38,13,FALSE))="X","X",(IF(M543="X",1,M543+1)))))</f>
        <v/>
      </c>
      <c r="N544" s="53" t="str">
        <f t="shared" si="16"/>
        <v/>
      </c>
      <c r="O544" s="51" t="str">
        <f t="shared" si="17"/>
        <v/>
      </c>
      <c r="P544" s="50" t="str">
        <f>IF($A544="","",(IF((VLOOKUP($A544,DATA!$S$1:$AC$38,2,FALSE))="X","X",(IF(P543="X",1,P543+1)))))</f>
        <v/>
      </c>
      <c r="Q544" s="50" t="str">
        <f>IF($A544="","",(IF((VLOOKUP($A544,DATA!$S$1:$AC$38,3,FALSE))="X","X",(IF(Q543="X",1,Q543+1)))))</f>
        <v/>
      </c>
      <c r="R544" s="50" t="str">
        <f>IF($A544="","",(IF((VLOOKUP($A544,DATA!$S$1:$AC$38,4,FALSE))="X","X",(IF(R543="X",1,R543+1)))))</f>
        <v/>
      </c>
      <c r="S544" s="50" t="str">
        <f>IF($A544="","",(IF((VLOOKUP($A544,DATA!$S$1:$AC$38,5,FALSE))="X","X",(IF(S543="X",1,S543+1)))))</f>
        <v/>
      </c>
      <c r="T544" s="50" t="str">
        <f>IF($A544="","",(IF((VLOOKUP($A544,DATA!$S$1:$AC$38,6,FALSE))="X","X",(IF(T543="X",1,T543+1)))))</f>
        <v/>
      </c>
      <c r="U544" s="50" t="str">
        <f>IF($A544="","",(IF((VLOOKUP($A544,DATA!$S$1:$AC$38,7,FALSE))="X","X",(IF(U543="X",1,U543+1)))))</f>
        <v/>
      </c>
      <c r="V544" s="51" t="str">
        <f>IF($A544="","",(IF((VLOOKUP($A544,DATA!$S$1:$AC$38,8,FALSE))="X","X",(IF(V543="X",1,V543+1)))))</f>
        <v/>
      </c>
      <c r="W544" s="50" t="str">
        <f>IF($A544="","",(IF((VLOOKUP($A544,DATA!$S$1:$AC$38,9,FALSE))="X","X",(IF(W543="X",1,W543+1)))))</f>
        <v/>
      </c>
      <c r="X544" s="50" t="str">
        <f>IF($A544="","",(IF((VLOOKUP($A544,DATA!$S$1:$AC$38,10,FALSE))="X","X",(IF(X543="X",1,X543+1)))))</f>
        <v/>
      </c>
      <c r="Y544" s="51" t="str">
        <f>IF($A544="","",(IF((VLOOKUP($A544,DATA!$S$1:$AC$38,11,FALSE))="X","X",(IF(Y543="X",1,Y543+1)))))</f>
        <v/>
      </c>
      <c r="AH544" s="44"/>
      <c r="AI544" s="44"/>
      <c r="AJ544" s="44"/>
      <c r="AK544" s="44"/>
      <c r="AL544" s="44"/>
    </row>
    <row r="545" spans="2:38" ht="18.600000000000001" customHeight="1" x14ac:dyDescent="0.25">
      <c r="B545" s="50" t="str">
        <f>IF($A545="","",(IF((VLOOKUP($A545,DATA!$A$1:$M$38,2,FALSE))="X","X",(IF(B544="X",1,B544+1)))))</f>
        <v/>
      </c>
      <c r="C545" s="51" t="str">
        <f>IF($A545="","",(IF((VLOOKUP($A545,DATA!$A$1:$M$38,3,FALSE))="X","X",(IF(C544="X",1,C544+1)))))</f>
        <v/>
      </c>
      <c r="D545" s="50" t="str">
        <f>IF($A545="","",(IF((VLOOKUP($A545,DATA!$A$1:$M$38,4,FALSE))="X","X",(IF(D544="X",1,D544+1)))))</f>
        <v/>
      </c>
      <c r="E545" s="51" t="str">
        <f>IF($A545="","",(IF((VLOOKUP($A545,DATA!$A$1:$M$38,5,FALSE))="X","X",(IF(E544="X",1,E544+1)))))</f>
        <v/>
      </c>
      <c r="F545" s="50" t="str">
        <f>IF($A545="","",(IF((VLOOKUP($A545,DATA!$A$1:$M$38,6,FALSE))="X","X",(IF(F544="X",1,F544+1)))))</f>
        <v/>
      </c>
      <c r="G545" s="51" t="str">
        <f>IF($A545="","",(IF((VLOOKUP($A545,DATA!$A$1:$M$38,7,FALSE))="X","X",(IF(G544="X",1,G544+1)))))</f>
        <v/>
      </c>
      <c r="H545" s="50" t="str">
        <f>IF($A545="","",(IF((VLOOKUP($A545,DATA!$A$1:$M$38,8,FALSE))="X","X",(IF(H544="X",1,H544+1)))))</f>
        <v/>
      </c>
      <c r="I545" s="50" t="str">
        <f>IF($A545="","",(IF((VLOOKUP($A545,DATA!$A$1:$M$38,9,FALSE))="X","X",(IF(I544="X",1,I544+1)))))</f>
        <v/>
      </c>
      <c r="J545" s="51" t="str">
        <f>IF($A545="","",(IF((VLOOKUP($A545,DATA!$A$1:$M$38,10,FALSE))="X","X",(IF(J544="X",1,J544+1)))))</f>
        <v/>
      </c>
      <c r="K545" s="50" t="str">
        <f>IF($A545="","",(IF((VLOOKUP($A545,DATA!$A$1:$M$38,11,FALSE))="X","X",(IF(K544="X",1,K544+1)))))</f>
        <v/>
      </c>
      <c r="L545" s="50" t="str">
        <f>IF($A545="","",(IF((VLOOKUP($A545,DATA!$A$1:$M$38,12,FALSE))="X","X",(IF(L544="X",1,L544+1)))))</f>
        <v/>
      </c>
      <c r="M545" s="50" t="str">
        <f>IF($A545="","",(IF((VLOOKUP($A545,DATA!$A$1:$M$38,13,FALSE))="X","X",(IF(M544="X",1,M544+1)))))</f>
        <v/>
      </c>
      <c r="N545" s="53" t="str">
        <f t="shared" si="16"/>
        <v/>
      </c>
      <c r="O545" s="51" t="str">
        <f t="shared" si="17"/>
        <v/>
      </c>
      <c r="P545" s="50" t="str">
        <f>IF($A545="","",(IF((VLOOKUP($A545,DATA!$S$1:$AC$38,2,FALSE))="X","X",(IF(P544="X",1,P544+1)))))</f>
        <v/>
      </c>
      <c r="Q545" s="50" t="str">
        <f>IF($A545="","",(IF((VLOOKUP($A545,DATA!$S$1:$AC$38,3,FALSE))="X","X",(IF(Q544="X",1,Q544+1)))))</f>
        <v/>
      </c>
      <c r="R545" s="50" t="str">
        <f>IF($A545="","",(IF((VLOOKUP($A545,DATA!$S$1:$AC$38,4,FALSE))="X","X",(IF(R544="X",1,R544+1)))))</f>
        <v/>
      </c>
      <c r="S545" s="50" t="str">
        <f>IF($A545="","",(IF((VLOOKUP($A545,DATA!$S$1:$AC$38,5,FALSE))="X","X",(IF(S544="X",1,S544+1)))))</f>
        <v/>
      </c>
      <c r="T545" s="50" t="str">
        <f>IF($A545="","",(IF((VLOOKUP($A545,DATA!$S$1:$AC$38,6,FALSE))="X","X",(IF(T544="X",1,T544+1)))))</f>
        <v/>
      </c>
      <c r="U545" s="50" t="str">
        <f>IF($A545="","",(IF((VLOOKUP($A545,DATA!$S$1:$AC$38,7,FALSE))="X","X",(IF(U544="X",1,U544+1)))))</f>
        <v/>
      </c>
      <c r="V545" s="51" t="str">
        <f>IF($A545="","",(IF((VLOOKUP($A545,DATA!$S$1:$AC$38,8,FALSE))="X","X",(IF(V544="X",1,V544+1)))))</f>
        <v/>
      </c>
      <c r="W545" s="50" t="str">
        <f>IF($A545="","",(IF((VLOOKUP($A545,DATA!$S$1:$AC$38,9,FALSE))="X","X",(IF(W544="X",1,W544+1)))))</f>
        <v/>
      </c>
      <c r="X545" s="50" t="str">
        <f>IF($A545="","",(IF((VLOOKUP($A545,DATA!$S$1:$AC$38,10,FALSE))="X","X",(IF(X544="X",1,X544+1)))))</f>
        <v/>
      </c>
      <c r="Y545" s="51" t="str">
        <f>IF($A545="","",(IF((VLOOKUP($A545,DATA!$S$1:$AC$38,11,FALSE))="X","X",(IF(Y544="X",1,Y544+1)))))</f>
        <v/>
      </c>
      <c r="AH545" s="44"/>
      <c r="AI545" s="44"/>
      <c r="AJ545" s="44"/>
      <c r="AK545" s="44"/>
      <c r="AL545" s="44"/>
    </row>
    <row r="546" spans="2:38" ht="18.600000000000001" customHeight="1" x14ac:dyDescent="0.25">
      <c r="B546" s="50" t="str">
        <f>IF($A546="","",(IF((VLOOKUP($A546,DATA!$A$1:$M$38,2,FALSE))="X","X",(IF(B545="X",1,B545+1)))))</f>
        <v/>
      </c>
      <c r="C546" s="51" t="str">
        <f>IF($A546="","",(IF((VLOOKUP($A546,DATA!$A$1:$M$38,3,FALSE))="X","X",(IF(C545="X",1,C545+1)))))</f>
        <v/>
      </c>
      <c r="D546" s="50" t="str">
        <f>IF($A546="","",(IF((VLOOKUP($A546,DATA!$A$1:$M$38,4,FALSE))="X","X",(IF(D545="X",1,D545+1)))))</f>
        <v/>
      </c>
      <c r="E546" s="51" t="str">
        <f>IF($A546="","",(IF((VLOOKUP($A546,DATA!$A$1:$M$38,5,FALSE))="X","X",(IF(E545="X",1,E545+1)))))</f>
        <v/>
      </c>
      <c r="F546" s="50" t="str">
        <f>IF($A546="","",(IF((VLOOKUP($A546,DATA!$A$1:$M$38,6,FALSE))="X","X",(IF(F545="X",1,F545+1)))))</f>
        <v/>
      </c>
      <c r="G546" s="51" t="str">
        <f>IF($A546="","",(IF((VLOOKUP($A546,DATA!$A$1:$M$38,7,FALSE))="X","X",(IF(G545="X",1,G545+1)))))</f>
        <v/>
      </c>
      <c r="H546" s="50" t="str">
        <f>IF($A546="","",(IF((VLOOKUP($A546,DATA!$A$1:$M$38,8,FALSE))="X","X",(IF(H545="X",1,H545+1)))))</f>
        <v/>
      </c>
      <c r="I546" s="50" t="str">
        <f>IF($A546="","",(IF((VLOOKUP($A546,DATA!$A$1:$M$38,9,FALSE))="X","X",(IF(I545="X",1,I545+1)))))</f>
        <v/>
      </c>
      <c r="J546" s="51" t="str">
        <f>IF($A546="","",(IF((VLOOKUP($A546,DATA!$A$1:$M$38,10,FALSE))="X","X",(IF(J545="X",1,J545+1)))))</f>
        <v/>
      </c>
      <c r="K546" s="50" t="str">
        <f>IF($A546="","",(IF((VLOOKUP($A546,DATA!$A$1:$M$38,11,FALSE))="X","X",(IF(K545="X",1,K545+1)))))</f>
        <v/>
      </c>
      <c r="L546" s="50" t="str">
        <f>IF($A546="","",(IF((VLOOKUP($A546,DATA!$A$1:$M$38,12,FALSE))="X","X",(IF(L545="X",1,L545+1)))))</f>
        <v/>
      </c>
      <c r="M546" s="50" t="str">
        <f>IF($A546="","",(IF((VLOOKUP($A546,DATA!$A$1:$M$38,13,FALSE))="X","X",(IF(M545="X",1,M545+1)))))</f>
        <v/>
      </c>
      <c r="N546" s="53" t="str">
        <f t="shared" si="16"/>
        <v/>
      </c>
      <c r="O546" s="51" t="str">
        <f t="shared" si="17"/>
        <v/>
      </c>
      <c r="P546" s="50" t="str">
        <f>IF($A546="","",(IF((VLOOKUP($A546,DATA!$S$1:$AC$38,2,FALSE))="X","X",(IF(P545="X",1,P545+1)))))</f>
        <v/>
      </c>
      <c r="Q546" s="50" t="str">
        <f>IF($A546="","",(IF((VLOOKUP($A546,DATA!$S$1:$AC$38,3,FALSE))="X","X",(IF(Q545="X",1,Q545+1)))))</f>
        <v/>
      </c>
      <c r="R546" s="50" t="str">
        <f>IF($A546="","",(IF((VLOOKUP($A546,DATA!$S$1:$AC$38,4,FALSE))="X","X",(IF(R545="X",1,R545+1)))))</f>
        <v/>
      </c>
      <c r="S546" s="50" t="str">
        <f>IF($A546="","",(IF((VLOOKUP($A546,DATA!$S$1:$AC$38,5,FALSE))="X","X",(IF(S545="X",1,S545+1)))))</f>
        <v/>
      </c>
      <c r="T546" s="50" t="str">
        <f>IF($A546="","",(IF((VLOOKUP($A546,DATA!$S$1:$AC$38,6,FALSE))="X","X",(IF(T545="X",1,T545+1)))))</f>
        <v/>
      </c>
      <c r="U546" s="50" t="str">
        <f>IF($A546="","",(IF((VLOOKUP($A546,DATA!$S$1:$AC$38,7,FALSE))="X","X",(IF(U545="X",1,U545+1)))))</f>
        <v/>
      </c>
      <c r="V546" s="51" t="str">
        <f>IF($A546="","",(IF((VLOOKUP($A546,DATA!$S$1:$AC$38,8,FALSE))="X","X",(IF(V545="X",1,V545+1)))))</f>
        <v/>
      </c>
      <c r="W546" s="50" t="str">
        <f>IF($A546="","",(IF((VLOOKUP($A546,DATA!$S$1:$AC$38,9,FALSE))="X","X",(IF(W545="X",1,W545+1)))))</f>
        <v/>
      </c>
      <c r="X546" s="50" t="str">
        <f>IF($A546="","",(IF((VLOOKUP($A546,DATA!$S$1:$AC$38,10,FALSE))="X","X",(IF(X545="X",1,X545+1)))))</f>
        <v/>
      </c>
      <c r="Y546" s="51" t="str">
        <f>IF($A546="","",(IF((VLOOKUP($A546,DATA!$S$1:$AC$38,11,FALSE))="X","X",(IF(Y545="X",1,Y545+1)))))</f>
        <v/>
      </c>
      <c r="AH546" s="44"/>
      <c r="AI546" s="44"/>
      <c r="AJ546" s="44"/>
      <c r="AK546" s="44"/>
      <c r="AL546" s="44"/>
    </row>
    <row r="547" spans="2:38" ht="18.600000000000001" customHeight="1" x14ac:dyDescent="0.25">
      <c r="B547" s="50" t="str">
        <f>IF($A547="","",(IF((VLOOKUP($A547,DATA!$A$1:$M$38,2,FALSE))="X","X",(IF(B546="X",1,B546+1)))))</f>
        <v/>
      </c>
      <c r="C547" s="51" t="str">
        <f>IF($A547="","",(IF((VLOOKUP($A547,DATA!$A$1:$M$38,3,FALSE))="X","X",(IF(C546="X",1,C546+1)))))</f>
        <v/>
      </c>
      <c r="D547" s="50" t="str">
        <f>IF($A547="","",(IF((VLOOKUP($A547,DATA!$A$1:$M$38,4,FALSE))="X","X",(IF(D546="X",1,D546+1)))))</f>
        <v/>
      </c>
      <c r="E547" s="51" t="str">
        <f>IF($A547="","",(IF((VLOOKUP($A547,DATA!$A$1:$M$38,5,FALSE))="X","X",(IF(E546="X",1,E546+1)))))</f>
        <v/>
      </c>
      <c r="F547" s="50" t="str">
        <f>IF($A547="","",(IF((VLOOKUP($A547,DATA!$A$1:$M$38,6,FALSE))="X","X",(IF(F546="X",1,F546+1)))))</f>
        <v/>
      </c>
      <c r="G547" s="51" t="str">
        <f>IF($A547="","",(IF((VLOOKUP($A547,DATA!$A$1:$M$38,7,FALSE))="X","X",(IF(G546="X",1,G546+1)))))</f>
        <v/>
      </c>
      <c r="H547" s="50" t="str">
        <f>IF($A547="","",(IF((VLOOKUP($A547,DATA!$A$1:$M$38,8,FALSE))="X","X",(IF(H546="X",1,H546+1)))))</f>
        <v/>
      </c>
      <c r="I547" s="50" t="str">
        <f>IF($A547="","",(IF((VLOOKUP($A547,DATA!$A$1:$M$38,9,FALSE))="X","X",(IF(I546="X",1,I546+1)))))</f>
        <v/>
      </c>
      <c r="J547" s="51" t="str">
        <f>IF($A547="","",(IF((VLOOKUP($A547,DATA!$A$1:$M$38,10,FALSE))="X","X",(IF(J546="X",1,J546+1)))))</f>
        <v/>
      </c>
      <c r="K547" s="50" t="str">
        <f>IF($A547="","",(IF((VLOOKUP($A547,DATA!$A$1:$M$38,11,FALSE))="X","X",(IF(K546="X",1,K546+1)))))</f>
        <v/>
      </c>
      <c r="L547" s="50" t="str">
        <f>IF($A547="","",(IF((VLOOKUP($A547,DATA!$A$1:$M$38,12,FALSE))="X","X",(IF(L546="X",1,L546+1)))))</f>
        <v/>
      </c>
      <c r="M547" s="50" t="str">
        <f>IF($A547="","",(IF((VLOOKUP($A547,DATA!$A$1:$M$38,13,FALSE))="X","X",(IF(M546="X",1,M546+1)))))</f>
        <v/>
      </c>
      <c r="N547" s="53" t="str">
        <f t="shared" si="16"/>
        <v/>
      </c>
      <c r="O547" s="51" t="str">
        <f t="shared" si="17"/>
        <v/>
      </c>
      <c r="P547" s="50" t="str">
        <f>IF($A547="","",(IF((VLOOKUP($A547,DATA!$S$1:$AC$38,2,FALSE))="X","X",(IF(P546="X",1,P546+1)))))</f>
        <v/>
      </c>
      <c r="Q547" s="50" t="str">
        <f>IF($A547="","",(IF((VLOOKUP($A547,DATA!$S$1:$AC$38,3,FALSE))="X","X",(IF(Q546="X",1,Q546+1)))))</f>
        <v/>
      </c>
      <c r="R547" s="50" t="str">
        <f>IF($A547="","",(IF((VLOOKUP($A547,DATA!$S$1:$AC$38,4,FALSE))="X","X",(IF(R546="X",1,R546+1)))))</f>
        <v/>
      </c>
      <c r="S547" s="50" t="str">
        <f>IF($A547="","",(IF((VLOOKUP($A547,DATA!$S$1:$AC$38,5,FALSE))="X","X",(IF(S546="X",1,S546+1)))))</f>
        <v/>
      </c>
      <c r="T547" s="50" t="str">
        <f>IF($A547="","",(IF((VLOOKUP($A547,DATA!$S$1:$AC$38,6,FALSE))="X","X",(IF(T546="X",1,T546+1)))))</f>
        <v/>
      </c>
      <c r="U547" s="50" t="str">
        <f>IF($A547="","",(IF((VLOOKUP($A547,DATA!$S$1:$AC$38,7,FALSE))="X","X",(IF(U546="X",1,U546+1)))))</f>
        <v/>
      </c>
      <c r="V547" s="51" t="str">
        <f>IF($A547="","",(IF((VLOOKUP($A547,DATA!$S$1:$AC$38,8,FALSE))="X","X",(IF(V546="X",1,V546+1)))))</f>
        <v/>
      </c>
      <c r="W547" s="50" t="str">
        <f>IF($A547="","",(IF((VLOOKUP($A547,DATA!$S$1:$AC$38,9,FALSE))="X","X",(IF(W546="X",1,W546+1)))))</f>
        <v/>
      </c>
      <c r="X547" s="50" t="str">
        <f>IF($A547="","",(IF((VLOOKUP($A547,DATA!$S$1:$AC$38,10,FALSE))="X","X",(IF(X546="X",1,X546+1)))))</f>
        <v/>
      </c>
      <c r="Y547" s="51" t="str">
        <f>IF($A547="","",(IF((VLOOKUP($A547,DATA!$S$1:$AC$38,11,FALSE))="X","X",(IF(Y546="X",1,Y546+1)))))</f>
        <v/>
      </c>
      <c r="AH547" s="44"/>
      <c r="AI547" s="44"/>
      <c r="AJ547" s="44"/>
      <c r="AK547" s="44"/>
      <c r="AL547" s="44"/>
    </row>
    <row r="548" spans="2:38" ht="18.600000000000001" customHeight="1" x14ac:dyDescent="0.25">
      <c r="B548" s="50" t="str">
        <f>IF($A548="","",(IF((VLOOKUP($A548,DATA!$A$1:$M$38,2,FALSE))="X","X",(IF(B547="X",1,B547+1)))))</f>
        <v/>
      </c>
      <c r="C548" s="51" t="str">
        <f>IF($A548="","",(IF((VLOOKUP($A548,DATA!$A$1:$M$38,3,FALSE))="X","X",(IF(C547="X",1,C547+1)))))</f>
        <v/>
      </c>
      <c r="D548" s="50" t="str">
        <f>IF($A548="","",(IF((VLOOKUP($A548,DATA!$A$1:$M$38,4,FALSE))="X","X",(IF(D547="X",1,D547+1)))))</f>
        <v/>
      </c>
      <c r="E548" s="51" t="str">
        <f>IF($A548="","",(IF((VLOOKUP($A548,DATA!$A$1:$M$38,5,FALSE))="X","X",(IF(E547="X",1,E547+1)))))</f>
        <v/>
      </c>
      <c r="F548" s="50" t="str">
        <f>IF($A548="","",(IF((VLOOKUP($A548,DATA!$A$1:$M$38,6,FALSE))="X","X",(IF(F547="X",1,F547+1)))))</f>
        <v/>
      </c>
      <c r="G548" s="51" t="str">
        <f>IF($A548="","",(IF((VLOOKUP($A548,DATA!$A$1:$M$38,7,FALSE))="X","X",(IF(G547="X",1,G547+1)))))</f>
        <v/>
      </c>
      <c r="H548" s="50" t="str">
        <f>IF($A548="","",(IF((VLOOKUP($A548,DATA!$A$1:$M$38,8,FALSE))="X","X",(IF(H547="X",1,H547+1)))))</f>
        <v/>
      </c>
      <c r="I548" s="50" t="str">
        <f>IF($A548="","",(IF((VLOOKUP($A548,DATA!$A$1:$M$38,9,FALSE))="X","X",(IF(I547="X",1,I547+1)))))</f>
        <v/>
      </c>
      <c r="J548" s="51" t="str">
        <f>IF($A548="","",(IF((VLOOKUP($A548,DATA!$A$1:$M$38,10,FALSE))="X","X",(IF(J547="X",1,J547+1)))))</f>
        <v/>
      </c>
      <c r="K548" s="50" t="str">
        <f>IF($A548="","",(IF((VLOOKUP($A548,DATA!$A$1:$M$38,11,FALSE))="X","X",(IF(K547="X",1,K547+1)))))</f>
        <v/>
      </c>
      <c r="L548" s="50" t="str">
        <f>IF($A548="","",(IF((VLOOKUP($A548,DATA!$A$1:$M$38,12,FALSE))="X","X",(IF(L547="X",1,L547+1)))))</f>
        <v/>
      </c>
      <c r="M548" s="50" t="str">
        <f>IF($A548="","",(IF((VLOOKUP($A548,DATA!$A$1:$M$38,13,FALSE))="X","X",(IF(M547="X",1,M547+1)))))</f>
        <v/>
      </c>
      <c r="N548" s="53" t="str">
        <f t="shared" si="16"/>
        <v/>
      </c>
      <c r="O548" s="51" t="str">
        <f t="shared" si="17"/>
        <v/>
      </c>
      <c r="P548" s="50" t="str">
        <f>IF($A548="","",(IF((VLOOKUP($A548,DATA!$S$1:$AC$38,2,FALSE))="X","X",(IF(P547="X",1,P547+1)))))</f>
        <v/>
      </c>
      <c r="Q548" s="50" t="str">
        <f>IF($A548="","",(IF((VLOOKUP($A548,DATA!$S$1:$AC$38,3,FALSE))="X","X",(IF(Q547="X",1,Q547+1)))))</f>
        <v/>
      </c>
      <c r="R548" s="50" t="str">
        <f>IF($A548="","",(IF((VLOOKUP($A548,DATA!$S$1:$AC$38,4,FALSE))="X","X",(IF(R547="X",1,R547+1)))))</f>
        <v/>
      </c>
      <c r="S548" s="50" t="str">
        <f>IF($A548="","",(IF((VLOOKUP($A548,DATA!$S$1:$AC$38,5,FALSE))="X","X",(IF(S547="X",1,S547+1)))))</f>
        <v/>
      </c>
      <c r="T548" s="50" t="str">
        <f>IF($A548="","",(IF((VLOOKUP($A548,DATA!$S$1:$AC$38,6,FALSE))="X","X",(IF(T547="X",1,T547+1)))))</f>
        <v/>
      </c>
      <c r="U548" s="50" t="str">
        <f>IF($A548="","",(IF((VLOOKUP($A548,DATA!$S$1:$AC$38,7,FALSE))="X","X",(IF(U547="X",1,U547+1)))))</f>
        <v/>
      </c>
      <c r="V548" s="51" t="str">
        <f>IF($A548="","",(IF((VLOOKUP($A548,DATA!$S$1:$AC$38,8,FALSE))="X","X",(IF(V547="X",1,V547+1)))))</f>
        <v/>
      </c>
      <c r="W548" s="50" t="str">
        <f>IF($A548="","",(IF((VLOOKUP($A548,DATA!$S$1:$AC$38,9,FALSE))="X","X",(IF(W547="X",1,W547+1)))))</f>
        <v/>
      </c>
      <c r="X548" s="50" t="str">
        <f>IF($A548="","",(IF((VLOOKUP($A548,DATA!$S$1:$AC$38,10,FALSE))="X","X",(IF(X547="X",1,X547+1)))))</f>
        <v/>
      </c>
      <c r="Y548" s="51" t="str">
        <f>IF($A548="","",(IF((VLOOKUP($A548,DATA!$S$1:$AC$38,11,FALSE))="X","X",(IF(Y547="X",1,Y547+1)))))</f>
        <v/>
      </c>
      <c r="AH548" s="44"/>
      <c r="AI548" s="44"/>
      <c r="AJ548" s="44"/>
      <c r="AK548" s="44"/>
      <c r="AL548" s="44"/>
    </row>
    <row r="549" spans="2:38" ht="18.600000000000001" customHeight="1" x14ac:dyDescent="0.25">
      <c r="B549" s="50" t="str">
        <f>IF($A549="","",(IF((VLOOKUP($A549,DATA!$A$1:$M$38,2,FALSE))="X","X",(IF(B548="X",1,B548+1)))))</f>
        <v/>
      </c>
      <c r="C549" s="51" t="str">
        <f>IF($A549="","",(IF((VLOOKUP($A549,DATA!$A$1:$M$38,3,FALSE))="X","X",(IF(C548="X",1,C548+1)))))</f>
        <v/>
      </c>
      <c r="D549" s="50" t="str">
        <f>IF($A549="","",(IF((VLOOKUP($A549,DATA!$A$1:$M$38,4,FALSE))="X","X",(IF(D548="X",1,D548+1)))))</f>
        <v/>
      </c>
      <c r="E549" s="51" t="str">
        <f>IF($A549="","",(IF((VLOOKUP($A549,DATA!$A$1:$M$38,5,FALSE))="X","X",(IF(E548="X",1,E548+1)))))</f>
        <v/>
      </c>
      <c r="F549" s="50" t="str">
        <f>IF($A549="","",(IF((VLOOKUP($A549,DATA!$A$1:$M$38,6,FALSE))="X","X",(IF(F548="X",1,F548+1)))))</f>
        <v/>
      </c>
      <c r="G549" s="51" t="str">
        <f>IF($A549="","",(IF((VLOOKUP($A549,DATA!$A$1:$M$38,7,FALSE))="X","X",(IF(G548="X",1,G548+1)))))</f>
        <v/>
      </c>
      <c r="H549" s="50" t="str">
        <f>IF($A549="","",(IF((VLOOKUP($A549,DATA!$A$1:$M$38,8,FALSE))="X","X",(IF(H548="X",1,H548+1)))))</f>
        <v/>
      </c>
      <c r="I549" s="50" t="str">
        <f>IF($A549="","",(IF((VLOOKUP($A549,DATA!$A$1:$M$38,9,FALSE))="X","X",(IF(I548="X",1,I548+1)))))</f>
        <v/>
      </c>
      <c r="J549" s="51" t="str">
        <f>IF($A549="","",(IF((VLOOKUP($A549,DATA!$A$1:$M$38,10,FALSE))="X","X",(IF(J548="X",1,J548+1)))))</f>
        <v/>
      </c>
      <c r="K549" s="50" t="str">
        <f>IF($A549="","",(IF((VLOOKUP($A549,DATA!$A$1:$M$38,11,FALSE))="X","X",(IF(K548="X",1,K548+1)))))</f>
        <v/>
      </c>
      <c r="L549" s="50" t="str">
        <f>IF($A549="","",(IF((VLOOKUP($A549,DATA!$A$1:$M$38,12,FALSE))="X","X",(IF(L548="X",1,L548+1)))))</f>
        <v/>
      </c>
      <c r="M549" s="50" t="str">
        <f>IF($A549="","",(IF((VLOOKUP($A549,DATA!$A$1:$M$38,13,FALSE))="X","X",(IF(M548="X",1,M548+1)))))</f>
        <v/>
      </c>
      <c r="N549" s="53" t="str">
        <f t="shared" si="16"/>
        <v/>
      </c>
      <c r="O549" s="51" t="str">
        <f t="shared" si="17"/>
        <v/>
      </c>
      <c r="P549" s="50" t="str">
        <f>IF($A549="","",(IF((VLOOKUP($A549,DATA!$S$1:$AC$38,2,FALSE))="X","X",(IF(P548="X",1,P548+1)))))</f>
        <v/>
      </c>
      <c r="Q549" s="50" t="str">
        <f>IF($A549="","",(IF((VLOOKUP($A549,DATA!$S$1:$AC$38,3,FALSE))="X","X",(IF(Q548="X",1,Q548+1)))))</f>
        <v/>
      </c>
      <c r="R549" s="50" t="str">
        <f>IF($A549="","",(IF((VLOOKUP($A549,DATA!$S$1:$AC$38,4,FALSE))="X","X",(IF(R548="X",1,R548+1)))))</f>
        <v/>
      </c>
      <c r="S549" s="50" t="str">
        <f>IF($A549="","",(IF((VLOOKUP($A549,DATA!$S$1:$AC$38,5,FALSE))="X","X",(IF(S548="X",1,S548+1)))))</f>
        <v/>
      </c>
      <c r="T549" s="50" t="str">
        <f>IF($A549="","",(IF((VLOOKUP($A549,DATA!$S$1:$AC$38,6,FALSE))="X","X",(IF(T548="X",1,T548+1)))))</f>
        <v/>
      </c>
      <c r="U549" s="50" t="str">
        <f>IF($A549="","",(IF((VLOOKUP($A549,DATA!$S$1:$AC$38,7,FALSE))="X","X",(IF(U548="X",1,U548+1)))))</f>
        <v/>
      </c>
      <c r="V549" s="51" t="str">
        <f>IF($A549="","",(IF((VLOOKUP($A549,DATA!$S$1:$AC$38,8,FALSE))="X","X",(IF(V548="X",1,V548+1)))))</f>
        <v/>
      </c>
      <c r="W549" s="50" t="str">
        <f>IF($A549="","",(IF((VLOOKUP($A549,DATA!$S$1:$AC$38,9,FALSE))="X","X",(IF(W548="X",1,W548+1)))))</f>
        <v/>
      </c>
      <c r="X549" s="50" t="str">
        <f>IF($A549="","",(IF((VLOOKUP($A549,DATA!$S$1:$AC$38,10,FALSE))="X","X",(IF(X548="X",1,X548+1)))))</f>
        <v/>
      </c>
      <c r="Y549" s="51" t="str">
        <f>IF($A549="","",(IF((VLOOKUP($A549,DATA!$S$1:$AC$38,11,FALSE))="X","X",(IF(Y548="X",1,Y548+1)))))</f>
        <v/>
      </c>
      <c r="AH549" s="44"/>
      <c r="AI549" s="44"/>
      <c r="AJ549" s="44"/>
      <c r="AK549" s="44"/>
      <c r="AL549" s="44"/>
    </row>
    <row r="550" spans="2:38" ht="18.600000000000001" customHeight="1" x14ac:dyDescent="0.25">
      <c r="B550" s="50" t="str">
        <f>IF($A550="","",(IF((VLOOKUP($A550,DATA!$A$1:$M$38,2,FALSE))="X","X",(IF(B549="X",1,B549+1)))))</f>
        <v/>
      </c>
      <c r="C550" s="51" t="str">
        <f>IF($A550="","",(IF((VLOOKUP($A550,DATA!$A$1:$M$38,3,FALSE))="X","X",(IF(C549="X",1,C549+1)))))</f>
        <v/>
      </c>
      <c r="D550" s="50" t="str">
        <f>IF($A550="","",(IF((VLOOKUP($A550,DATA!$A$1:$M$38,4,FALSE))="X","X",(IF(D549="X",1,D549+1)))))</f>
        <v/>
      </c>
      <c r="E550" s="51" t="str">
        <f>IF($A550="","",(IF((VLOOKUP($A550,DATA!$A$1:$M$38,5,FALSE))="X","X",(IF(E549="X",1,E549+1)))))</f>
        <v/>
      </c>
      <c r="F550" s="50" t="str">
        <f>IF($A550="","",(IF((VLOOKUP($A550,DATA!$A$1:$M$38,6,FALSE))="X","X",(IF(F549="X",1,F549+1)))))</f>
        <v/>
      </c>
      <c r="G550" s="51" t="str">
        <f>IF($A550="","",(IF((VLOOKUP($A550,DATA!$A$1:$M$38,7,FALSE))="X","X",(IF(G549="X",1,G549+1)))))</f>
        <v/>
      </c>
      <c r="H550" s="50" t="str">
        <f>IF($A550="","",(IF((VLOOKUP($A550,DATA!$A$1:$M$38,8,FALSE))="X","X",(IF(H549="X",1,H549+1)))))</f>
        <v/>
      </c>
      <c r="I550" s="50" t="str">
        <f>IF($A550="","",(IF((VLOOKUP($A550,DATA!$A$1:$M$38,9,FALSE))="X","X",(IF(I549="X",1,I549+1)))))</f>
        <v/>
      </c>
      <c r="J550" s="51" t="str">
        <f>IF($A550="","",(IF((VLOOKUP($A550,DATA!$A$1:$M$38,10,FALSE))="X","X",(IF(J549="X",1,J549+1)))))</f>
        <v/>
      </c>
      <c r="K550" s="50" t="str">
        <f>IF($A550="","",(IF((VLOOKUP($A550,DATA!$A$1:$M$38,11,FALSE))="X","X",(IF(K549="X",1,K549+1)))))</f>
        <v/>
      </c>
      <c r="L550" s="50" t="str">
        <f>IF($A550="","",(IF((VLOOKUP($A550,DATA!$A$1:$M$38,12,FALSE))="X","X",(IF(L549="X",1,L549+1)))))</f>
        <v/>
      </c>
      <c r="M550" s="50" t="str">
        <f>IF($A550="","",(IF((VLOOKUP($A550,DATA!$A$1:$M$38,13,FALSE))="X","X",(IF(M549="X",1,M549+1)))))</f>
        <v/>
      </c>
      <c r="N550" s="53" t="str">
        <f t="shared" si="16"/>
        <v/>
      </c>
      <c r="O550" s="51" t="str">
        <f t="shared" si="17"/>
        <v/>
      </c>
      <c r="P550" s="50" t="str">
        <f>IF($A550="","",(IF((VLOOKUP($A550,DATA!$S$1:$AC$38,2,FALSE))="X","X",(IF(P549="X",1,P549+1)))))</f>
        <v/>
      </c>
      <c r="Q550" s="50" t="str">
        <f>IF($A550="","",(IF((VLOOKUP($A550,DATA!$S$1:$AC$38,3,FALSE))="X","X",(IF(Q549="X",1,Q549+1)))))</f>
        <v/>
      </c>
      <c r="R550" s="50" t="str">
        <f>IF($A550="","",(IF((VLOOKUP($A550,DATA!$S$1:$AC$38,4,FALSE))="X","X",(IF(R549="X",1,R549+1)))))</f>
        <v/>
      </c>
      <c r="S550" s="50" t="str">
        <f>IF($A550="","",(IF((VLOOKUP($A550,DATA!$S$1:$AC$38,5,FALSE))="X","X",(IF(S549="X",1,S549+1)))))</f>
        <v/>
      </c>
      <c r="T550" s="50" t="str">
        <f>IF($A550="","",(IF((VLOOKUP($A550,DATA!$S$1:$AC$38,6,FALSE))="X","X",(IF(T549="X",1,T549+1)))))</f>
        <v/>
      </c>
      <c r="U550" s="50" t="str">
        <f>IF($A550="","",(IF((VLOOKUP($A550,DATA!$S$1:$AC$38,7,FALSE))="X","X",(IF(U549="X",1,U549+1)))))</f>
        <v/>
      </c>
      <c r="V550" s="51" t="str">
        <f>IF($A550="","",(IF((VLOOKUP($A550,DATA!$S$1:$AC$38,8,FALSE))="X","X",(IF(V549="X",1,V549+1)))))</f>
        <v/>
      </c>
      <c r="W550" s="50" t="str">
        <f>IF($A550="","",(IF((VLOOKUP($A550,DATA!$S$1:$AC$38,9,FALSE))="X","X",(IF(W549="X",1,W549+1)))))</f>
        <v/>
      </c>
      <c r="X550" s="50" t="str">
        <f>IF($A550="","",(IF((VLOOKUP($A550,DATA!$S$1:$AC$38,10,FALSE))="X","X",(IF(X549="X",1,X549+1)))))</f>
        <v/>
      </c>
      <c r="Y550" s="51" t="str">
        <f>IF($A550="","",(IF((VLOOKUP($A550,DATA!$S$1:$AC$38,11,FALSE))="X","X",(IF(Y549="X",1,Y549+1)))))</f>
        <v/>
      </c>
      <c r="AH550" s="44"/>
      <c r="AI550" s="44"/>
      <c r="AJ550" s="44"/>
      <c r="AK550" s="44"/>
      <c r="AL550" s="44"/>
    </row>
    <row r="551" spans="2:38" ht="18.600000000000001" customHeight="1" x14ac:dyDescent="0.25">
      <c r="B551" s="50" t="str">
        <f>IF($A551="","",(IF((VLOOKUP($A551,DATA!$A$1:$M$38,2,FALSE))="X","X",(IF(B550="X",1,B550+1)))))</f>
        <v/>
      </c>
      <c r="C551" s="51" t="str">
        <f>IF($A551="","",(IF((VLOOKUP($A551,DATA!$A$1:$M$38,3,FALSE))="X","X",(IF(C550="X",1,C550+1)))))</f>
        <v/>
      </c>
      <c r="D551" s="50" t="str">
        <f>IF($A551="","",(IF((VLOOKUP($A551,DATA!$A$1:$M$38,4,FALSE))="X","X",(IF(D550="X",1,D550+1)))))</f>
        <v/>
      </c>
      <c r="E551" s="51" t="str">
        <f>IF($A551="","",(IF((VLOOKUP($A551,DATA!$A$1:$M$38,5,FALSE))="X","X",(IF(E550="X",1,E550+1)))))</f>
        <v/>
      </c>
      <c r="F551" s="50" t="str">
        <f>IF($A551="","",(IF((VLOOKUP($A551,DATA!$A$1:$M$38,6,FALSE))="X","X",(IF(F550="X",1,F550+1)))))</f>
        <v/>
      </c>
      <c r="G551" s="51" t="str">
        <f>IF($A551="","",(IF((VLOOKUP($A551,DATA!$A$1:$M$38,7,FALSE))="X","X",(IF(G550="X",1,G550+1)))))</f>
        <v/>
      </c>
      <c r="H551" s="50" t="str">
        <f>IF($A551="","",(IF((VLOOKUP($A551,DATA!$A$1:$M$38,8,FALSE))="X","X",(IF(H550="X",1,H550+1)))))</f>
        <v/>
      </c>
      <c r="I551" s="50" t="str">
        <f>IF($A551="","",(IF((VLOOKUP($A551,DATA!$A$1:$M$38,9,FALSE))="X","X",(IF(I550="X",1,I550+1)))))</f>
        <v/>
      </c>
      <c r="J551" s="51" t="str">
        <f>IF($A551="","",(IF((VLOOKUP($A551,DATA!$A$1:$M$38,10,FALSE))="X","X",(IF(J550="X",1,J550+1)))))</f>
        <v/>
      </c>
      <c r="K551" s="50" t="str">
        <f>IF($A551="","",(IF((VLOOKUP($A551,DATA!$A$1:$M$38,11,FALSE))="X","X",(IF(K550="X",1,K550+1)))))</f>
        <v/>
      </c>
      <c r="L551" s="50" t="str">
        <f>IF($A551="","",(IF((VLOOKUP($A551,DATA!$A$1:$M$38,12,FALSE))="X","X",(IF(L550="X",1,L550+1)))))</f>
        <v/>
      </c>
      <c r="M551" s="50" t="str">
        <f>IF($A551="","",(IF((VLOOKUP($A551,DATA!$A$1:$M$38,13,FALSE))="X","X",(IF(M550="X",1,M550+1)))))</f>
        <v/>
      </c>
      <c r="N551" s="53" t="str">
        <f t="shared" si="16"/>
        <v/>
      </c>
      <c r="O551" s="51" t="str">
        <f t="shared" si="17"/>
        <v/>
      </c>
      <c r="P551" s="50" t="str">
        <f>IF($A551="","",(IF((VLOOKUP($A551,DATA!$S$1:$AC$38,2,FALSE))="X","X",(IF(P550="X",1,P550+1)))))</f>
        <v/>
      </c>
      <c r="Q551" s="50" t="str">
        <f>IF($A551="","",(IF((VLOOKUP($A551,DATA!$S$1:$AC$38,3,FALSE))="X","X",(IF(Q550="X",1,Q550+1)))))</f>
        <v/>
      </c>
      <c r="R551" s="50" t="str">
        <f>IF($A551="","",(IF((VLOOKUP($A551,DATA!$S$1:$AC$38,4,FALSE))="X","X",(IF(R550="X",1,R550+1)))))</f>
        <v/>
      </c>
      <c r="S551" s="50" t="str">
        <f>IF($A551="","",(IF((VLOOKUP($A551,DATA!$S$1:$AC$38,5,FALSE))="X","X",(IF(S550="X",1,S550+1)))))</f>
        <v/>
      </c>
      <c r="T551" s="50" t="str">
        <f>IF($A551="","",(IF((VLOOKUP($A551,DATA!$S$1:$AC$38,6,FALSE))="X","X",(IF(T550="X",1,T550+1)))))</f>
        <v/>
      </c>
      <c r="U551" s="50" t="str">
        <f>IF($A551="","",(IF((VLOOKUP($A551,DATA!$S$1:$AC$38,7,FALSE))="X","X",(IF(U550="X",1,U550+1)))))</f>
        <v/>
      </c>
      <c r="V551" s="51" t="str">
        <f>IF($A551="","",(IF((VLOOKUP($A551,DATA!$S$1:$AC$38,8,FALSE))="X","X",(IF(V550="X",1,V550+1)))))</f>
        <v/>
      </c>
      <c r="W551" s="50" t="str">
        <f>IF($A551="","",(IF((VLOOKUP($A551,DATA!$S$1:$AC$38,9,FALSE))="X","X",(IF(W550="X",1,W550+1)))))</f>
        <v/>
      </c>
      <c r="X551" s="50" t="str">
        <f>IF($A551="","",(IF((VLOOKUP($A551,DATA!$S$1:$AC$38,10,FALSE))="X","X",(IF(X550="X",1,X550+1)))))</f>
        <v/>
      </c>
      <c r="Y551" s="51" t="str">
        <f>IF($A551="","",(IF((VLOOKUP($A551,DATA!$S$1:$AC$38,11,FALSE))="X","X",(IF(Y550="X",1,Y550+1)))))</f>
        <v/>
      </c>
      <c r="AH551" s="44"/>
      <c r="AI551" s="44"/>
      <c r="AJ551" s="44"/>
      <c r="AK551" s="44"/>
      <c r="AL551" s="44"/>
    </row>
    <row r="552" spans="2:38" ht="18.600000000000001" customHeight="1" x14ac:dyDescent="0.25">
      <c r="B552" s="50" t="str">
        <f>IF($A552="","",(IF((VLOOKUP($A552,DATA!$A$1:$M$38,2,FALSE))="X","X",(IF(B551="X",1,B551+1)))))</f>
        <v/>
      </c>
      <c r="C552" s="51" t="str">
        <f>IF($A552="","",(IF((VLOOKUP($A552,DATA!$A$1:$M$38,3,FALSE))="X","X",(IF(C551="X",1,C551+1)))))</f>
        <v/>
      </c>
      <c r="D552" s="50" t="str">
        <f>IF($A552="","",(IF((VLOOKUP($A552,DATA!$A$1:$M$38,4,FALSE))="X","X",(IF(D551="X",1,D551+1)))))</f>
        <v/>
      </c>
      <c r="E552" s="51" t="str">
        <f>IF($A552="","",(IF((VLOOKUP($A552,DATA!$A$1:$M$38,5,FALSE))="X","X",(IF(E551="X",1,E551+1)))))</f>
        <v/>
      </c>
      <c r="F552" s="50" t="str">
        <f>IF($A552="","",(IF((VLOOKUP($A552,DATA!$A$1:$M$38,6,FALSE))="X","X",(IF(F551="X",1,F551+1)))))</f>
        <v/>
      </c>
      <c r="G552" s="51" t="str">
        <f>IF($A552="","",(IF((VLOOKUP($A552,DATA!$A$1:$M$38,7,FALSE))="X","X",(IF(G551="X",1,G551+1)))))</f>
        <v/>
      </c>
      <c r="H552" s="50" t="str">
        <f>IF($A552="","",(IF((VLOOKUP($A552,DATA!$A$1:$M$38,8,FALSE))="X","X",(IF(H551="X",1,H551+1)))))</f>
        <v/>
      </c>
      <c r="I552" s="50" t="str">
        <f>IF($A552="","",(IF((VLOOKUP($A552,DATA!$A$1:$M$38,9,FALSE))="X","X",(IF(I551="X",1,I551+1)))))</f>
        <v/>
      </c>
      <c r="J552" s="51" t="str">
        <f>IF($A552="","",(IF((VLOOKUP($A552,DATA!$A$1:$M$38,10,FALSE))="X","X",(IF(J551="X",1,J551+1)))))</f>
        <v/>
      </c>
      <c r="K552" s="50" t="str">
        <f>IF($A552="","",(IF((VLOOKUP($A552,DATA!$A$1:$M$38,11,FALSE))="X","X",(IF(K551="X",1,K551+1)))))</f>
        <v/>
      </c>
      <c r="L552" s="50" t="str">
        <f>IF($A552="","",(IF((VLOOKUP($A552,DATA!$A$1:$M$38,12,FALSE))="X","X",(IF(L551="X",1,L551+1)))))</f>
        <v/>
      </c>
      <c r="M552" s="50" t="str">
        <f>IF($A552="","",(IF((VLOOKUP($A552,DATA!$A$1:$M$38,13,FALSE))="X","X",(IF(M551="X",1,M551+1)))))</f>
        <v/>
      </c>
      <c r="N552" s="53" t="str">
        <f t="shared" si="16"/>
        <v/>
      </c>
      <c r="O552" s="51" t="str">
        <f t="shared" si="17"/>
        <v/>
      </c>
      <c r="P552" s="50" t="str">
        <f>IF($A552="","",(IF((VLOOKUP($A552,DATA!$S$1:$AC$38,2,FALSE))="X","X",(IF(P551="X",1,P551+1)))))</f>
        <v/>
      </c>
      <c r="Q552" s="50" t="str">
        <f>IF($A552="","",(IF((VLOOKUP($A552,DATA!$S$1:$AC$38,3,FALSE))="X","X",(IF(Q551="X",1,Q551+1)))))</f>
        <v/>
      </c>
      <c r="R552" s="50" t="str">
        <f>IF($A552="","",(IF((VLOOKUP($A552,DATA!$S$1:$AC$38,4,FALSE))="X","X",(IF(R551="X",1,R551+1)))))</f>
        <v/>
      </c>
      <c r="S552" s="50" t="str">
        <f>IF($A552="","",(IF((VLOOKUP($A552,DATA!$S$1:$AC$38,5,FALSE))="X","X",(IF(S551="X",1,S551+1)))))</f>
        <v/>
      </c>
      <c r="T552" s="50" t="str">
        <f>IF($A552="","",(IF((VLOOKUP($A552,DATA!$S$1:$AC$38,6,FALSE))="X","X",(IF(T551="X",1,T551+1)))))</f>
        <v/>
      </c>
      <c r="U552" s="50" t="str">
        <f>IF($A552="","",(IF((VLOOKUP($A552,DATA!$S$1:$AC$38,7,FALSE))="X","X",(IF(U551="X",1,U551+1)))))</f>
        <v/>
      </c>
      <c r="V552" s="51" t="str">
        <f>IF($A552="","",(IF((VLOOKUP($A552,DATA!$S$1:$AC$38,8,FALSE))="X","X",(IF(V551="X",1,V551+1)))))</f>
        <v/>
      </c>
      <c r="W552" s="50" t="str">
        <f>IF($A552="","",(IF((VLOOKUP($A552,DATA!$S$1:$AC$38,9,FALSE))="X","X",(IF(W551="X",1,W551+1)))))</f>
        <v/>
      </c>
      <c r="X552" s="50" t="str">
        <f>IF($A552="","",(IF((VLOOKUP($A552,DATA!$S$1:$AC$38,10,FALSE))="X","X",(IF(X551="X",1,X551+1)))))</f>
        <v/>
      </c>
      <c r="Y552" s="51" t="str">
        <f>IF($A552="","",(IF((VLOOKUP($A552,DATA!$S$1:$AC$38,11,FALSE))="X","X",(IF(Y551="X",1,Y551+1)))))</f>
        <v/>
      </c>
      <c r="AH552" s="44"/>
      <c r="AI552" s="44"/>
      <c r="AJ552" s="44"/>
      <c r="AK552" s="44"/>
      <c r="AL552" s="44"/>
    </row>
    <row r="553" spans="2:38" ht="18.600000000000001" customHeight="1" x14ac:dyDescent="0.25">
      <c r="B553" s="50" t="str">
        <f>IF($A553="","",(IF((VLOOKUP($A553,DATA!$A$1:$M$38,2,FALSE))="X","X",(IF(B552="X",1,B552+1)))))</f>
        <v/>
      </c>
      <c r="C553" s="51" t="str">
        <f>IF($A553="","",(IF((VLOOKUP($A553,DATA!$A$1:$M$38,3,FALSE))="X","X",(IF(C552="X",1,C552+1)))))</f>
        <v/>
      </c>
      <c r="D553" s="50" t="str">
        <f>IF($A553="","",(IF((VLOOKUP($A553,DATA!$A$1:$M$38,4,FALSE))="X","X",(IF(D552="X",1,D552+1)))))</f>
        <v/>
      </c>
      <c r="E553" s="51" t="str">
        <f>IF($A553="","",(IF((VLOOKUP($A553,DATA!$A$1:$M$38,5,FALSE))="X","X",(IF(E552="X",1,E552+1)))))</f>
        <v/>
      </c>
      <c r="F553" s="50" t="str">
        <f>IF($A553="","",(IF((VLOOKUP($A553,DATA!$A$1:$M$38,6,FALSE))="X","X",(IF(F552="X",1,F552+1)))))</f>
        <v/>
      </c>
      <c r="G553" s="51" t="str">
        <f>IF($A553="","",(IF((VLOOKUP($A553,DATA!$A$1:$M$38,7,FALSE))="X","X",(IF(G552="X",1,G552+1)))))</f>
        <v/>
      </c>
      <c r="H553" s="50" t="str">
        <f>IF($A553="","",(IF((VLOOKUP($A553,DATA!$A$1:$M$38,8,FALSE))="X","X",(IF(H552="X",1,H552+1)))))</f>
        <v/>
      </c>
      <c r="I553" s="50" t="str">
        <f>IF($A553="","",(IF((VLOOKUP($A553,DATA!$A$1:$M$38,9,FALSE))="X","X",(IF(I552="X",1,I552+1)))))</f>
        <v/>
      </c>
      <c r="J553" s="51" t="str">
        <f>IF($A553="","",(IF((VLOOKUP($A553,DATA!$A$1:$M$38,10,FALSE))="X","X",(IF(J552="X",1,J552+1)))))</f>
        <v/>
      </c>
      <c r="K553" s="50" t="str">
        <f>IF($A553="","",(IF((VLOOKUP($A553,DATA!$A$1:$M$38,11,FALSE))="X","X",(IF(K552="X",1,K552+1)))))</f>
        <v/>
      </c>
      <c r="L553" s="50" t="str">
        <f>IF($A553="","",(IF((VLOOKUP($A553,DATA!$A$1:$M$38,12,FALSE))="X","X",(IF(L552="X",1,L552+1)))))</f>
        <v/>
      </c>
      <c r="M553" s="50" t="str">
        <f>IF($A553="","",(IF((VLOOKUP($A553,DATA!$A$1:$M$38,13,FALSE))="X","X",(IF(M552="X",1,M552+1)))))</f>
        <v/>
      </c>
      <c r="N553" s="53" t="str">
        <f t="shared" si="16"/>
        <v/>
      </c>
      <c r="O553" s="51" t="str">
        <f t="shared" si="17"/>
        <v/>
      </c>
      <c r="P553" s="50" t="str">
        <f>IF($A553="","",(IF((VLOOKUP($A553,DATA!$S$1:$AC$38,2,FALSE))="X","X",(IF(P552="X",1,P552+1)))))</f>
        <v/>
      </c>
      <c r="Q553" s="50" t="str">
        <f>IF($A553="","",(IF((VLOOKUP($A553,DATA!$S$1:$AC$38,3,FALSE))="X","X",(IF(Q552="X",1,Q552+1)))))</f>
        <v/>
      </c>
      <c r="R553" s="50" t="str">
        <f>IF($A553="","",(IF((VLOOKUP($A553,DATA!$S$1:$AC$38,4,FALSE))="X","X",(IF(R552="X",1,R552+1)))))</f>
        <v/>
      </c>
      <c r="S553" s="50" t="str">
        <f>IF($A553="","",(IF((VLOOKUP($A553,DATA!$S$1:$AC$38,5,FALSE))="X","X",(IF(S552="X",1,S552+1)))))</f>
        <v/>
      </c>
      <c r="T553" s="50" t="str">
        <f>IF($A553="","",(IF((VLOOKUP($A553,DATA!$S$1:$AC$38,6,FALSE))="X","X",(IF(T552="X",1,T552+1)))))</f>
        <v/>
      </c>
      <c r="U553" s="50" t="str">
        <f>IF($A553="","",(IF((VLOOKUP($A553,DATA!$S$1:$AC$38,7,FALSE))="X","X",(IF(U552="X",1,U552+1)))))</f>
        <v/>
      </c>
      <c r="V553" s="51" t="str">
        <f>IF($A553="","",(IF((VLOOKUP($A553,DATA!$S$1:$AC$38,8,FALSE))="X","X",(IF(V552="X",1,V552+1)))))</f>
        <v/>
      </c>
      <c r="W553" s="50" t="str">
        <f>IF($A553="","",(IF((VLOOKUP($A553,DATA!$S$1:$AC$38,9,FALSE))="X","X",(IF(W552="X",1,W552+1)))))</f>
        <v/>
      </c>
      <c r="X553" s="50" t="str">
        <f>IF($A553="","",(IF((VLOOKUP($A553,DATA!$S$1:$AC$38,10,FALSE))="X","X",(IF(X552="X",1,X552+1)))))</f>
        <v/>
      </c>
      <c r="Y553" s="51" t="str">
        <f>IF($A553="","",(IF((VLOOKUP($A553,DATA!$S$1:$AC$38,11,FALSE))="X","X",(IF(Y552="X",1,Y552+1)))))</f>
        <v/>
      </c>
      <c r="AH553" s="44"/>
      <c r="AI553" s="44"/>
      <c r="AJ553" s="44"/>
      <c r="AK553" s="44"/>
      <c r="AL553" s="44"/>
    </row>
    <row r="554" spans="2:38" ht="18.600000000000001" customHeight="1" x14ac:dyDescent="0.25">
      <c r="B554" s="50" t="str">
        <f>IF($A554="","",(IF((VLOOKUP($A554,DATA!$A$1:$M$38,2,FALSE))="X","X",(IF(B553="X",1,B553+1)))))</f>
        <v/>
      </c>
      <c r="C554" s="51" t="str">
        <f>IF($A554="","",(IF((VLOOKUP($A554,DATA!$A$1:$M$38,3,FALSE))="X","X",(IF(C553="X",1,C553+1)))))</f>
        <v/>
      </c>
      <c r="D554" s="50" t="str">
        <f>IF($A554="","",(IF((VLOOKUP($A554,DATA!$A$1:$M$38,4,FALSE))="X","X",(IF(D553="X",1,D553+1)))))</f>
        <v/>
      </c>
      <c r="E554" s="51" t="str">
        <f>IF($A554="","",(IF((VLOOKUP($A554,DATA!$A$1:$M$38,5,FALSE))="X","X",(IF(E553="X",1,E553+1)))))</f>
        <v/>
      </c>
      <c r="F554" s="50" t="str">
        <f>IF($A554="","",(IF((VLOOKUP($A554,DATA!$A$1:$M$38,6,FALSE))="X","X",(IF(F553="X",1,F553+1)))))</f>
        <v/>
      </c>
      <c r="G554" s="51" t="str">
        <f>IF($A554="","",(IF((VLOOKUP($A554,DATA!$A$1:$M$38,7,FALSE))="X","X",(IF(G553="X",1,G553+1)))))</f>
        <v/>
      </c>
      <c r="H554" s="50" t="str">
        <f>IF($A554="","",(IF((VLOOKUP($A554,DATA!$A$1:$M$38,8,FALSE))="X","X",(IF(H553="X",1,H553+1)))))</f>
        <v/>
      </c>
      <c r="I554" s="50" t="str">
        <f>IF($A554="","",(IF((VLOOKUP($A554,DATA!$A$1:$M$38,9,FALSE))="X","X",(IF(I553="X",1,I553+1)))))</f>
        <v/>
      </c>
      <c r="J554" s="51" t="str">
        <f>IF($A554="","",(IF((VLOOKUP($A554,DATA!$A$1:$M$38,10,FALSE))="X","X",(IF(J553="X",1,J553+1)))))</f>
        <v/>
      </c>
      <c r="K554" s="50" t="str">
        <f>IF($A554="","",(IF((VLOOKUP($A554,DATA!$A$1:$M$38,11,FALSE))="X","X",(IF(K553="X",1,K553+1)))))</f>
        <v/>
      </c>
      <c r="L554" s="50" t="str">
        <f>IF($A554="","",(IF((VLOOKUP($A554,DATA!$A$1:$M$38,12,FALSE))="X","X",(IF(L553="X",1,L553+1)))))</f>
        <v/>
      </c>
      <c r="M554" s="50" t="str">
        <f>IF($A554="","",(IF((VLOOKUP($A554,DATA!$A$1:$M$38,13,FALSE))="X","X",(IF(M553="X",1,M553+1)))))</f>
        <v/>
      </c>
      <c r="N554" s="53" t="str">
        <f t="shared" si="16"/>
        <v/>
      </c>
      <c r="O554" s="51" t="str">
        <f t="shared" si="17"/>
        <v/>
      </c>
      <c r="P554" s="50" t="str">
        <f>IF($A554="","",(IF((VLOOKUP($A554,DATA!$S$1:$AC$38,2,FALSE))="X","X",(IF(P553="X",1,P553+1)))))</f>
        <v/>
      </c>
      <c r="Q554" s="50" t="str">
        <f>IF($A554="","",(IF((VLOOKUP($A554,DATA!$S$1:$AC$38,3,FALSE))="X","X",(IF(Q553="X",1,Q553+1)))))</f>
        <v/>
      </c>
      <c r="R554" s="50" t="str">
        <f>IF($A554="","",(IF((VLOOKUP($A554,DATA!$S$1:$AC$38,4,FALSE))="X","X",(IF(R553="X",1,R553+1)))))</f>
        <v/>
      </c>
      <c r="S554" s="50" t="str">
        <f>IF($A554="","",(IF((VLOOKUP($A554,DATA!$S$1:$AC$38,5,FALSE))="X","X",(IF(S553="X",1,S553+1)))))</f>
        <v/>
      </c>
      <c r="T554" s="50" t="str">
        <f>IF($A554="","",(IF((VLOOKUP($A554,DATA!$S$1:$AC$38,6,FALSE))="X","X",(IF(T553="X",1,T553+1)))))</f>
        <v/>
      </c>
      <c r="U554" s="50" t="str">
        <f>IF($A554="","",(IF((VLOOKUP($A554,DATA!$S$1:$AC$38,7,FALSE))="X","X",(IF(U553="X",1,U553+1)))))</f>
        <v/>
      </c>
      <c r="V554" s="51" t="str">
        <f>IF($A554="","",(IF((VLOOKUP($A554,DATA!$S$1:$AC$38,8,FALSE))="X","X",(IF(V553="X",1,V553+1)))))</f>
        <v/>
      </c>
      <c r="W554" s="50" t="str">
        <f>IF($A554="","",(IF((VLOOKUP($A554,DATA!$S$1:$AC$38,9,FALSE))="X","X",(IF(W553="X",1,W553+1)))))</f>
        <v/>
      </c>
      <c r="X554" s="50" t="str">
        <f>IF($A554="","",(IF((VLOOKUP($A554,DATA!$S$1:$AC$38,10,FALSE))="X","X",(IF(X553="X",1,X553+1)))))</f>
        <v/>
      </c>
      <c r="Y554" s="51" t="str">
        <f>IF($A554="","",(IF((VLOOKUP($A554,DATA!$S$1:$AC$38,11,FALSE))="X","X",(IF(Y553="X",1,Y553+1)))))</f>
        <v/>
      </c>
      <c r="AH554" s="44"/>
      <c r="AI554" s="44"/>
      <c r="AJ554" s="44"/>
      <c r="AK554" s="44"/>
      <c r="AL554" s="44"/>
    </row>
    <row r="555" spans="2:38" ht="18.600000000000001" customHeight="1" x14ac:dyDescent="0.25">
      <c r="B555" s="50" t="str">
        <f>IF($A555="","",(IF((VLOOKUP($A555,DATA!$A$1:$M$38,2,FALSE))="X","X",(IF(B554="X",1,B554+1)))))</f>
        <v/>
      </c>
      <c r="C555" s="51" t="str">
        <f>IF($A555="","",(IF((VLOOKUP($A555,DATA!$A$1:$M$38,3,FALSE))="X","X",(IF(C554="X",1,C554+1)))))</f>
        <v/>
      </c>
      <c r="D555" s="50" t="str">
        <f>IF($A555="","",(IF((VLOOKUP($A555,DATA!$A$1:$M$38,4,FALSE))="X","X",(IF(D554="X",1,D554+1)))))</f>
        <v/>
      </c>
      <c r="E555" s="51" t="str">
        <f>IF($A555="","",(IF((VLOOKUP($A555,DATA!$A$1:$M$38,5,FALSE))="X","X",(IF(E554="X",1,E554+1)))))</f>
        <v/>
      </c>
      <c r="F555" s="50" t="str">
        <f>IF($A555="","",(IF((VLOOKUP($A555,DATA!$A$1:$M$38,6,FALSE))="X","X",(IF(F554="X",1,F554+1)))))</f>
        <v/>
      </c>
      <c r="G555" s="51" t="str">
        <f>IF($A555="","",(IF((VLOOKUP($A555,DATA!$A$1:$M$38,7,FALSE))="X","X",(IF(G554="X",1,G554+1)))))</f>
        <v/>
      </c>
      <c r="H555" s="50" t="str">
        <f>IF($A555="","",(IF((VLOOKUP($A555,DATA!$A$1:$M$38,8,FALSE))="X","X",(IF(H554="X",1,H554+1)))))</f>
        <v/>
      </c>
      <c r="I555" s="50" t="str">
        <f>IF($A555="","",(IF((VLOOKUP($A555,DATA!$A$1:$M$38,9,FALSE))="X","X",(IF(I554="X",1,I554+1)))))</f>
        <v/>
      </c>
      <c r="J555" s="51" t="str">
        <f>IF($A555="","",(IF((VLOOKUP($A555,DATA!$A$1:$M$38,10,FALSE))="X","X",(IF(J554="X",1,J554+1)))))</f>
        <v/>
      </c>
      <c r="K555" s="50" t="str">
        <f>IF($A555="","",(IF((VLOOKUP($A555,DATA!$A$1:$M$38,11,FALSE))="X","X",(IF(K554="X",1,K554+1)))))</f>
        <v/>
      </c>
      <c r="L555" s="50" t="str">
        <f>IF($A555="","",(IF((VLOOKUP($A555,DATA!$A$1:$M$38,12,FALSE))="X","X",(IF(L554="X",1,L554+1)))))</f>
        <v/>
      </c>
      <c r="M555" s="50" t="str">
        <f>IF($A555="","",(IF((VLOOKUP($A555,DATA!$A$1:$M$38,13,FALSE))="X","X",(IF(M554="X",1,M554+1)))))</f>
        <v/>
      </c>
      <c r="N555" s="53" t="str">
        <f t="shared" si="16"/>
        <v/>
      </c>
      <c r="O555" s="51" t="str">
        <f t="shared" si="17"/>
        <v/>
      </c>
      <c r="P555" s="50" t="str">
        <f>IF($A555="","",(IF((VLOOKUP($A555,DATA!$S$1:$AC$38,2,FALSE))="X","X",(IF(P554="X",1,P554+1)))))</f>
        <v/>
      </c>
      <c r="Q555" s="50" t="str">
        <f>IF($A555="","",(IF((VLOOKUP($A555,DATA!$S$1:$AC$38,3,FALSE))="X","X",(IF(Q554="X",1,Q554+1)))))</f>
        <v/>
      </c>
      <c r="R555" s="50" t="str">
        <f>IF($A555="","",(IF((VLOOKUP($A555,DATA!$S$1:$AC$38,4,FALSE))="X","X",(IF(R554="X",1,R554+1)))))</f>
        <v/>
      </c>
      <c r="S555" s="50" t="str">
        <f>IF($A555="","",(IF((VLOOKUP($A555,DATA!$S$1:$AC$38,5,FALSE))="X","X",(IF(S554="X",1,S554+1)))))</f>
        <v/>
      </c>
      <c r="T555" s="50" t="str">
        <f>IF($A555="","",(IF((VLOOKUP($A555,DATA!$S$1:$AC$38,6,FALSE))="X","X",(IF(T554="X",1,T554+1)))))</f>
        <v/>
      </c>
      <c r="U555" s="50" t="str">
        <f>IF($A555="","",(IF((VLOOKUP($A555,DATA!$S$1:$AC$38,7,FALSE))="X","X",(IF(U554="X",1,U554+1)))))</f>
        <v/>
      </c>
      <c r="V555" s="51" t="str">
        <f>IF($A555="","",(IF((VLOOKUP($A555,DATA!$S$1:$AC$38,8,FALSE))="X","X",(IF(V554="X",1,V554+1)))))</f>
        <v/>
      </c>
      <c r="W555" s="50" t="str">
        <f>IF($A555="","",(IF((VLOOKUP($A555,DATA!$S$1:$AC$38,9,FALSE))="X","X",(IF(W554="X",1,W554+1)))))</f>
        <v/>
      </c>
      <c r="X555" s="50" t="str">
        <f>IF($A555="","",(IF((VLOOKUP($A555,DATA!$S$1:$AC$38,10,FALSE))="X","X",(IF(X554="X",1,X554+1)))))</f>
        <v/>
      </c>
      <c r="Y555" s="51" t="str">
        <f>IF($A555="","",(IF((VLOOKUP($A555,DATA!$S$1:$AC$38,11,FALSE))="X","X",(IF(Y554="X",1,Y554+1)))))</f>
        <v/>
      </c>
      <c r="AH555" s="44"/>
      <c r="AI555" s="44"/>
      <c r="AJ555" s="44"/>
      <c r="AK555" s="44"/>
      <c r="AL555" s="44"/>
    </row>
    <row r="556" spans="2:38" ht="18.600000000000001" customHeight="1" x14ac:dyDescent="0.25">
      <c r="B556" s="50" t="str">
        <f>IF($A556="","",(IF((VLOOKUP($A556,DATA!$A$1:$M$38,2,FALSE))="X","X",(IF(B555="X",1,B555+1)))))</f>
        <v/>
      </c>
      <c r="C556" s="51" t="str">
        <f>IF($A556="","",(IF((VLOOKUP($A556,DATA!$A$1:$M$38,3,FALSE))="X","X",(IF(C555="X",1,C555+1)))))</f>
        <v/>
      </c>
      <c r="D556" s="50" t="str">
        <f>IF($A556="","",(IF((VLOOKUP($A556,DATA!$A$1:$M$38,4,FALSE))="X","X",(IF(D555="X",1,D555+1)))))</f>
        <v/>
      </c>
      <c r="E556" s="51" t="str">
        <f>IF($A556="","",(IF((VLOOKUP($A556,DATA!$A$1:$M$38,5,FALSE))="X","X",(IF(E555="X",1,E555+1)))))</f>
        <v/>
      </c>
      <c r="F556" s="50" t="str">
        <f>IF($A556="","",(IF((VLOOKUP($A556,DATA!$A$1:$M$38,6,FALSE))="X","X",(IF(F555="X",1,F555+1)))))</f>
        <v/>
      </c>
      <c r="G556" s="51" t="str">
        <f>IF($A556="","",(IF((VLOOKUP($A556,DATA!$A$1:$M$38,7,FALSE))="X","X",(IF(G555="X",1,G555+1)))))</f>
        <v/>
      </c>
      <c r="H556" s="50" t="str">
        <f>IF($A556="","",(IF((VLOOKUP($A556,DATA!$A$1:$M$38,8,FALSE))="X","X",(IF(H555="X",1,H555+1)))))</f>
        <v/>
      </c>
      <c r="I556" s="50" t="str">
        <f>IF($A556="","",(IF((VLOOKUP($A556,DATA!$A$1:$M$38,9,FALSE))="X","X",(IF(I555="X",1,I555+1)))))</f>
        <v/>
      </c>
      <c r="J556" s="51" t="str">
        <f>IF($A556="","",(IF((VLOOKUP($A556,DATA!$A$1:$M$38,10,FALSE))="X","X",(IF(J555="X",1,J555+1)))))</f>
        <v/>
      </c>
      <c r="K556" s="50" t="str">
        <f>IF($A556="","",(IF((VLOOKUP($A556,DATA!$A$1:$M$38,11,FALSE))="X","X",(IF(K555="X",1,K555+1)))))</f>
        <v/>
      </c>
      <c r="L556" s="50" t="str">
        <f>IF($A556="","",(IF((VLOOKUP($A556,DATA!$A$1:$M$38,12,FALSE))="X","X",(IF(L555="X",1,L555+1)))))</f>
        <v/>
      </c>
      <c r="M556" s="50" t="str">
        <f>IF($A556="","",(IF((VLOOKUP($A556,DATA!$A$1:$M$38,13,FALSE))="X","X",(IF(M555="X",1,M555+1)))))</f>
        <v/>
      </c>
      <c r="N556" s="53" t="str">
        <f t="shared" si="16"/>
        <v/>
      </c>
      <c r="O556" s="51" t="str">
        <f t="shared" si="17"/>
        <v/>
      </c>
      <c r="P556" s="50" t="str">
        <f>IF($A556="","",(IF((VLOOKUP($A556,DATA!$S$1:$AC$38,2,FALSE))="X","X",(IF(P555="X",1,P555+1)))))</f>
        <v/>
      </c>
      <c r="Q556" s="50" t="str">
        <f>IF($A556="","",(IF((VLOOKUP($A556,DATA!$S$1:$AC$38,3,FALSE))="X","X",(IF(Q555="X",1,Q555+1)))))</f>
        <v/>
      </c>
      <c r="R556" s="50" t="str">
        <f>IF($A556="","",(IF((VLOOKUP($A556,DATA!$S$1:$AC$38,4,FALSE))="X","X",(IF(R555="X",1,R555+1)))))</f>
        <v/>
      </c>
      <c r="S556" s="50" t="str">
        <f>IF($A556="","",(IF((VLOOKUP($A556,DATA!$S$1:$AC$38,5,FALSE))="X","X",(IF(S555="X",1,S555+1)))))</f>
        <v/>
      </c>
      <c r="T556" s="50" t="str">
        <f>IF($A556="","",(IF((VLOOKUP($A556,DATA!$S$1:$AC$38,6,FALSE))="X","X",(IF(T555="X",1,T555+1)))))</f>
        <v/>
      </c>
      <c r="U556" s="50" t="str">
        <f>IF($A556="","",(IF((VLOOKUP($A556,DATA!$S$1:$AC$38,7,FALSE))="X","X",(IF(U555="X",1,U555+1)))))</f>
        <v/>
      </c>
      <c r="V556" s="51" t="str">
        <f>IF($A556="","",(IF((VLOOKUP($A556,DATA!$S$1:$AC$38,8,FALSE))="X","X",(IF(V555="X",1,V555+1)))))</f>
        <v/>
      </c>
      <c r="W556" s="50" t="str">
        <f>IF($A556="","",(IF((VLOOKUP($A556,DATA!$S$1:$AC$38,9,FALSE))="X","X",(IF(W555="X",1,W555+1)))))</f>
        <v/>
      </c>
      <c r="X556" s="50" t="str">
        <f>IF($A556="","",(IF((VLOOKUP($A556,DATA!$S$1:$AC$38,10,FALSE))="X","X",(IF(X555="X",1,X555+1)))))</f>
        <v/>
      </c>
      <c r="Y556" s="51" t="str">
        <f>IF($A556="","",(IF((VLOOKUP($A556,DATA!$S$1:$AC$38,11,FALSE))="X","X",(IF(Y555="X",1,Y555+1)))))</f>
        <v/>
      </c>
      <c r="AH556" s="44"/>
      <c r="AI556" s="44"/>
      <c r="AJ556" s="44"/>
      <c r="AK556" s="44"/>
      <c r="AL556" s="44"/>
    </row>
    <row r="557" spans="2:38" ht="18.600000000000001" customHeight="1" x14ac:dyDescent="0.25">
      <c r="B557" s="50" t="str">
        <f>IF($A557="","",(IF((VLOOKUP($A557,DATA!$A$1:$M$38,2,FALSE))="X","X",(IF(B556="X",1,B556+1)))))</f>
        <v/>
      </c>
      <c r="C557" s="51" t="str">
        <f>IF($A557="","",(IF((VLOOKUP($A557,DATA!$A$1:$M$38,3,FALSE))="X","X",(IF(C556="X",1,C556+1)))))</f>
        <v/>
      </c>
      <c r="D557" s="50" t="str">
        <f>IF($A557="","",(IF((VLOOKUP($A557,DATA!$A$1:$M$38,4,FALSE))="X","X",(IF(D556="X",1,D556+1)))))</f>
        <v/>
      </c>
      <c r="E557" s="51" t="str">
        <f>IF($A557="","",(IF((VLOOKUP($A557,DATA!$A$1:$M$38,5,FALSE))="X","X",(IF(E556="X",1,E556+1)))))</f>
        <v/>
      </c>
      <c r="F557" s="50" t="str">
        <f>IF($A557="","",(IF((VLOOKUP($A557,DATA!$A$1:$M$38,6,FALSE))="X","X",(IF(F556="X",1,F556+1)))))</f>
        <v/>
      </c>
      <c r="G557" s="51" t="str">
        <f>IF($A557="","",(IF((VLOOKUP($A557,DATA!$A$1:$M$38,7,FALSE))="X","X",(IF(G556="X",1,G556+1)))))</f>
        <v/>
      </c>
      <c r="H557" s="50" t="str">
        <f>IF($A557="","",(IF((VLOOKUP($A557,DATA!$A$1:$M$38,8,FALSE))="X","X",(IF(H556="X",1,H556+1)))))</f>
        <v/>
      </c>
      <c r="I557" s="50" t="str">
        <f>IF($A557="","",(IF((VLOOKUP($A557,DATA!$A$1:$M$38,9,FALSE))="X","X",(IF(I556="X",1,I556+1)))))</f>
        <v/>
      </c>
      <c r="J557" s="51" t="str">
        <f>IF($A557="","",(IF((VLOOKUP($A557,DATA!$A$1:$M$38,10,FALSE))="X","X",(IF(J556="X",1,J556+1)))))</f>
        <v/>
      </c>
      <c r="K557" s="50" t="str">
        <f>IF($A557="","",(IF((VLOOKUP($A557,DATA!$A$1:$M$38,11,FALSE))="X","X",(IF(K556="X",1,K556+1)))))</f>
        <v/>
      </c>
      <c r="L557" s="50" t="str">
        <f>IF($A557="","",(IF((VLOOKUP($A557,DATA!$A$1:$M$38,12,FALSE))="X","X",(IF(L556="X",1,L556+1)))))</f>
        <v/>
      </c>
      <c r="M557" s="50" t="str">
        <f>IF($A557="","",(IF((VLOOKUP($A557,DATA!$A$1:$M$38,13,FALSE))="X","X",(IF(M556="X",1,M556+1)))))</f>
        <v/>
      </c>
      <c r="N557" s="53" t="str">
        <f t="shared" si="16"/>
        <v/>
      </c>
      <c r="O557" s="51" t="str">
        <f t="shared" si="17"/>
        <v/>
      </c>
      <c r="P557" s="50" t="str">
        <f>IF($A557="","",(IF((VLOOKUP($A557,DATA!$S$1:$AC$38,2,FALSE))="X","X",(IF(P556="X",1,P556+1)))))</f>
        <v/>
      </c>
      <c r="Q557" s="50" t="str">
        <f>IF($A557="","",(IF((VLOOKUP($A557,DATA!$S$1:$AC$38,3,FALSE))="X","X",(IF(Q556="X",1,Q556+1)))))</f>
        <v/>
      </c>
      <c r="R557" s="50" t="str">
        <f>IF($A557="","",(IF((VLOOKUP($A557,DATA!$S$1:$AC$38,4,FALSE))="X","X",(IF(R556="X",1,R556+1)))))</f>
        <v/>
      </c>
      <c r="S557" s="50" t="str">
        <f>IF($A557="","",(IF((VLOOKUP($A557,DATA!$S$1:$AC$38,5,FALSE))="X","X",(IF(S556="X",1,S556+1)))))</f>
        <v/>
      </c>
      <c r="T557" s="50" t="str">
        <f>IF($A557="","",(IF((VLOOKUP($A557,DATA!$S$1:$AC$38,6,FALSE))="X","X",(IF(T556="X",1,T556+1)))))</f>
        <v/>
      </c>
      <c r="U557" s="50" t="str">
        <f>IF($A557="","",(IF((VLOOKUP($A557,DATA!$S$1:$AC$38,7,FALSE))="X","X",(IF(U556="X",1,U556+1)))))</f>
        <v/>
      </c>
      <c r="V557" s="51" t="str">
        <f>IF($A557="","",(IF((VLOOKUP($A557,DATA!$S$1:$AC$38,8,FALSE))="X","X",(IF(V556="X",1,V556+1)))))</f>
        <v/>
      </c>
      <c r="W557" s="50" t="str">
        <f>IF($A557="","",(IF((VLOOKUP($A557,DATA!$S$1:$AC$38,9,FALSE))="X","X",(IF(W556="X",1,W556+1)))))</f>
        <v/>
      </c>
      <c r="X557" s="50" t="str">
        <f>IF($A557="","",(IF((VLOOKUP($A557,DATA!$S$1:$AC$38,10,FALSE))="X","X",(IF(X556="X",1,X556+1)))))</f>
        <v/>
      </c>
      <c r="Y557" s="51" t="str">
        <f>IF($A557="","",(IF((VLOOKUP($A557,DATA!$S$1:$AC$38,11,FALSE))="X","X",(IF(Y556="X",1,Y556+1)))))</f>
        <v/>
      </c>
      <c r="AH557" s="44"/>
      <c r="AI557" s="44"/>
      <c r="AJ557" s="44"/>
      <c r="AK557" s="44"/>
      <c r="AL557" s="44"/>
    </row>
    <row r="558" spans="2:38" ht="18.600000000000001" customHeight="1" x14ac:dyDescent="0.25">
      <c r="B558" s="50" t="str">
        <f>IF($A558="","",(IF((VLOOKUP($A558,DATA!$A$1:$M$38,2,FALSE))="X","X",(IF(B557="X",1,B557+1)))))</f>
        <v/>
      </c>
      <c r="C558" s="51" t="str">
        <f>IF($A558="","",(IF((VLOOKUP($A558,DATA!$A$1:$M$38,3,FALSE))="X","X",(IF(C557="X",1,C557+1)))))</f>
        <v/>
      </c>
      <c r="D558" s="50" t="str">
        <f>IF($A558="","",(IF((VLOOKUP($A558,DATA!$A$1:$M$38,4,FALSE))="X","X",(IF(D557="X",1,D557+1)))))</f>
        <v/>
      </c>
      <c r="E558" s="51" t="str">
        <f>IF($A558="","",(IF((VLOOKUP($A558,DATA!$A$1:$M$38,5,FALSE))="X","X",(IF(E557="X",1,E557+1)))))</f>
        <v/>
      </c>
      <c r="F558" s="50" t="str">
        <f>IF($A558="","",(IF((VLOOKUP($A558,DATA!$A$1:$M$38,6,FALSE))="X","X",(IF(F557="X",1,F557+1)))))</f>
        <v/>
      </c>
      <c r="G558" s="51" t="str">
        <f>IF($A558="","",(IF((VLOOKUP($A558,DATA!$A$1:$M$38,7,FALSE))="X","X",(IF(G557="X",1,G557+1)))))</f>
        <v/>
      </c>
      <c r="H558" s="50" t="str">
        <f>IF($A558="","",(IF((VLOOKUP($A558,DATA!$A$1:$M$38,8,FALSE))="X","X",(IF(H557="X",1,H557+1)))))</f>
        <v/>
      </c>
      <c r="I558" s="50" t="str">
        <f>IF($A558="","",(IF((VLOOKUP($A558,DATA!$A$1:$M$38,9,FALSE))="X","X",(IF(I557="X",1,I557+1)))))</f>
        <v/>
      </c>
      <c r="J558" s="51" t="str">
        <f>IF($A558="","",(IF((VLOOKUP($A558,DATA!$A$1:$M$38,10,FALSE))="X","X",(IF(J557="X",1,J557+1)))))</f>
        <v/>
      </c>
      <c r="K558" s="50" t="str">
        <f>IF($A558="","",(IF((VLOOKUP($A558,DATA!$A$1:$M$38,11,FALSE))="X","X",(IF(K557="X",1,K557+1)))))</f>
        <v/>
      </c>
      <c r="L558" s="50" t="str">
        <f>IF($A558="","",(IF((VLOOKUP($A558,DATA!$A$1:$M$38,12,FALSE))="X","X",(IF(L557="X",1,L557+1)))))</f>
        <v/>
      </c>
      <c r="M558" s="50" t="str">
        <f>IF($A558="","",(IF((VLOOKUP($A558,DATA!$A$1:$M$38,13,FALSE))="X","X",(IF(M557="X",1,M557+1)))))</f>
        <v/>
      </c>
      <c r="N558" s="53" t="str">
        <f t="shared" si="16"/>
        <v/>
      </c>
      <c r="O558" s="51" t="str">
        <f t="shared" si="17"/>
        <v/>
      </c>
      <c r="P558" s="50" t="str">
        <f>IF($A558="","",(IF((VLOOKUP($A558,DATA!$S$1:$AC$38,2,FALSE))="X","X",(IF(P557="X",1,P557+1)))))</f>
        <v/>
      </c>
      <c r="Q558" s="50" t="str">
        <f>IF($A558="","",(IF((VLOOKUP($A558,DATA!$S$1:$AC$38,3,FALSE))="X","X",(IF(Q557="X",1,Q557+1)))))</f>
        <v/>
      </c>
      <c r="R558" s="50" t="str">
        <f>IF($A558="","",(IF((VLOOKUP($A558,DATA!$S$1:$AC$38,4,FALSE))="X","X",(IF(R557="X",1,R557+1)))))</f>
        <v/>
      </c>
      <c r="S558" s="50" t="str">
        <f>IF($A558="","",(IF((VLOOKUP($A558,DATA!$S$1:$AC$38,5,FALSE))="X","X",(IF(S557="X",1,S557+1)))))</f>
        <v/>
      </c>
      <c r="T558" s="50" t="str">
        <f>IF($A558="","",(IF((VLOOKUP($A558,DATA!$S$1:$AC$38,6,FALSE))="X","X",(IF(T557="X",1,T557+1)))))</f>
        <v/>
      </c>
      <c r="U558" s="50" t="str">
        <f>IF($A558="","",(IF((VLOOKUP($A558,DATA!$S$1:$AC$38,7,FALSE))="X","X",(IF(U557="X",1,U557+1)))))</f>
        <v/>
      </c>
      <c r="V558" s="51" t="str">
        <f>IF($A558="","",(IF((VLOOKUP($A558,DATA!$S$1:$AC$38,8,FALSE))="X","X",(IF(V557="X",1,V557+1)))))</f>
        <v/>
      </c>
      <c r="W558" s="50" t="str">
        <f>IF($A558="","",(IF((VLOOKUP($A558,DATA!$S$1:$AC$38,9,FALSE))="X","X",(IF(W557="X",1,W557+1)))))</f>
        <v/>
      </c>
      <c r="X558" s="50" t="str">
        <f>IF($A558="","",(IF((VLOOKUP($A558,DATA!$S$1:$AC$38,10,FALSE))="X","X",(IF(X557="X",1,X557+1)))))</f>
        <v/>
      </c>
      <c r="Y558" s="51" t="str">
        <f>IF($A558="","",(IF((VLOOKUP($A558,DATA!$S$1:$AC$38,11,FALSE))="X","X",(IF(Y557="X",1,Y557+1)))))</f>
        <v/>
      </c>
      <c r="AH558" s="44"/>
      <c r="AI558" s="44"/>
      <c r="AJ558" s="44"/>
      <c r="AK558" s="44"/>
      <c r="AL558" s="44"/>
    </row>
    <row r="559" spans="2:38" ht="18.600000000000001" customHeight="1" x14ac:dyDescent="0.25">
      <c r="B559" s="50" t="str">
        <f>IF($A559="","",(IF((VLOOKUP($A559,DATA!$A$1:$M$38,2,FALSE))="X","X",(IF(B558="X",1,B558+1)))))</f>
        <v/>
      </c>
      <c r="C559" s="51" t="str">
        <f>IF($A559="","",(IF((VLOOKUP($A559,DATA!$A$1:$M$38,3,FALSE))="X","X",(IF(C558="X",1,C558+1)))))</f>
        <v/>
      </c>
      <c r="D559" s="50" t="str">
        <f>IF($A559="","",(IF((VLOOKUP($A559,DATA!$A$1:$M$38,4,FALSE))="X","X",(IF(D558="X",1,D558+1)))))</f>
        <v/>
      </c>
      <c r="E559" s="51" t="str">
        <f>IF($A559="","",(IF((VLOOKUP($A559,DATA!$A$1:$M$38,5,FALSE))="X","X",(IF(E558="X",1,E558+1)))))</f>
        <v/>
      </c>
      <c r="F559" s="50" t="str">
        <f>IF($A559="","",(IF((VLOOKUP($A559,DATA!$A$1:$M$38,6,FALSE))="X","X",(IF(F558="X",1,F558+1)))))</f>
        <v/>
      </c>
      <c r="G559" s="51" t="str">
        <f>IF($A559="","",(IF((VLOOKUP($A559,DATA!$A$1:$M$38,7,FALSE))="X","X",(IF(G558="X",1,G558+1)))))</f>
        <v/>
      </c>
      <c r="H559" s="50" t="str">
        <f>IF($A559="","",(IF((VLOOKUP($A559,DATA!$A$1:$M$38,8,FALSE))="X","X",(IF(H558="X",1,H558+1)))))</f>
        <v/>
      </c>
      <c r="I559" s="50" t="str">
        <f>IF($A559="","",(IF((VLOOKUP($A559,DATA!$A$1:$M$38,9,FALSE))="X","X",(IF(I558="X",1,I558+1)))))</f>
        <v/>
      </c>
      <c r="J559" s="51" t="str">
        <f>IF($A559="","",(IF((VLOOKUP($A559,DATA!$A$1:$M$38,10,FALSE))="X","X",(IF(J558="X",1,J558+1)))))</f>
        <v/>
      </c>
      <c r="K559" s="50" t="str">
        <f>IF($A559="","",(IF((VLOOKUP($A559,DATA!$A$1:$M$38,11,FALSE))="X","X",(IF(K558="X",1,K558+1)))))</f>
        <v/>
      </c>
      <c r="L559" s="50" t="str">
        <f>IF($A559="","",(IF((VLOOKUP($A559,DATA!$A$1:$M$38,12,FALSE))="X","X",(IF(L558="X",1,L558+1)))))</f>
        <v/>
      </c>
      <c r="M559" s="50" t="str">
        <f>IF($A559="","",(IF((VLOOKUP($A559,DATA!$A$1:$M$38,13,FALSE))="X","X",(IF(M558="X",1,M558+1)))))</f>
        <v/>
      </c>
      <c r="N559" s="53" t="str">
        <f t="shared" si="16"/>
        <v/>
      </c>
      <c r="O559" s="51" t="str">
        <f t="shared" si="17"/>
        <v/>
      </c>
      <c r="P559" s="50" t="str">
        <f>IF($A559="","",(IF((VLOOKUP($A559,DATA!$S$1:$AC$38,2,FALSE))="X","X",(IF(P558="X",1,P558+1)))))</f>
        <v/>
      </c>
      <c r="Q559" s="50" t="str">
        <f>IF($A559="","",(IF((VLOOKUP($A559,DATA!$S$1:$AC$38,3,FALSE))="X","X",(IF(Q558="X",1,Q558+1)))))</f>
        <v/>
      </c>
      <c r="R559" s="50" t="str">
        <f>IF($A559="","",(IF((VLOOKUP($A559,DATA!$S$1:$AC$38,4,FALSE))="X","X",(IF(R558="X",1,R558+1)))))</f>
        <v/>
      </c>
      <c r="S559" s="50" t="str">
        <f>IF($A559="","",(IF((VLOOKUP($A559,DATA!$S$1:$AC$38,5,FALSE))="X","X",(IF(S558="X",1,S558+1)))))</f>
        <v/>
      </c>
      <c r="T559" s="50" t="str">
        <f>IF($A559="","",(IF((VLOOKUP($A559,DATA!$S$1:$AC$38,6,FALSE))="X","X",(IF(T558="X",1,T558+1)))))</f>
        <v/>
      </c>
      <c r="U559" s="50" t="str">
        <f>IF($A559="","",(IF((VLOOKUP($A559,DATA!$S$1:$AC$38,7,FALSE))="X","X",(IF(U558="X",1,U558+1)))))</f>
        <v/>
      </c>
      <c r="V559" s="51" t="str">
        <f>IF($A559="","",(IF((VLOOKUP($A559,DATA!$S$1:$AC$38,8,FALSE))="X","X",(IF(V558="X",1,V558+1)))))</f>
        <v/>
      </c>
      <c r="W559" s="50" t="str">
        <f>IF($A559="","",(IF((VLOOKUP($A559,DATA!$S$1:$AC$38,9,FALSE))="X","X",(IF(W558="X",1,W558+1)))))</f>
        <v/>
      </c>
      <c r="X559" s="50" t="str">
        <f>IF($A559="","",(IF((VLOOKUP($A559,DATA!$S$1:$AC$38,10,FALSE))="X","X",(IF(X558="X",1,X558+1)))))</f>
        <v/>
      </c>
      <c r="Y559" s="51" t="str">
        <f>IF($A559="","",(IF((VLOOKUP($A559,DATA!$S$1:$AC$38,11,FALSE))="X","X",(IF(Y558="X",1,Y558+1)))))</f>
        <v/>
      </c>
      <c r="AH559" s="44"/>
      <c r="AI559" s="44"/>
      <c r="AJ559" s="44"/>
      <c r="AK559" s="44"/>
      <c r="AL559" s="44"/>
    </row>
    <row r="560" spans="2:38" ht="18.600000000000001" customHeight="1" x14ac:dyDescent="0.25">
      <c r="B560" s="50" t="str">
        <f>IF($A560="","",(IF((VLOOKUP($A560,DATA!$A$1:$M$38,2,FALSE))="X","X",(IF(B559="X",1,B559+1)))))</f>
        <v/>
      </c>
      <c r="C560" s="51" t="str">
        <f>IF($A560="","",(IF((VLOOKUP($A560,DATA!$A$1:$M$38,3,FALSE))="X","X",(IF(C559="X",1,C559+1)))))</f>
        <v/>
      </c>
      <c r="D560" s="50" t="str">
        <f>IF($A560="","",(IF((VLOOKUP($A560,DATA!$A$1:$M$38,4,FALSE))="X","X",(IF(D559="X",1,D559+1)))))</f>
        <v/>
      </c>
      <c r="E560" s="51" t="str">
        <f>IF($A560="","",(IF((VLOOKUP($A560,DATA!$A$1:$M$38,5,FALSE))="X","X",(IF(E559="X",1,E559+1)))))</f>
        <v/>
      </c>
      <c r="F560" s="50" t="str">
        <f>IF($A560="","",(IF((VLOOKUP($A560,DATA!$A$1:$M$38,6,FALSE))="X","X",(IF(F559="X",1,F559+1)))))</f>
        <v/>
      </c>
      <c r="G560" s="51" t="str">
        <f>IF($A560="","",(IF((VLOOKUP($A560,DATA!$A$1:$M$38,7,FALSE))="X","X",(IF(G559="X",1,G559+1)))))</f>
        <v/>
      </c>
      <c r="H560" s="50" t="str">
        <f>IF($A560="","",(IF((VLOOKUP($A560,DATA!$A$1:$M$38,8,FALSE))="X","X",(IF(H559="X",1,H559+1)))))</f>
        <v/>
      </c>
      <c r="I560" s="50" t="str">
        <f>IF($A560="","",(IF((VLOOKUP($A560,DATA!$A$1:$M$38,9,FALSE))="X","X",(IF(I559="X",1,I559+1)))))</f>
        <v/>
      </c>
      <c r="J560" s="51" t="str">
        <f>IF($A560="","",(IF((VLOOKUP($A560,DATA!$A$1:$M$38,10,FALSE))="X","X",(IF(J559="X",1,J559+1)))))</f>
        <v/>
      </c>
      <c r="K560" s="50" t="str">
        <f>IF($A560="","",(IF((VLOOKUP($A560,DATA!$A$1:$M$38,11,FALSE))="X","X",(IF(K559="X",1,K559+1)))))</f>
        <v/>
      </c>
      <c r="L560" s="50" t="str">
        <f>IF($A560="","",(IF((VLOOKUP($A560,DATA!$A$1:$M$38,12,FALSE))="X","X",(IF(L559="X",1,L559+1)))))</f>
        <v/>
      </c>
      <c r="M560" s="50" t="str">
        <f>IF($A560="","",(IF((VLOOKUP($A560,DATA!$A$1:$M$38,13,FALSE))="X","X",(IF(M559="X",1,M559+1)))))</f>
        <v/>
      </c>
      <c r="N560" s="53" t="str">
        <f t="shared" si="16"/>
        <v/>
      </c>
      <c r="O560" s="51" t="str">
        <f t="shared" si="17"/>
        <v/>
      </c>
      <c r="P560" s="50" t="str">
        <f>IF($A560="","",(IF((VLOOKUP($A560,DATA!$S$1:$AC$38,2,FALSE))="X","X",(IF(P559="X",1,P559+1)))))</f>
        <v/>
      </c>
      <c r="Q560" s="50" t="str">
        <f>IF($A560="","",(IF((VLOOKUP($A560,DATA!$S$1:$AC$38,3,FALSE))="X","X",(IF(Q559="X",1,Q559+1)))))</f>
        <v/>
      </c>
      <c r="R560" s="50" t="str">
        <f>IF($A560="","",(IF((VLOOKUP($A560,DATA!$S$1:$AC$38,4,FALSE))="X","X",(IF(R559="X",1,R559+1)))))</f>
        <v/>
      </c>
      <c r="S560" s="50" t="str">
        <f>IF($A560="","",(IF((VLOOKUP($A560,DATA!$S$1:$AC$38,5,FALSE))="X","X",(IF(S559="X",1,S559+1)))))</f>
        <v/>
      </c>
      <c r="T560" s="50" t="str">
        <f>IF($A560="","",(IF((VLOOKUP($A560,DATA!$S$1:$AC$38,6,FALSE))="X","X",(IF(T559="X",1,T559+1)))))</f>
        <v/>
      </c>
      <c r="U560" s="50" t="str">
        <f>IF($A560="","",(IF((VLOOKUP($A560,DATA!$S$1:$AC$38,7,FALSE))="X","X",(IF(U559="X",1,U559+1)))))</f>
        <v/>
      </c>
      <c r="V560" s="51" t="str">
        <f>IF($A560="","",(IF((VLOOKUP($A560,DATA!$S$1:$AC$38,8,FALSE))="X","X",(IF(V559="X",1,V559+1)))))</f>
        <v/>
      </c>
      <c r="W560" s="50" t="str">
        <f>IF($A560="","",(IF((VLOOKUP($A560,DATA!$S$1:$AC$38,9,FALSE))="X","X",(IF(W559="X",1,W559+1)))))</f>
        <v/>
      </c>
      <c r="X560" s="50" t="str">
        <f>IF($A560="","",(IF((VLOOKUP($A560,DATA!$S$1:$AC$38,10,FALSE))="X","X",(IF(X559="X",1,X559+1)))))</f>
        <v/>
      </c>
      <c r="Y560" s="51" t="str">
        <f>IF($A560="","",(IF((VLOOKUP($A560,DATA!$S$1:$AC$38,11,FALSE))="X","X",(IF(Y559="X",1,Y559+1)))))</f>
        <v/>
      </c>
      <c r="AH560" s="44"/>
      <c r="AI560" s="44"/>
      <c r="AJ560" s="44"/>
      <c r="AK560" s="44"/>
      <c r="AL560" s="44"/>
    </row>
    <row r="561" spans="2:38" ht="18.600000000000001" customHeight="1" x14ac:dyDescent="0.25">
      <c r="B561" s="50" t="str">
        <f>IF($A561="","",(IF((VLOOKUP($A561,DATA!$A$1:$M$38,2,FALSE))="X","X",(IF(B560="X",1,B560+1)))))</f>
        <v/>
      </c>
      <c r="C561" s="51" t="str">
        <f>IF($A561="","",(IF((VLOOKUP($A561,DATA!$A$1:$M$38,3,FALSE))="X","X",(IF(C560="X",1,C560+1)))))</f>
        <v/>
      </c>
      <c r="D561" s="50" t="str">
        <f>IF($A561="","",(IF((VLOOKUP($A561,DATA!$A$1:$M$38,4,FALSE))="X","X",(IF(D560="X",1,D560+1)))))</f>
        <v/>
      </c>
      <c r="E561" s="51" t="str">
        <f>IF($A561="","",(IF((VLOOKUP($A561,DATA!$A$1:$M$38,5,FALSE))="X","X",(IF(E560="X",1,E560+1)))))</f>
        <v/>
      </c>
      <c r="F561" s="50" t="str">
        <f>IF($A561="","",(IF((VLOOKUP($A561,DATA!$A$1:$M$38,6,FALSE))="X","X",(IF(F560="X",1,F560+1)))))</f>
        <v/>
      </c>
      <c r="G561" s="51" t="str">
        <f>IF($A561="","",(IF((VLOOKUP($A561,DATA!$A$1:$M$38,7,FALSE))="X","X",(IF(G560="X",1,G560+1)))))</f>
        <v/>
      </c>
      <c r="H561" s="50" t="str">
        <f>IF($A561="","",(IF((VLOOKUP($A561,DATA!$A$1:$M$38,8,FALSE))="X","X",(IF(H560="X",1,H560+1)))))</f>
        <v/>
      </c>
      <c r="I561" s="50" t="str">
        <f>IF($A561="","",(IF((VLOOKUP($A561,DATA!$A$1:$M$38,9,FALSE))="X","X",(IF(I560="X",1,I560+1)))))</f>
        <v/>
      </c>
      <c r="J561" s="51" t="str">
        <f>IF($A561="","",(IF((VLOOKUP($A561,DATA!$A$1:$M$38,10,FALSE))="X","X",(IF(J560="X",1,J560+1)))))</f>
        <v/>
      </c>
      <c r="K561" s="50" t="str">
        <f>IF($A561="","",(IF((VLOOKUP($A561,DATA!$A$1:$M$38,11,FALSE))="X","X",(IF(K560="X",1,K560+1)))))</f>
        <v/>
      </c>
      <c r="L561" s="50" t="str">
        <f>IF($A561="","",(IF((VLOOKUP($A561,DATA!$A$1:$M$38,12,FALSE))="X","X",(IF(L560="X",1,L560+1)))))</f>
        <v/>
      </c>
      <c r="M561" s="50" t="str">
        <f>IF($A561="","",(IF((VLOOKUP($A561,DATA!$A$1:$M$38,13,FALSE))="X","X",(IF(M560="X",1,M560+1)))))</f>
        <v/>
      </c>
      <c r="N561" s="53" t="str">
        <f t="shared" si="16"/>
        <v/>
      </c>
      <c r="O561" s="51" t="str">
        <f t="shared" si="17"/>
        <v/>
      </c>
      <c r="P561" s="50" t="str">
        <f>IF($A561="","",(IF((VLOOKUP($A561,DATA!$S$1:$AC$38,2,FALSE))="X","X",(IF(P560="X",1,P560+1)))))</f>
        <v/>
      </c>
      <c r="Q561" s="50" t="str">
        <f>IF($A561="","",(IF((VLOOKUP($A561,DATA!$S$1:$AC$38,3,FALSE))="X","X",(IF(Q560="X",1,Q560+1)))))</f>
        <v/>
      </c>
      <c r="R561" s="50" t="str">
        <f>IF($A561="","",(IF((VLOOKUP($A561,DATA!$S$1:$AC$38,4,FALSE))="X","X",(IF(R560="X",1,R560+1)))))</f>
        <v/>
      </c>
      <c r="S561" s="50" t="str">
        <f>IF($A561="","",(IF((VLOOKUP($A561,DATA!$S$1:$AC$38,5,FALSE))="X","X",(IF(S560="X",1,S560+1)))))</f>
        <v/>
      </c>
      <c r="T561" s="50" t="str">
        <f>IF($A561="","",(IF((VLOOKUP($A561,DATA!$S$1:$AC$38,6,FALSE))="X","X",(IF(T560="X",1,T560+1)))))</f>
        <v/>
      </c>
      <c r="U561" s="50" t="str">
        <f>IF($A561="","",(IF((VLOOKUP($A561,DATA!$S$1:$AC$38,7,FALSE))="X","X",(IF(U560="X",1,U560+1)))))</f>
        <v/>
      </c>
      <c r="V561" s="51" t="str">
        <f>IF($A561="","",(IF((VLOOKUP($A561,DATA!$S$1:$AC$38,8,FALSE))="X","X",(IF(V560="X",1,V560+1)))))</f>
        <v/>
      </c>
      <c r="W561" s="50" t="str">
        <f>IF($A561="","",(IF((VLOOKUP($A561,DATA!$S$1:$AC$38,9,FALSE))="X","X",(IF(W560="X",1,W560+1)))))</f>
        <v/>
      </c>
      <c r="X561" s="50" t="str">
        <f>IF($A561="","",(IF((VLOOKUP($A561,DATA!$S$1:$AC$38,10,FALSE))="X","X",(IF(X560="X",1,X560+1)))))</f>
        <v/>
      </c>
      <c r="Y561" s="51" t="str">
        <f>IF($A561="","",(IF((VLOOKUP($A561,DATA!$S$1:$AC$38,11,FALSE))="X","X",(IF(Y560="X",1,Y560+1)))))</f>
        <v/>
      </c>
      <c r="AH561" s="44"/>
      <c r="AI561" s="44"/>
      <c r="AJ561" s="44"/>
      <c r="AK561" s="44"/>
      <c r="AL561" s="44"/>
    </row>
    <row r="562" spans="2:38" ht="18.600000000000001" customHeight="1" x14ac:dyDescent="0.25">
      <c r="B562" s="50" t="str">
        <f>IF($A562="","",(IF((VLOOKUP($A562,DATA!$A$1:$M$38,2,FALSE))="X","X",(IF(B561="X",1,B561+1)))))</f>
        <v/>
      </c>
      <c r="C562" s="51" t="str">
        <f>IF($A562="","",(IF((VLOOKUP($A562,DATA!$A$1:$M$38,3,FALSE))="X","X",(IF(C561="X",1,C561+1)))))</f>
        <v/>
      </c>
      <c r="D562" s="50" t="str">
        <f>IF($A562="","",(IF((VLOOKUP($A562,DATA!$A$1:$M$38,4,FALSE))="X","X",(IF(D561="X",1,D561+1)))))</f>
        <v/>
      </c>
      <c r="E562" s="51" t="str">
        <f>IF($A562="","",(IF((VLOOKUP($A562,DATA!$A$1:$M$38,5,FALSE))="X","X",(IF(E561="X",1,E561+1)))))</f>
        <v/>
      </c>
      <c r="F562" s="50" t="str">
        <f>IF($A562="","",(IF((VLOOKUP($A562,DATA!$A$1:$M$38,6,FALSE))="X","X",(IF(F561="X",1,F561+1)))))</f>
        <v/>
      </c>
      <c r="G562" s="51" t="str">
        <f>IF($A562="","",(IF((VLOOKUP($A562,DATA!$A$1:$M$38,7,FALSE))="X","X",(IF(G561="X",1,G561+1)))))</f>
        <v/>
      </c>
      <c r="H562" s="50" t="str">
        <f>IF($A562="","",(IF((VLOOKUP($A562,DATA!$A$1:$M$38,8,FALSE))="X","X",(IF(H561="X",1,H561+1)))))</f>
        <v/>
      </c>
      <c r="I562" s="50" t="str">
        <f>IF($A562="","",(IF((VLOOKUP($A562,DATA!$A$1:$M$38,9,FALSE))="X","X",(IF(I561="X",1,I561+1)))))</f>
        <v/>
      </c>
      <c r="J562" s="51" t="str">
        <f>IF($A562="","",(IF((VLOOKUP($A562,DATA!$A$1:$M$38,10,FALSE))="X","X",(IF(J561="X",1,J561+1)))))</f>
        <v/>
      </c>
      <c r="K562" s="50" t="str">
        <f>IF($A562="","",(IF((VLOOKUP($A562,DATA!$A$1:$M$38,11,FALSE))="X","X",(IF(K561="X",1,K561+1)))))</f>
        <v/>
      </c>
      <c r="L562" s="50" t="str">
        <f>IF($A562="","",(IF((VLOOKUP($A562,DATA!$A$1:$M$38,12,FALSE))="X","X",(IF(L561="X",1,L561+1)))))</f>
        <v/>
      </c>
      <c r="M562" s="50" t="str">
        <f>IF($A562="","",(IF((VLOOKUP($A562,DATA!$A$1:$M$38,13,FALSE))="X","X",(IF(M561="X",1,M561+1)))))</f>
        <v/>
      </c>
      <c r="N562" s="53" t="str">
        <f t="shared" si="16"/>
        <v/>
      </c>
      <c r="O562" s="51" t="str">
        <f t="shared" si="17"/>
        <v/>
      </c>
      <c r="P562" s="50" t="str">
        <f>IF($A562="","",(IF((VLOOKUP($A562,DATA!$S$1:$AC$38,2,FALSE))="X","X",(IF(P561="X",1,P561+1)))))</f>
        <v/>
      </c>
      <c r="Q562" s="50" t="str">
        <f>IF($A562="","",(IF((VLOOKUP($A562,DATA!$S$1:$AC$38,3,FALSE))="X","X",(IF(Q561="X",1,Q561+1)))))</f>
        <v/>
      </c>
      <c r="R562" s="50" t="str">
        <f>IF($A562="","",(IF((VLOOKUP($A562,DATA!$S$1:$AC$38,4,FALSE))="X","X",(IF(R561="X",1,R561+1)))))</f>
        <v/>
      </c>
      <c r="S562" s="50" t="str">
        <f>IF($A562="","",(IF((VLOOKUP($A562,DATA!$S$1:$AC$38,5,FALSE))="X","X",(IF(S561="X",1,S561+1)))))</f>
        <v/>
      </c>
      <c r="T562" s="50" t="str">
        <f>IF($A562="","",(IF((VLOOKUP($A562,DATA!$S$1:$AC$38,6,FALSE))="X","X",(IF(T561="X",1,T561+1)))))</f>
        <v/>
      </c>
      <c r="U562" s="50" t="str">
        <f>IF($A562="","",(IF((VLOOKUP($A562,DATA!$S$1:$AC$38,7,FALSE))="X","X",(IF(U561="X",1,U561+1)))))</f>
        <v/>
      </c>
      <c r="V562" s="51" t="str">
        <f>IF($A562="","",(IF((VLOOKUP($A562,DATA!$S$1:$AC$38,8,FALSE))="X","X",(IF(V561="X",1,V561+1)))))</f>
        <v/>
      </c>
      <c r="W562" s="50" t="str">
        <f>IF($A562="","",(IF((VLOOKUP($A562,DATA!$S$1:$AC$38,9,FALSE))="X","X",(IF(W561="X",1,W561+1)))))</f>
        <v/>
      </c>
      <c r="X562" s="50" t="str">
        <f>IF($A562="","",(IF((VLOOKUP($A562,DATA!$S$1:$AC$38,10,FALSE))="X","X",(IF(X561="X",1,X561+1)))))</f>
        <v/>
      </c>
      <c r="Y562" s="51" t="str">
        <f>IF($A562="","",(IF((VLOOKUP($A562,DATA!$S$1:$AC$38,11,FALSE))="X","X",(IF(Y561="X",1,Y561+1)))))</f>
        <v/>
      </c>
      <c r="AH562" s="44"/>
      <c r="AI562" s="44"/>
      <c r="AJ562" s="44"/>
      <c r="AK562" s="44"/>
      <c r="AL562" s="44"/>
    </row>
    <row r="563" spans="2:38" ht="18.600000000000001" customHeight="1" x14ac:dyDescent="0.25">
      <c r="B563" s="50" t="str">
        <f>IF($A563="","",(IF((VLOOKUP($A563,DATA!$A$1:$M$38,2,FALSE))="X","X",(IF(B562="X",1,B562+1)))))</f>
        <v/>
      </c>
      <c r="C563" s="51" t="str">
        <f>IF($A563="","",(IF((VLOOKUP($A563,DATA!$A$1:$M$38,3,FALSE))="X","X",(IF(C562="X",1,C562+1)))))</f>
        <v/>
      </c>
      <c r="D563" s="50" t="str">
        <f>IF($A563="","",(IF((VLOOKUP($A563,DATA!$A$1:$M$38,4,FALSE))="X","X",(IF(D562="X",1,D562+1)))))</f>
        <v/>
      </c>
      <c r="E563" s="51" t="str">
        <f>IF($A563="","",(IF((VLOOKUP($A563,DATA!$A$1:$M$38,5,FALSE))="X","X",(IF(E562="X",1,E562+1)))))</f>
        <v/>
      </c>
      <c r="F563" s="50" t="str">
        <f>IF($A563="","",(IF((VLOOKUP($A563,DATA!$A$1:$M$38,6,FALSE))="X","X",(IF(F562="X",1,F562+1)))))</f>
        <v/>
      </c>
      <c r="G563" s="51" t="str">
        <f>IF($A563="","",(IF((VLOOKUP($A563,DATA!$A$1:$M$38,7,FALSE))="X","X",(IF(G562="X",1,G562+1)))))</f>
        <v/>
      </c>
      <c r="H563" s="50" t="str">
        <f>IF($A563="","",(IF((VLOOKUP($A563,DATA!$A$1:$M$38,8,FALSE))="X","X",(IF(H562="X",1,H562+1)))))</f>
        <v/>
      </c>
      <c r="I563" s="50" t="str">
        <f>IF($A563="","",(IF((VLOOKUP($A563,DATA!$A$1:$M$38,9,FALSE))="X","X",(IF(I562="X",1,I562+1)))))</f>
        <v/>
      </c>
      <c r="J563" s="51" t="str">
        <f>IF($A563="","",(IF((VLOOKUP($A563,DATA!$A$1:$M$38,10,FALSE))="X","X",(IF(J562="X",1,J562+1)))))</f>
        <v/>
      </c>
      <c r="K563" s="50" t="str">
        <f>IF($A563="","",(IF((VLOOKUP($A563,DATA!$A$1:$M$38,11,FALSE))="X","X",(IF(K562="X",1,K562+1)))))</f>
        <v/>
      </c>
      <c r="L563" s="50" t="str">
        <f>IF($A563="","",(IF((VLOOKUP($A563,DATA!$A$1:$M$38,12,FALSE))="X","X",(IF(L562="X",1,L562+1)))))</f>
        <v/>
      </c>
      <c r="M563" s="50" t="str">
        <f>IF($A563="","",(IF((VLOOKUP($A563,DATA!$A$1:$M$38,13,FALSE))="X","X",(IF(M562="X",1,M562+1)))))</f>
        <v/>
      </c>
      <c r="N563" s="53" t="str">
        <f t="shared" si="16"/>
        <v/>
      </c>
      <c r="O563" s="51" t="str">
        <f t="shared" si="17"/>
        <v/>
      </c>
      <c r="P563" s="50" t="str">
        <f>IF($A563="","",(IF((VLOOKUP($A563,DATA!$S$1:$AC$38,2,FALSE))="X","X",(IF(P562="X",1,P562+1)))))</f>
        <v/>
      </c>
      <c r="Q563" s="50" t="str">
        <f>IF($A563="","",(IF((VLOOKUP($A563,DATA!$S$1:$AC$38,3,FALSE))="X","X",(IF(Q562="X",1,Q562+1)))))</f>
        <v/>
      </c>
      <c r="R563" s="50" t="str">
        <f>IF($A563="","",(IF((VLOOKUP($A563,DATA!$S$1:$AC$38,4,FALSE))="X","X",(IF(R562="X",1,R562+1)))))</f>
        <v/>
      </c>
      <c r="S563" s="50" t="str">
        <f>IF($A563="","",(IF((VLOOKUP($A563,DATA!$S$1:$AC$38,5,FALSE))="X","X",(IF(S562="X",1,S562+1)))))</f>
        <v/>
      </c>
      <c r="T563" s="50" t="str">
        <f>IF($A563="","",(IF((VLOOKUP($A563,DATA!$S$1:$AC$38,6,FALSE))="X","X",(IF(T562="X",1,T562+1)))))</f>
        <v/>
      </c>
      <c r="U563" s="50" t="str">
        <f>IF($A563="","",(IF((VLOOKUP($A563,DATA!$S$1:$AC$38,7,FALSE))="X","X",(IF(U562="X",1,U562+1)))))</f>
        <v/>
      </c>
      <c r="V563" s="51" t="str">
        <f>IF($A563="","",(IF((VLOOKUP($A563,DATA!$S$1:$AC$38,8,FALSE))="X","X",(IF(V562="X",1,V562+1)))))</f>
        <v/>
      </c>
      <c r="W563" s="50" t="str">
        <f>IF($A563="","",(IF((VLOOKUP($A563,DATA!$S$1:$AC$38,9,FALSE))="X","X",(IF(W562="X",1,W562+1)))))</f>
        <v/>
      </c>
      <c r="X563" s="50" t="str">
        <f>IF($A563="","",(IF((VLOOKUP($A563,DATA!$S$1:$AC$38,10,FALSE))="X","X",(IF(X562="X",1,X562+1)))))</f>
        <v/>
      </c>
      <c r="Y563" s="51" t="str">
        <f>IF($A563="","",(IF((VLOOKUP($A563,DATA!$S$1:$AC$38,11,FALSE))="X","X",(IF(Y562="X",1,Y562+1)))))</f>
        <v/>
      </c>
      <c r="AH563" s="44"/>
      <c r="AI563" s="44"/>
      <c r="AJ563" s="44"/>
      <c r="AK563" s="44"/>
      <c r="AL563" s="44"/>
    </row>
    <row r="564" spans="2:38" ht="18.600000000000001" customHeight="1" x14ac:dyDescent="0.25">
      <c r="B564" s="50" t="str">
        <f>IF($A564="","",(IF((VLOOKUP($A564,DATA!$A$1:$M$38,2,FALSE))="X","X",(IF(B563="X",1,B563+1)))))</f>
        <v/>
      </c>
      <c r="C564" s="51" t="str">
        <f>IF($A564="","",(IF((VLOOKUP($A564,DATA!$A$1:$M$38,3,FALSE))="X","X",(IF(C563="X",1,C563+1)))))</f>
        <v/>
      </c>
      <c r="D564" s="50" t="str">
        <f>IF($A564="","",(IF((VLOOKUP($A564,DATA!$A$1:$M$38,4,FALSE))="X","X",(IF(D563="X",1,D563+1)))))</f>
        <v/>
      </c>
      <c r="E564" s="51" t="str">
        <f>IF($A564="","",(IF((VLOOKUP($A564,DATA!$A$1:$M$38,5,FALSE))="X","X",(IF(E563="X",1,E563+1)))))</f>
        <v/>
      </c>
      <c r="F564" s="50" t="str">
        <f>IF($A564="","",(IF((VLOOKUP($A564,DATA!$A$1:$M$38,6,FALSE))="X","X",(IF(F563="X",1,F563+1)))))</f>
        <v/>
      </c>
      <c r="G564" s="51" t="str">
        <f>IF($A564="","",(IF((VLOOKUP($A564,DATA!$A$1:$M$38,7,FALSE))="X","X",(IF(G563="X",1,G563+1)))))</f>
        <v/>
      </c>
      <c r="H564" s="50" t="str">
        <f>IF($A564="","",(IF((VLOOKUP($A564,DATA!$A$1:$M$38,8,FALSE))="X","X",(IF(H563="X",1,H563+1)))))</f>
        <v/>
      </c>
      <c r="I564" s="50" t="str">
        <f>IF($A564="","",(IF((VLOOKUP($A564,DATA!$A$1:$M$38,9,FALSE))="X","X",(IF(I563="X",1,I563+1)))))</f>
        <v/>
      </c>
      <c r="J564" s="51" t="str">
        <f>IF($A564="","",(IF((VLOOKUP($A564,DATA!$A$1:$M$38,10,FALSE))="X","X",(IF(J563="X",1,J563+1)))))</f>
        <v/>
      </c>
      <c r="K564" s="50" t="str">
        <f>IF($A564="","",(IF((VLOOKUP($A564,DATA!$A$1:$M$38,11,FALSE))="X","X",(IF(K563="X",1,K563+1)))))</f>
        <v/>
      </c>
      <c r="L564" s="50" t="str">
        <f>IF($A564="","",(IF((VLOOKUP($A564,DATA!$A$1:$M$38,12,FALSE))="X","X",(IF(L563="X",1,L563+1)))))</f>
        <v/>
      </c>
      <c r="M564" s="50" t="str">
        <f>IF($A564="","",(IF((VLOOKUP($A564,DATA!$A$1:$M$38,13,FALSE))="X","X",(IF(M563="X",1,M563+1)))))</f>
        <v/>
      </c>
      <c r="N564" s="53" t="str">
        <f t="shared" si="16"/>
        <v/>
      </c>
      <c r="O564" s="51" t="str">
        <f t="shared" si="17"/>
        <v/>
      </c>
      <c r="P564" s="50" t="str">
        <f>IF($A564="","",(IF((VLOOKUP($A564,DATA!$S$1:$AC$38,2,FALSE))="X","X",(IF(P563="X",1,P563+1)))))</f>
        <v/>
      </c>
      <c r="Q564" s="50" t="str">
        <f>IF($A564="","",(IF((VLOOKUP($A564,DATA!$S$1:$AC$38,3,FALSE))="X","X",(IF(Q563="X",1,Q563+1)))))</f>
        <v/>
      </c>
      <c r="R564" s="50" t="str">
        <f>IF($A564="","",(IF((VLOOKUP($A564,DATA!$S$1:$AC$38,4,FALSE))="X","X",(IF(R563="X",1,R563+1)))))</f>
        <v/>
      </c>
      <c r="S564" s="50" t="str">
        <f>IF($A564="","",(IF((VLOOKUP($A564,DATA!$S$1:$AC$38,5,FALSE))="X","X",(IF(S563="X",1,S563+1)))))</f>
        <v/>
      </c>
      <c r="T564" s="50" t="str">
        <f>IF($A564="","",(IF((VLOOKUP($A564,DATA!$S$1:$AC$38,6,FALSE))="X","X",(IF(T563="X",1,T563+1)))))</f>
        <v/>
      </c>
      <c r="U564" s="50" t="str">
        <f>IF($A564="","",(IF((VLOOKUP($A564,DATA!$S$1:$AC$38,7,FALSE))="X","X",(IF(U563="X",1,U563+1)))))</f>
        <v/>
      </c>
      <c r="V564" s="51" t="str">
        <f>IF($A564="","",(IF((VLOOKUP($A564,DATA!$S$1:$AC$38,8,FALSE))="X","X",(IF(V563="X",1,V563+1)))))</f>
        <v/>
      </c>
      <c r="W564" s="50" t="str">
        <f>IF($A564="","",(IF((VLOOKUP($A564,DATA!$S$1:$AC$38,9,FALSE))="X","X",(IF(W563="X",1,W563+1)))))</f>
        <v/>
      </c>
      <c r="X564" s="50" t="str">
        <f>IF($A564="","",(IF((VLOOKUP($A564,DATA!$S$1:$AC$38,10,FALSE))="X","X",(IF(X563="X",1,X563+1)))))</f>
        <v/>
      </c>
      <c r="Y564" s="51" t="str">
        <f>IF($A564="","",(IF((VLOOKUP($A564,DATA!$S$1:$AC$38,11,FALSE))="X","X",(IF(Y563="X",1,Y563+1)))))</f>
        <v/>
      </c>
      <c r="AH564" s="44"/>
      <c r="AI564" s="44"/>
      <c r="AJ564" s="44"/>
      <c r="AK564" s="44"/>
      <c r="AL564" s="44"/>
    </row>
    <row r="565" spans="2:38" ht="18.600000000000001" customHeight="1" x14ac:dyDescent="0.25">
      <c r="B565" s="50" t="str">
        <f>IF($A565="","",(IF((VLOOKUP($A565,DATA!$A$1:$M$38,2,FALSE))="X","X",(IF(B564="X",1,B564+1)))))</f>
        <v/>
      </c>
      <c r="C565" s="51" t="str">
        <f>IF($A565="","",(IF((VLOOKUP($A565,DATA!$A$1:$M$38,3,FALSE))="X","X",(IF(C564="X",1,C564+1)))))</f>
        <v/>
      </c>
      <c r="D565" s="50" t="str">
        <f>IF($A565="","",(IF((VLOOKUP($A565,DATA!$A$1:$M$38,4,FALSE))="X","X",(IF(D564="X",1,D564+1)))))</f>
        <v/>
      </c>
      <c r="E565" s="51" t="str">
        <f>IF($A565="","",(IF((VLOOKUP($A565,DATA!$A$1:$M$38,5,FALSE))="X","X",(IF(E564="X",1,E564+1)))))</f>
        <v/>
      </c>
      <c r="F565" s="50" t="str">
        <f>IF($A565="","",(IF((VLOOKUP($A565,DATA!$A$1:$M$38,6,FALSE))="X","X",(IF(F564="X",1,F564+1)))))</f>
        <v/>
      </c>
      <c r="G565" s="51" t="str">
        <f>IF($A565="","",(IF((VLOOKUP($A565,DATA!$A$1:$M$38,7,FALSE))="X","X",(IF(G564="X",1,G564+1)))))</f>
        <v/>
      </c>
      <c r="H565" s="50" t="str">
        <f>IF($A565="","",(IF((VLOOKUP($A565,DATA!$A$1:$M$38,8,FALSE))="X","X",(IF(H564="X",1,H564+1)))))</f>
        <v/>
      </c>
      <c r="I565" s="50" t="str">
        <f>IF($A565="","",(IF((VLOOKUP($A565,DATA!$A$1:$M$38,9,FALSE))="X","X",(IF(I564="X",1,I564+1)))))</f>
        <v/>
      </c>
      <c r="J565" s="51" t="str">
        <f>IF($A565="","",(IF((VLOOKUP($A565,DATA!$A$1:$M$38,10,FALSE))="X","X",(IF(J564="X",1,J564+1)))))</f>
        <v/>
      </c>
      <c r="K565" s="50" t="str">
        <f>IF($A565="","",(IF((VLOOKUP($A565,DATA!$A$1:$M$38,11,FALSE))="X","X",(IF(K564="X",1,K564+1)))))</f>
        <v/>
      </c>
      <c r="L565" s="50" t="str">
        <f>IF($A565="","",(IF((VLOOKUP($A565,DATA!$A$1:$M$38,12,FALSE))="X","X",(IF(L564="X",1,L564+1)))))</f>
        <v/>
      </c>
      <c r="M565" s="50" t="str">
        <f>IF($A565="","",(IF((VLOOKUP($A565,DATA!$A$1:$M$38,13,FALSE))="X","X",(IF(M564="X",1,M564+1)))))</f>
        <v/>
      </c>
      <c r="N565" s="53" t="str">
        <f t="shared" si="16"/>
        <v/>
      </c>
      <c r="O565" s="51" t="str">
        <f t="shared" si="17"/>
        <v/>
      </c>
      <c r="P565" s="50" t="str">
        <f>IF($A565="","",(IF((VLOOKUP($A565,DATA!$S$1:$AC$38,2,FALSE))="X","X",(IF(P564="X",1,P564+1)))))</f>
        <v/>
      </c>
      <c r="Q565" s="50" t="str">
        <f>IF($A565="","",(IF((VLOOKUP($A565,DATA!$S$1:$AC$38,3,FALSE))="X","X",(IF(Q564="X",1,Q564+1)))))</f>
        <v/>
      </c>
      <c r="R565" s="50" t="str">
        <f>IF($A565="","",(IF((VLOOKUP($A565,DATA!$S$1:$AC$38,4,FALSE))="X","X",(IF(R564="X",1,R564+1)))))</f>
        <v/>
      </c>
      <c r="S565" s="50" t="str">
        <f>IF($A565="","",(IF((VLOOKUP($A565,DATA!$S$1:$AC$38,5,FALSE))="X","X",(IF(S564="X",1,S564+1)))))</f>
        <v/>
      </c>
      <c r="T565" s="50" t="str">
        <f>IF($A565="","",(IF((VLOOKUP($A565,DATA!$S$1:$AC$38,6,FALSE))="X","X",(IF(T564="X",1,T564+1)))))</f>
        <v/>
      </c>
      <c r="U565" s="50" t="str">
        <f>IF($A565="","",(IF((VLOOKUP($A565,DATA!$S$1:$AC$38,7,FALSE))="X","X",(IF(U564="X",1,U564+1)))))</f>
        <v/>
      </c>
      <c r="V565" s="51" t="str">
        <f>IF($A565="","",(IF((VLOOKUP($A565,DATA!$S$1:$AC$38,8,FALSE))="X","X",(IF(V564="X",1,V564+1)))))</f>
        <v/>
      </c>
      <c r="W565" s="50" t="str">
        <f>IF($A565="","",(IF((VLOOKUP($A565,DATA!$S$1:$AC$38,9,FALSE))="X","X",(IF(W564="X",1,W564+1)))))</f>
        <v/>
      </c>
      <c r="X565" s="50" t="str">
        <f>IF($A565="","",(IF((VLOOKUP($A565,DATA!$S$1:$AC$38,10,FALSE))="X","X",(IF(X564="X",1,X564+1)))))</f>
        <v/>
      </c>
      <c r="Y565" s="51" t="str">
        <f>IF($A565="","",(IF((VLOOKUP($A565,DATA!$S$1:$AC$38,11,FALSE))="X","X",(IF(Y564="X",1,Y564+1)))))</f>
        <v/>
      </c>
      <c r="AH565" s="44"/>
      <c r="AI565" s="44"/>
      <c r="AJ565" s="44"/>
      <c r="AK565" s="44"/>
      <c r="AL565" s="44"/>
    </row>
    <row r="566" spans="2:38" ht="18.600000000000001" customHeight="1" x14ac:dyDescent="0.25">
      <c r="B566" s="50" t="str">
        <f>IF($A566="","",(IF((VLOOKUP($A566,DATA!$A$1:$M$38,2,FALSE))="X","X",(IF(B565="X",1,B565+1)))))</f>
        <v/>
      </c>
      <c r="C566" s="51" t="str">
        <f>IF($A566="","",(IF((VLOOKUP($A566,DATA!$A$1:$M$38,3,FALSE))="X","X",(IF(C565="X",1,C565+1)))))</f>
        <v/>
      </c>
      <c r="D566" s="50" t="str">
        <f>IF($A566="","",(IF((VLOOKUP($A566,DATA!$A$1:$M$38,4,FALSE))="X","X",(IF(D565="X",1,D565+1)))))</f>
        <v/>
      </c>
      <c r="E566" s="51" t="str">
        <f>IF($A566="","",(IF((VLOOKUP($A566,DATA!$A$1:$M$38,5,FALSE))="X","X",(IF(E565="X",1,E565+1)))))</f>
        <v/>
      </c>
      <c r="F566" s="50" t="str">
        <f>IF($A566="","",(IF((VLOOKUP($A566,DATA!$A$1:$M$38,6,FALSE))="X","X",(IF(F565="X",1,F565+1)))))</f>
        <v/>
      </c>
      <c r="G566" s="51" t="str">
        <f>IF($A566="","",(IF((VLOOKUP($A566,DATA!$A$1:$M$38,7,FALSE))="X","X",(IF(G565="X",1,G565+1)))))</f>
        <v/>
      </c>
      <c r="H566" s="50" t="str">
        <f>IF($A566="","",(IF((VLOOKUP($A566,DATA!$A$1:$M$38,8,FALSE))="X","X",(IF(H565="X",1,H565+1)))))</f>
        <v/>
      </c>
      <c r="I566" s="50" t="str">
        <f>IF($A566="","",(IF((VLOOKUP($A566,DATA!$A$1:$M$38,9,FALSE))="X","X",(IF(I565="X",1,I565+1)))))</f>
        <v/>
      </c>
      <c r="J566" s="51" t="str">
        <f>IF($A566="","",(IF((VLOOKUP($A566,DATA!$A$1:$M$38,10,FALSE))="X","X",(IF(J565="X",1,J565+1)))))</f>
        <v/>
      </c>
      <c r="K566" s="50" t="str">
        <f>IF($A566="","",(IF((VLOOKUP($A566,DATA!$A$1:$M$38,11,FALSE))="X","X",(IF(K565="X",1,K565+1)))))</f>
        <v/>
      </c>
      <c r="L566" s="50" t="str">
        <f>IF($A566="","",(IF((VLOOKUP($A566,DATA!$A$1:$M$38,12,FALSE))="X","X",(IF(L565="X",1,L565+1)))))</f>
        <v/>
      </c>
      <c r="M566" s="50" t="str">
        <f>IF($A566="","",(IF((VLOOKUP($A566,DATA!$A$1:$M$38,13,FALSE))="X","X",(IF(M565="X",1,M565+1)))))</f>
        <v/>
      </c>
      <c r="N566" s="53" t="str">
        <f t="shared" si="16"/>
        <v/>
      </c>
      <c r="O566" s="51" t="str">
        <f t="shared" si="17"/>
        <v/>
      </c>
      <c r="P566" s="50" t="str">
        <f>IF($A566="","",(IF((VLOOKUP($A566,DATA!$S$1:$AC$38,2,FALSE))="X","X",(IF(P565="X",1,P565+1)))))</f>
        <v/>
      </c>
      <c r="Q566" s="50" t="str">
        <f>IF($A566="","",(IF((VLOOKUP($A566,DATA!$S$1:$AC$38,3,FALSE))="X","X",(IF(Q565="X",1,Q565+1)))))</f>
        <v/>
      </c>
      <c r="R566" s="50" t="str">
        <f>IF($A566="","",(IF((VLOOKUP($A566,DATA!$S$1:$AC$38,4,FALSE))="X","X",(IF(R565="X",1,R565+1)))))</f>
        <v/>
      </c>
      <c r="S566" s="50" t="str">
        <f>IF($A566="","",(IF((VLOOKUP($A566,DATA!$S$1:$AC$38,5,FALSE))="X","X",(IF(S565="X",1,S565+1)))))</f>
        <v/>
      </c>
      <c r="T566" s="50" t="str">
        <f>IF($A566="","",(IF((VLOOKUP($A566,DATA!$S$1:$AC$38,6,FALSE))="X","X",(IF(T565="X",1,T565+1)))))</f>
        <v/>
      </c>
      <c r="U566" s="50" t="str">
        <f>IF($A566="","",(IF((VLOOKUP($A566,DATA!$S$1:$AC$38,7,FALSE))="X","X",(IF(U565="X",1,U565+1)))))</f>
        <v/>
      </c>
      <c r="V566" s="51" t="str">
        <f>IF($A566="","",(IF((VLOOKUP($A566,DATA!$S$1:$AC$38,8,FALSE))="X","X",(IF(V565="X",1,V565+1)))))</f>
        <v/>
      </c>
      <c r="W566" s="50" t="str">
        <f>IF($A566="","",(IF((VLOOKUP($A566,DATA!$S$1:$AC$38,9,FALSE))="X","X",(IF(W565="X",1,W565+1)))))</f>
        <v/>
      </c>
      <c r="X566" s="50" t="str">
        <f>IF($A566="","",(IF((VLOOKUP($A566,DATA!$S$1:$AC$38,10,FALSE))="X","X",(IF(X565="X",1,X565+1)))))</f>
        <v/>
      </c>
      <c r="Y566" s="51" t="str">
        <f>IF($A566="","",(IF((VLOOKUP($A566,DATA!$S$1:$AC$38,11,FALSE))="X","X",(IF(Y565="X",1,Y565+1)))))</f>
        <v/>
      </c>
      <c r="AH566" s="44"/>
      <c r="AI566" s="44"/>
      <c r="AJ566" s="44"/>
      <c r="AK566" s="44"/>
      <c r="AL566" s="44"/>
    </row>
    <row r="567" spans="2:38" ht="18.600000000000001" customHeight="1" x14ac:dyDescent="0.25">
      <c r="B567" s="50" t="str">
        <f>IF($A567="","",(IF((VLOOKUP($A567,DATA!$A$1:$M$38,2,FALSE))="X","X",(IF(B566="X",1,B566+1)))))</f>
        <v/>
      </c>
      <c r="C567" s="51" t="str">
        <f>IF($A567="","",(IF((VLOOKUP($A567,DATA!$A$1:$M$38,3,FALSE))="X","X",(IF(C566="X",1,C566+1)))))</f>
        <v/>
      </c>
      <c r="D567" s="50" t="str">
        <f>IF($A567="","",(IF((VLOOKUP($A567,DATA!$A$1:$M$38,4,FALSE))="X","X",(IF(D566="X",1,D566+1)))))</f>
        <v/>
      </c>
      <c r="E567" s="51" t="str">
        <f>IF($A567="","",(IF((VLOOKUP($A567,DATA!$A$1:$M$38,5,FALSE))="X","X",(IF(E566="X",1,E566+1)))))</f>
        <v/>
      </c>
      <c r="F567" s="50" t="str">
        <f>IF($A567="","",(IF((VLOOKUP($A567,DATA!$A$1:$M$38,6,FALSE))="X","X",(IF(F566="X",1,F566+1)))))</f>
        <v/>
      </c>
      <c r="G567" s="51" t="str">
        <f>IF($A567="","",(IF((VLOOKUP($A567,DATA!$A$1:$M$38,7,FALSE))="X","X",(IF(G566="X",1,G566+1)))))</f>
        <v/>
      </c>
      <c r="H567" s="50" t="str">
        <f>IF($A567="","",(IF((VLOOKUP($A567,DATA!$A$1:$M$38,8,FALSE))="X","X",(IF(H566="X",1,H566+1)))))</f>
        <v/>
      </c>
      <c r="I567" s="50" t="str">
        <f>IF($A567="","",(IF((VLOOKUP($A567,DATA!$A$1:$M$38,9,FALSE))="X","X",(IF(I566="X",1,I566+1)))))</f>
        <v/>
      </c>
      <c r="J567" s="51" t="str">
        <f>IF($A567="","",(IF((VLOOKUP($A567,DATA!$A$1:$M$38,10,FALSE))="X","X",(IF(J566="X",1,J566+1)))))</f>
        <v/>
      </c>
      <c r="K567" s="50" t="str">
        <f>IF($A567="","",(IF((VLOOKUP($A567,DATA!$A$1:$M$38,11,FALSE))="X","X",(IF(K566="X",1,K566+1)))))</f>
        <v/>
      </c>
      <c r="L567" s="50" t="str">
        <f>IF($A567="","",(IF((VLOOKUP($A567,DATA!$A$1:$M$38,12,FALSE))="X","X",(IF(L566="X",1,L566+1)))))</f>
        <v/>
      </c>
      <c r="M567" s="50" t="str">
        <f>IF($A567="","",(IF((VLOOKUP($A567,DATA!$A$1:$M$38,13,FALSE))="X","X",(IF(M566="X",1,M566+1)))))</f>
        <v/>
      </c>
      <c r="N567" s="53" t="str">
        <f t="shared" si="16"/>
        <v/>
      </c>
      <c r="O567" s="51" t="str">
        <f t="shared" si="17"/>
        <v/>
      </c>
      <c r="P567" s="50" t="str">
        <f>IF($A567="","",(IF((VLOOKUP($A567,DATA!$S$1:$AC$38,2,FALSE))="X","X",(IF(P566="X",1,P566+1)))))</f>
        <v/>
      </c>
      <c r="Q567" s="50" t="str">
        <f>IF($A567="","",(IF((VLOOKUP($A567,DATA!$S$1:$AC$38,3,FALSE))="X","X",(IF(Q566="X",1,Q566+1)))))</f>
        <v/>
      </c>
      <c r="R567" s="50" t="str">
        <f>IF($A567="","",(IF((VLOOKUP($A567,DATA!$S$1:$AC$38,4,FALSE))="X","X",(IF(R566="X",1,R566+1)))))</f>
        <v/>
      </c>
      <c r="S567" s="50" t="str">
        <f>IF($A567="","",(IF((VLOOKUP($A567,DATA!$S$1:$AC$38,5,FALSE))="X","X",(IF(S566="X",1,S566+1)))))</f>
        <v/>
      </c>
      <c r="T567" s="50" t="str">
        <f>IF($A567="","",(IF((VLOOKUP($A567,DATA!$S$1:$AC$38,6,FALSE))="X","X",(IF(T566="X",1,T566+1)))))</f>
        <v/>
      </c>
      <c r="U567" s="50" t="str">
        <f>IF($A567="","",(IF((VLOOKUP($A567,DATA!$S$1:$AC$38,7,FALSE))="X","X",(IF(U566="X",1,U566+1)))))</f>
        <v/>
      </c>
      <c r="V567" s="51" t="str">
        <f>IF($A567="","",(IF((VLOOKUP($A567,DATA!$S$1:$AC$38,8,FALSE))="X","X",(IF(V566="X",1,V566+1)))))</f>
        <v/>
      </c>
      <c r="W567" s="50" t="str">
        <f>IF($A567="","",(IF((VLOOKUP($A567,DATA!$S$1:$AC$38,9,FALSE))="X","X",(IF(W566="X",1,W566+1)))))</f>
        <v/>
      </c>
      <c r="X567" s="50" t="str">
        <f>IF($A567="","",(IF((VLOOKUP($A567,DATA!$S$1:$AC$38,10,FALSE))="X","X",(IF(X566="X",1,X566+1)))))</f>
        <v/>
      </c>
      <c r="Y567" s="51" t="str">
        <f>IF($A567="","",(IF((VLOOKUP($A567,DATA!$S$1:$AC$38,11,FALSE))="X","X",(IF(Y566="X",1,Y566+1)))))</f>
        <v/>
      </c>
      <c r="AH567" s="44"/>
      <c r="AI567" s="44"/>
      <c r="AJ567" s="44"/>
      <c r="AK567" s="44"/>
      <c r="AL567" s="44"/>
    </row>
    <row r="568" spans="2:38" ht="18.600000000000001" customHeight="1" x14ac:dyDescent="0.25">
      <c r="B568" s="50" t="str">
        <f>IF($A568="","",(IF((VLOOKUP($A568,DATA!$A$1:$M$38,2,FALSE))="X","X",(IF(B567="X",1,B567+1)))))</f>
        <v/>
      </c>
      <c r="C568" s="51" t="str">
        <f>IF($A568="","",(IF((VLOOKUP($A568,DATA!$A$1:$M$38,3,FALSE))="X","X",(IF(C567="X",1,C567+1)))))</f>
        <v/>
      </c>
      <c r="D568" s="50" t="str">
        <f>IF($A568="","",(IF((VLOOKUP($A568,DATA!$A$1:$M$38,4,FALSE))="X","X",(IF(D567="X",1,D567+1)))))</f>
        <v/>
      </c>
      <c r="E568" s="51" t="str">
        <f>IF($A568="","",(IF((VLOOKUP($A568,DATA!$A$1:$M$38,5,FALSE))="X","X",(IF(E567="X",1,E567+1)))))</f>
        <v/>
      </c>
      <c r="F568" s="50" t="str">
        <f>IF($A568="","",(IF((VLOOKUP($A568,DATA!$A$1:$M$38,6,FALSE))="X","X",(IF(F567="X",1,F567+1)))))</f>
        <v/>
      </c>
      <c r="G568" s="51" t="str">
        <f>IF($A568="","",(IF((VLOOKUP($A568,DATA!$A$1:$M$38,7,FALSE))="X","X",(IF(G567="X",1,G567+1)))))</f>
        <v/>
      </c>
      <c r="H568" s="50" t="str">
        <f>IF($A568="","",(IF((VLOOKUP($A568,DATA!$A$1:$M$38,8,FALSE))="X","X",(IF(H567="X",1,H567+1)))))</f>
        <v/>
      </c>
      <c r="I568" s="50" t="str">
        <f>IF($A568="","",(IF((VLOOKUP($A568,DATA!$A$1:$M$38,9,FALSE))="X","X",(IF(I567="X",1,I567+1)))))</f>
        <v/>
      </c>
      <c r="J568" s="51" t="str">
        <f>IF($A568="","",(IF((VLOOKUP($A568,DATA!$A$1:$M$38,10,FALSE))="X","X",(IF(J567="X",1,J567+1)))))</f>
        <v/>
      </c>
      <c r="K568" s="50" t="str">
        <f>IF($A568="","",(IF((VLOOKUP($A568,DATA!$A$1:$M$38,11,FALSE))="X","X",(IF(K567="X",1,K567+1)))))</f>
        <v/>
      </c>
      <c r="L568" s="50" t="str">
        <f>IF($A568="","",(IF((VLOOKUP($A568,DATA!$A$1:$M$38,12,FALSE))="X","X",(IF(L567="X",1,L567+1)))))</f>
        <v/>
      </c>
      <c r="M568" s="50" t="str">
        <f>IF($A568="","",(IF((VLOOKUP($A568,DATA!$A$1:$M$38,13,FALSE))="X","X",(IF(M567="X",1,M567+1)))))</f>
        <v/>
      </c>
      <c r="N568" s="53" t="str">
        <f t="shared" si="16"/>
        <v/>
      </c>
      <c r="O568" s="51" t="str">
        <f t="shared" si="17"/>
        <v/>
      </c>
      <c r="P568" s="50" t="str">
        <f>IF($A568="","",(IF((VLOOKUP($A568,DATA!$S$1:$AC$38,2,FALSE))="X","X",(IF(P567="X",1,P567+1)))))</f>
        <v/>
      </c>
      <c r="Q568" s="50" t="str">
        <f>IF($A568="","",(IF((VLOOKUP($A568,DATA!$S$1:$AC$38,3,FALSE))="X","X",(IF(Q567="X",1,Q567+1)))))</f>
        <v/>
      </c>
      <c r="R568" s="50" t="str">
        <f>IF($A568="","",(IF((VLOOKUP($A568,DATA!$S$1:$AC$38,4,FALSE))="X","X",(IF(R567="X",1,R567+1)))))</f>
        <v/>
      </c>
      <c r="S568" s="50" t="str">
        <f>IF($A568="","",(IF((VLOOKUP($A568,DATA!$S$1:$AC$38,5,FALSE))="X","X",(IF(S567="X",1,S567+1)))))</f>
        <v/>
      </c>
      <c r="T568" s="50" t="str">
        <f>IF($A568="","",(IF((VLOOKUP($A568,DATA!$S$1:$AC$38,6,FALSE))="X","X",(IF(T567="X",1,T567+1)))))</f>
        <v/>
      </c>
      <c r="U568" s="50" t="str">
        <f>IF($A568="","",(IF((VLOOKUP($A568,DATA!$S$1:$AC$38,7,FALSE))="X","X",(IF(U567="X",1,U567+1)))))</f>
        <v/>
      </c>
      <c r="V568" s="51" t="str">
        <f>IF($A568="","",(IF((VLOOKUP($A568,DATA!$S$1:$AC$38,8,FALSE))="X","X",(IF(V567="X",1,V567+1)))))</f>
        <v/>
      </c>
      <c r="W568" s="50" t="str">
        <f>IF($A568="","",(IF((VLOOKUP($A568,DATA!$S$1:$AC$38,9,FALSE))="X","X",(IF(W567="X",1,W567+1)))))</f>
        <v/>
      </c>
      <c r="X568" s="50" t="str">
        <f>IF($A568="","",(IF((VLOOKUP($A568,DATA!$S$1:$AC$38,10,FALSE))="X","X",(IF(X567="X",1,X567+1)))))</f>
        <v/>
      </c>
      <c r="Y568" s="51" t="str">
        <f>IF($A568="","",(IF((VLOOKUP($A568,DATA!$S$1:$AC$38,11,FALSE))="X","X",(IF(Y567="X",1,Y567+1)))))</f>
        <v/>
      </c>
      <c r="AH568" s="44"/>
      <c r="AI568" s="44"/>
      <c r="AJ568" s="44"/>
      <c r="AK568" s="44"/>
      <c r="AL568" s="44"/>
    </row>
    <row r="569" spans="2:38" ht="18.600000000000001" customHeight="1" x14ac:dyDescent="0.25">
      <c r="B569" s="50" t="str">
        <f>IF($A569="","",(IF((VLOOKUP($A569,DATA!$A$1:$M$38,2,FALSE))="X","X",(IF(B568="X",1,B568+1)))))</f>
        <v/>
      </c>
      <c r="C569" s="51" t="str">
        <f>IF($A569="","",(IF((VLOOKUP($A569,DATA!$A$1:$M$38,3,FALSE))="X","X",(IF(C568="X",1,C568+1)))))</f>
        <v/>
      </c>
      <c r="D569" s="50" t="str">
        <f>IF($A569="","",(IF((VLOOKUP($A569,DATA!$A$1:$M$38,4,FALSE))="X","X",(IF(D568="X",1,D568+1)))))</f>
        <v/>
      </c>
      <c r="E569" s="51" t="str">
        <f>IF($A569="","",(IF((VLOOKUP($A569,DATA!$A$1:$M$38,5,FALSE))="X","X",(IF(E568="X",1,E568+1)))))</f>
        <v/>
      </c>
      <c r="F569" s="50" t="str">
        <f>IF($A569="","",(IF((VLOOKUP($A569,DATA!$A$1:$M$38,6,FALSE))="X","X",(IF(F568="X",1,F568+1)))))</f>
        <v/>
      </c>
      <c r="G569" s="51" t="str">
        <f>IF($A569="","",(IF((VLOOKUP($A569,DATA!$A$1:$M$38,7,FALSE))="X","X",(IF(G568="X",1,G568+1)))))</f>
        <v/>
      </c>
      <c r="H569" s="50" t="str">
        <f>IF($A569="","",(IF((VLOOKUP($A569,DATA!$A$1:$M$38,8,FALSE))="X","X",(IF(H568="X",1,H568+1)))))</f>
        <v/>
      </c>
      <c r="I569" s="50" t="str">
        <f>IF($A569="","",(IF((VLOOKUP($A569,DATA!$A$1:$M$38,9,FALSE))="X","X",(IF(I568="X",1,I568+1)))))</f>
        <v/>
      </c>
      <c r="J569" s="51" t="str">
        <f>IF($A569="","",(IF((VLOOKUP($A569,DATA!$A$1:$M$38,10,FALSE))="X","X",(IF(J568="X",1,J568+1)))))</f>
        <v/>
      </c>
      <c r="K569" s="50" t="str">
        <f>IF($A569="","",(IF((VLOOKUP($A569,DATA!$A$1:$M$38,11,FALSE))="X","X",(IF(K568="X",1,K568+1)))))</f>
        <v/>
      </c>
      <c r="L569" s="50" t="str">
        <f>IF($A569="","",(IF((VLOOKUP($A569,DATA!$A$1:$M$38,12,FALSE))="X","X",(IF(L568="X",1,L568+1)))))</f>
        <v/>
      </c>
      <c r="M569" s="50" t="str">
        <f>IF($A569="","",(IF((VLOOKUP($A569,DATA!$A$1:$M$38,13,FALSE))="X","X",(IF(M568="X",1,M568+1)))))</f>
        <v/>
      </c>
      <c r="N569" s="53" t="str">
        <f t="shared" si="16"/>
        <v/>
      </c>
      <c r="O569" s="51" t="str">
        <f t="shared" si="17"/>
        <v/>
      </c>
      <c r="P569" s="50" t="str">
        <f>IF($A569="","",(IF((VLOOKUP($A569,DATA!$S$1:$AC$38,2,FALSE))="X","X",(IF(P568="X",1,P568+1)))))</f>
        <v/>
      </c>
      <c r="Q569" s="50" t="str">
        <f>IF($A569="","",(IF((VLOOKUP($A569,DATA!$S$1:$AC$38,3,FALSE))="X","X",(IF(Q568="X",1,Q568+1)))))</f>
        <v/>
      </c>
      <c r="R569" s="50" t="str">
        <f>IF($A569="","",(IF((VLOOKUP($A569,DATA!$S$1:$AC$38,4,FALSE))="X","X",(IF(R568="X",1,R568+1)))))</f>
        <v/>
      </c>
      <c r="S569" s="50" t="str">
        <f>IF($A569="","",(IF((VLOOKUP($A569,DATA!$S$1:$AC$38,5,FALSE))="X","X",(IF(S568="X",1,S568+1)))))</f>
        <v/>
      </c>
      <c r="T569" s="50" t="str">
        <f>IF($A569="","",(IF((VLOOKUP($A569,DATA!$S$1:$AC$38,6,FALSE))="X","X",(IF(T568="X",1,T568+1)))))</f>
        <v/>
      </c>
      <c r="U569" s="50" t="str">
        <f>IF($A569="","",(IF((VLOOKUP($A569,DATA!$S$1:$AC$38,7,FALSE))="X","X",(IF(U568="X",1,U568+1)))))</f>
        <v/>
      </c>
      <c r="V569" s="51" t="str">
        <f>IF($A569="","",(IF((VLOOKUP($A569,DATA!$S$1:$AC$38,8,FALSE))="X","X",(IF(V568="X",1,V568+1)))))</f>
        <v/>
      </c>
      <c r="W569" s="50" t="str">
        <f>IF($A569="","",(IF((VLOOKUP($A569,DATA!$S$1:$AC$38,9,FALSE))="X","X",(IF(W568="X",1,W568+1)))))</f>
        <v/>
      </c>
      <c r="X569" s="50" t="str">
        <f>IF($A569="","",(IF((VLOOKUP($A569,DATA!$S$1:$AC$38,10,FALSE))="X","X",(IF(X568="X",1,X568+1)))))</f>
        <v/>
      </c>
      <c r="Y569" s="51" t="str">
        <f>IF($A569="","",(IF((VLOOKUP($A569,DATA!$S$1:$AC$38,11,FALSE))="X","X",(IF(Y568="X",1,Y568+1)))))</f>
        <v/>
      </c>
      <c r="AH569" s="44"/>
      <c r="AI569" s="44"/>
      <c r="AJ569" s="44"/>
      <c r="AK569" s="44"/>
      <c r="AL569" s="44"/>
    </row>
    <row r="570" spans="2:38" ht="18.600000000000001" customHeight="1" x14ac:dyDescent="0.25">
      <c r="B570" s="50" t="str">
        <f>IF($A570="","",(IF((VLOOKUP($A570,DATA!$A$1:$M$38,2,FALSE))="X","X",(IF(B569="X",1,B569+1)))))</f>
        <v/>
      </c>
      <c r="C570" s="51" t="str">
        <f>IF($A570="","",(IF((VLOOKUP($A570,DATA!$A$1:$M$38,3,FALSE))="X","X",(IF(C569="X",1,C569+1)))))</f>
        <v/>
      </c>
      <c r="D570" s="50" t="str">
        <f>IF($A570="","",(IF((VLOOKUP($A570,DATA!$A$1:$M$38,4,FALSE))="X","X",(IF(D569="X",1,D569+1)))))</f>
        <v/>
      </c>
      <c r="E570" s="51" t="str">
        <f>IF($A570="","",(IF((VLOOKUP($A570,DATA!$A$1:$M$38,5,FALSE))="X","X",(IF(E569="X",1,E569+1)))))</f>
        <v/>
      </c>
      <c r="F570" s="50" t="str">
        <f>IF($A570="","",(IF((VLOOKUP($A570,DATA!$A$1:$M$38,6,FALSE))="X","X",(IF(F569="X",1,F569+1)))))</f>
        <v/>
      </c>
      <c r="G570" s="51" t="str">
        <f>IF($A570="","",(IF((VLOOKUP($A570,DATA!$A$1:$M$38,7,FALSE))="X","X",(IF(G569="X",1,G569+1)))))</f>
        <v/>
      </c>
      <c r="H570" s="50" t="str">
        <f>IF($A570="","",(IF((VLOOKUP($A570,DATA!$A$1:$M$38,8,FALSE))="X","X",(IF(H569="X",1,H569+1)))))</f>
        <v/>
      </c>
      <c r="I570" s="50" t="str">
        <f>IF($A570="","",(IF((VLOOKUP($A570,DATA!$A$1:$M$38,9,FALSE))="X","X",(IF(I569="X",1,I569+1)))))</f>
        <v/>
      </c>
      <c r="J570" s="51" t="str">
        <f>IF($A570="","",(IF((VLOOKUP($A570,DATA!$A$1:$M$38,10,FALSE))="X","X",(IF(J569="X",1,J569+1)))))</f>
        <v/>
      </c>
      <c r="K570" s="50" t="str">
        <f>IF($A570="","",(IF((VLOOKUP($A570,DATA!$A$1:$M$38,11,FALSE))="X","X",(IF(K569="X",1,K569+1)))))</f>
        <v/>
      </c>
      <c r="L570" s="50" t="str">
        <f>IF($A570="","",(IF((VLOOKUP($A570,DATA!$A$1:$M$38,12,FALSE))="X","X",(IF(L569="X",1,L569+1)))))</f>
        <v/>
      </c>
      <c r="M570" s="50" t="str">
        <f>IF($A570="","",(IF((VLOOKUP($A570,DATA!$A$1:$M$38,13,FALSE))="X","X",(IF(M569="X",1,M569+1)))))</f>
        <v/>
      </c>
      <c r="N570" s="53" t="str">
        <f t="shared" si="16"/>
        <v/>
      </c>
      <c r="O570" s="51" t="str">
        <f t="shared" si="17"/>
        <v/>
      </c>
      <c r="P570" s="50" t="str">
        <f>IF($A570="","",(IF((VLOOKUP($A570,DATA!$S$1:$AC$38,2,FALSE))="X","X",(IF(P569="X",1,P569+1)))))</f>
        <v/>
      </c>
      <c r="Q570" s="50" t="str">
        <f>IF($A570="","",(IF((VLOOKUP($A570,DATA!$S$1:$AC$38,3,FALSE))="X","X",(IF(Q569="X",1,Q569+1)))))</f>
        <v/>
      </c>
      <c r="R570" s="50" t="str">
        <f>IF($A570="","",(IF((VLOOKUP($A570,DATA!$S$1:$AC$38,4,FALSE))="X","X",(IF(R569="X",1,R569+1)))))</f>
        <v/>
      </c>
      <c r="S570" s="50" t="str">
        <f>IF($A570="","",(IF((VLOOKUP($A570,DATA!$S$1:$AC$38,5,FALSE))="X","X",(IF(S569="X",1,S569+1)))))</f>
        <v/>
      </c>
      <c r="T570" s="50" t="str">
        <f>IF($A570="","",(IF((VLOOKUP($A570,DATA!$S$1:$AC$38,6,FALSE))="X","X",(IF(T569="X",1,T569+1)))))</f>
        <v/>
      </c>
      <c r="U570" s="50" t="str">
        <f>IF($A570="","",(IF((VLOOKUP($A570,DATA!$S$1:$AC$38,7,FALSE))="X","X",(IF(U569="X",1,U569+1)))))</f>
        <v/>
      </c>
      <c r="V570" s="51" t="str">
        <f>IF($A570="","",(IF((VLOOKUP($A570,DATA!$S$1:$AC$38,8,FALSE))="X","X",(IF(V569="X",1,V569+1)))))</f>
        <v/>
      </c>
      <c r="W570" s="50" t="str">
        <f>IF($A570="","",(IF((VLOOKUP($A570,DATA!$S$1:$AC$38,9,FALSE))="X","X",(IF(W569="X",1,W569+1)))))</f>
        <v/>
      </c>
      <c r="X570" s="50" t="str">
        <f>IF($A570="","",(IF((VLOOKUP($A570,DATA!$S$1:$AC$38,10,FALSE))="X","X",(IF(X569="X",1,X569+1)))))</f>
        <v/>
      </c>
      <c r="Y570" s="51" t="str">
        <f>IF($A570="","",(IF((VLOOKUP($A570,DATA!$S$1:$AC$38,11,FALSE))="X","X",(IF(Y569="X",1,Y569+1)))))</f>
        <v/>
      </c>
      <c r="AH570" s="44"/>
      <c r="AI570" s="44"/>
      <c r="AJ570" s="44"/>
      <c r="AK570" s="44"/>
      <c r="AL570" s="44"/>
    </row>
    <row r="571" spans="2:38" ht="18.600000000000001" customHeight="1" x14ac:dyDescent="0.25">
      <c r="B571" s="50" t="str">
        <f>IF($A571="","",(IF((VLOOKUP($A571,DATA!$A$1:$M$38,2,FALSE))="X","X",(IF(B570="X",1,B570+1)))))</f>
        <v/>
      </c>
      <c r="C571" s="51" t="str">
        <f>IF($A571="","",(IF((VLOOKUP($A571,DATA!$A$1:$M$38,3,FALSE))="X","X",(IF(C570="X",1,C570+1)))))</f>
        <v/>
      </c>
      <c r="D571" s="50" t="str">
        <f>IF($A571="","",(IF((VLOOKUP($A571,DATA!$A$1:$M$38,4,FALSE))="X","X",(IF(D570="X",1,D570+1)))))</f>
        <v/>
      </c>
      <c r="E571" s="51" t="str">
        <f>IF($A571="","",(IF((VLOOKUP($A571,DATA!$A$1:$M$38,5,FALSE))="X","X",(IF(E570="X",1,E570+1)))))</f>
        <v/>
      </c>
      <c r="F571" s="50" t="str">
        <f>IF($A571="","",(IF((VLOOKUP($A571,DATA!$A$1:$M$38,6,FALSE))="X","X",(IF(F570="X",1,F570+1)))))</f>
        <v/>
      </c>
      <c r="G571" s="51" t="str">
        <f>IF($A571="","",(IF((VLOOKUP($A571,DATA!$A$1:$M$38,7,FALSE))="X","X",(IF(G570="X",1,G570+1)))))</f>
        <v/>
      </c>
      <c r="H571" s="50" t="str">
        <f>IF($A571="","",(IF((VLOOKUP($A571,DATA!$A$1:$M$38,8,FALSE))="X","X",(IF(H570="X",1,H570+1)))))</f>
        <v/>
      </c>
      <c r="I571" s="50" t="str">
        <f>IF($A571="","",(IF((VLOOKUP($A571,DATA!$A$1:$M$38,9,FALSE))="X","X",(IF(I570="X",1,I570+1)))))</f>
        <v/>
      </c>
      <c r="J571" s="51" t="str">
        <f>IF($A571="","",(IF((VLOOKUP($A571,DATA!$A$1:$M$38,10,FALSE))="X","X",(IF(J570="X",1,J570+1)))))</f>
        <v/>
      </c>
      <c r="K571" s="50" t="str">
        <f>IF($A571="","",(IF((VLOOKUP($A571,DATA!$A$1:$M$38,11,FALSE))="X","X",(IF(K570="X",1,K570+1)))))</f>
        <v/>
      </c>
      <c r="L571" s="50" t="str">
        <f>IF($A571="","",(IF((VLOOKUP($A571,DATA!$A$1:$M$38,12,FALSE))="X","X",(IF(L570="X",1,L570+1)))))</f>
        <v/>
      </c>
      <c r="M571" s="50" t="str">
        <f>IF($A571="","",(IF((VLOOKUP($A571,DATA!$A$1:$M$38,13,FALSE))="X","X",(IF(M570="X",1,M570+1)))))</f>
        <v/>
      </c>
      <c r="N571" s="53" t="str">
        <f t="shared" si="16"/>
        <v/>
      </c>
      <c r="O571" s="51" t="str">
        <f t="shared" si="17"/>
        <v/>
      </c>
      <c r="P571" s="50" t="str">
        <f>IF($A571="","",(IF((VLOOKUP($A571,DATA!$S$1:$AC$38,2,FALSE))="X","X",(IF(P570="X",1,P570+1)))))</f>
        <v/>
      </c>
      <c r="Q571" s="50" t="str">
        <f>IF($A571="","",(IF((VLOOKUP($A571,DATA!$S$1:$AC$38,3,FALSE))="X","X",(IF(Q570="X",1,Q570+1)))))</f>
        <v/>
      </c>
      <c r="R571" s="50" t="str">
        <f>IF($A571="","",(IF((VLOOKUP($A571,DATA!$S$1:$AC$38,4,FALSE))="X","X",(IF(R570="X",1,R570+1)))))</f>
        <v/>
      </c>
      <c r="S571" s="50" t="str">
        <f>IF($A571="","",(IF((VLOOKUP($A571,DATA!$S$1:$AC$38,5,FALSE))="X","X",(IF(S570="X",1,S570+1)))))</f>
        <v/>
      </c>
      <c r="T571" s="50" t="str">
        <f>IF($A571="","",(IF((VLOOKUP($A571,DATA!$S$1:$AC$38,6,FALSE))="X","X",(IF(T570="X",1,T570+1)))))</f>
        <v/>
      </c>
      <c r="U571" s="50" t="str">
        <f>IF($A571="","",(IF((VLOOKUP($A571,DATA!$S$1:$AC$38,7,FALSE))="X","X",(IF(U570="X",1,U570+1)))))</f>
        <v/>
      </c>
      <c r="V571" s="51" t="str">
        <f>IF($A571="","",(IF((VLOOKUP($A571,DATA!$S$1:$AC$38,8,FALSE))="X","X",(IF(V570="X",1,V570+1)))))</f>
        <v/>
      </c>
      <c r="W571" s="50" t="str">
        <f>IF($A571="","",(IF((VLOOKUP($A571,DATA!$S$1:$AC$38,9,FALSE))="X","X",(IF(W570="X",1,W570+1)))))</f>
        <v/>
      </c>
      <c r="X571" s="50" t="str">
        <f>IF($A571="","",(IF((VLOOKUP($A571,DATA!$S$1:$AC$38,10,FALSE))="X","X",(IF(X570="X",1,X570+1)))))</f>
        <v/>
      </c>
      <c r="Y571" s="51" t="str">
        <f>IF($A571="","",(IF((VLOOKUP($A571,DATA!$S$1:$AC$38,11,FALSE))="X","X",(IF(Y570="X",1,Y570+1)))))</f>
        <v/>
      </c>
      <c r="AH571" s="44"/>
      <c r="AI571" s="44"/>
      <c r="AJ571" s="44"/>
      <c r="AK571" s="44"/>
      <c r="AL571" s="44"/>
    </row>
    <row r="572" spans="2:38" ht="18.600000000000001" customHeight="1" x14ac:dyDescent="0.25">
      <c r="B572" s="50" t="str">
        <f>IF($A572="","",(IF((VLOOKUP($A572,DATA!$A$1:$M$38,2,FALSE))="X","X",(IF(B571="X",1,B571+1)))))</f>
        <v/>
      </c>
      <c r="C572" s="51" t="str">
        <f>IF($A572="","",(IF((VLOOKUP($A572,DATA!$A$1:$M$38,3,FALSE))="X","X",(IF(C571="X",1,C571+1)))))</f>
        <v/>
      </c>
      <c r="D572" s="50" t="str">
        <f>IF($A572="","",(IF((VLOOKUP($A572,DATA!$A$1:$M$38,4,FALSE))="X","X",(IF(D571="X",1,D571+1)))))</f>
        <v/>
      </c>
      <c r="E572" s="51" t="str">
        <f>IF($A572="","",(IF((VLOOKUP($A572,DATA!$A$1:$M$38,5,FALSE))="X","X",(IF(E571="X",1,E571+1)))))</f>
        <v/>
      </c>
      <c r="F572" s="50" t="str">
        <f>IF($A572="","",(IF((VLOOKUP($A572,DATA!$A$1:$M$38,6,FALSE))="X","X",(IF(F571="X",1,F571+1)))))</f>
        <v/>
      </c>
      <c r="G572" s="51" t="str">
        <f>IF($A572="","",(IF((VLOOKUP($A572,DATA!$A$1:$M$38,7,FALSE))="X","X",(IF(G571="X",1,G571+1)))))</f>
        <v/>
      </c>
      <c r="H572" s="50" t="str">
        <f>IF($A572="","",(IF((VLOOKUP($A572,DATA!$A$1:$M$38,8,FALSE))="X","X",(IF(H571="X",1,H571+1)))))</f>
        <v/>
      </c>
      <c r="I572" s="50" t="str">
        <f>IF($A572="","",(IF((VLOOKUP($A572,DATA!$A$1:$M$38,9,FALSE))="X","X",(IF(I571="X",1,I571+1)))))</f>
        <v/>
      </c>
      <c r="J572" s="51" t="str">
        <f>IF($A572="","",(IF((VLOOKUP($A572,DATA!$A$1:$M$38,10,FALSE))="X","X",(IF(J571="X",1,J571+1)))))</f>
        <v/>
      </c>
      <c r="K572" s="50" t="str">
        <f>IF($A572="","",(IF((VLOOKUP($A572,DATA!$A$1:$M$38,11,FALSE))="X","X",(IF(K571="X",1,K571+1)))))</f>
        <v/>
      </c>
      <c r="L572" s="50" t="str">
        <f>IF($A572="","",(IF((VLOOKUP($A572,DATA!$A$1:$M$38,12,FALSE))="X","X",(IF(L571="X",1,L571+1)))))</f>
        <v/>
      </c>
      <c r="M572" s="50" t="str">
        <f>IF($A572="","",(IF((VLOOKUP($A572,DATA!$A$1:$M$38,13,FALSE))="X","X",(IF(M571="X",1,M571+1)))))</f>
        <v/>
      </c>
      <c r="N572" s="53" t="str">
        <f t="shared" si="16"/>
        <v/>
      </c>
      <c r="O572" s="51" t="str">
        <f t="shared" si="17"/>
        <v/>
      </c>
      <c r="P572" s="50" t="str">
        <f>IF($A572="","",(IF((VLOOKUP($A572,DATA!$S$1:$AC$38,2,FALSE))="X","X",(IF(P571="X",1,P571+1)))))</f>
        <v/>
      </c>
      <c r="Q572" s="50" t="str">
        <f>IF($A572="","",(IF((VLOOKUP($A572,DATA!$S$1:$AC$38,3,FALSE))="X","X",(IF(Q571="X",1,Q571+1)))))</f>
        <v/>
      </c>
      <c r="R572" s="50" t="str">
        <f>IF($A572="","",(IF((VLOOKUP($A572,DATA!$S$1:$AC$38,4,FALSE))="X","X",(IF(R571="X",1,R571+1)))))</f>
        <v/>
      </c>
      <c r="S572" s="50" t="str">
        <f>IF($A572="","",(IF((VLOOKUP($A572,DATA!$S$1:$AC$38,5,FALSE))="X","X",(IF(S571="X",1,S571+1)))))</f>
        <v/>
      </c>
      <c r="T572" s="50" t="str">
        <f>IF($A572="","",(IF((VLOOKUP($A572,DATA!$S$1:$AC$38,6,FALSE))="X","X",(IF(T571="X",1,T571+1)))))</f>
        <v/>
      </c>
      <c r="U572" s="50" t="str">
        <f>IF($A572="","",(IF((VLOOKUP($A572,DATA!$S$1:$AC$38,7,FALSE))="X","X",(IF(U571="X",1,U571+1)))))</f>
        <v/>
      </c>
      <c r="V572" s="51" t="str">
        <f>IF($A572="","",(IF((VLOOKUP($A572,DATA!$S$1:$AC$38,8,FALSE))="X","X",(IF(V571="X",1,V571+1)))))</f>
        <v/>
      </c>
      <c r="W572" s="50" t="str">
        <f>IF($A572="","",(IF((VLOOKUP($A572,DATA!$S$1:$AC$38,9,FALSE))="X","X",(IF(W571="X",1,W571+1)))))</f>
        <v/>
      </c>
      <c r="X572" s="50" t="str">
        <f>IF($A572="","",(IF((VLOOKUP($A572,DATA!$S$1:$AC$38,10,FALSE))="X","X",(IF(X571="X",1,X571+1)))))</f>
        <v/>
      </c>
      <c r="Y572" s="51" t="str">
        <f>IF($A572="","",(IF((VLOOKUP($A572,DATA!$S$1:$AC$38,11,FALSE))="X","X",(IF(Y571="X",1,Y571+1)))))</f>
        <v/>
      </c>
      <c r="AH572" s="44"/>
      <c r="AI572" s="44"/>
      <c r="AJ572" s="44"/>
      <c r="AK572" s="44"/>
      <c r="AL572" s="44"/>
    </row>
    <row r="573" spans="2:38" ht="18.600000000000001" customHeight="1" x14ac:dyDescent="0.25">
      <c r="B573" s="50" t="str">
        <f>IF($A573="","",(IF((VLOOKUP($A573,DATA!$A$1:$M$38,2,FALSE))="X","X",(IF(B572="X",1,B572+1)))))</f>
        <v/>
      </c>
      <c r="C573" s="51" t="str">
        <f>IF($A573="","",(IF((VLOOKUP($A573,DATA!$A$1:$M$38,3,FALSE))="X","X",(IF(C572="X",1,C572+1)))))</f>
        <v/>
      </c>
      <c r="D573" s="50" t="str">
        <f>IF($A573="","",(IF((VLOOKUP($A573,DATA!$A$1:$M$38,4,FALSE))="X","X",(IF(D572="X",1,D572+1)))))</f>
        <v/>
      </c>
      <c r="E573" s="51" t="str">
        <f>IF($A573="","",(IF((VLOOKUP($A573,DATA!$A$1:$M$38,5,FALSE))="X","X",(IF(E572="X",1,E572+1)))))</f>
        <v/>
      </c>
      <c r="F573" s="50" t="str">
        <f>IF($A573="","",(IF((VLOOKUP($A573,DATA!$A$1:$M$38,6,FALSE))="X","X",(IF(F572="X",1,F572+1)))))</f>
        <v/>
      </c>
      <c r="G573" s="51" t="str">
        <f>IF($A573="","",(IF((VLOOKUP($A573,DATA!$A$1:$M$38,7,FALSE))="X","X",(IF(G572="X",1,G572+1)))))</f>
        <v/>
      </c>
      <c r="H573" s="50" t="str">
        <f>IF($A573="","",(IF((VLOOKUP($A573,DATA!$A$1:$M$38,8,FALSE))="X","X",(IF(H572="X",1,H572+1)))))</f>
        <v/>
      </c>
      <c r="I573" s="50" t="str">
        <f>IF($A573="","",(IF((VLOOKUP($A573,DATA!$A$1:$M$38,9,FALSE))="X","X",(IF(I572="X",1,I572+1)))))</f>
        <v/>
      </c>
      <c r="J573" s="51" t="str">
        <f>IF($A573="","",(IF((VLOOKUP($A573,DATA!$A$1:$M$38,10,FALSE))="X","X",(IF(J572="X",1,J572+1)))))</f>
        <v/>
      </c>
      <c r="K573" s="50" t="str">
        <f>IF($A573="","",(IF((VLOOKUP($A573,DATA!$A$1:$M$38,11,FALSE))="X","X",(IF(K572="X",1,K572+1)))))</f>
        <v/>
      </c>
      <c r="L573" s="50" t="str">
        <f>IF($A573="","",(IF((VLOOKUP($A573,DATA!$A$1:$M$38,12,FALSE))="X","X",(IF(L572="X",1,L572+1)))))</f>
        <v/>
      </c>
      <c r="M573" s="50" t="str">
        <f>IF($A573="","",(IF((VLOOKUP($A573,DATA!$A$1:$M$38,13,FALSE))="X","X",(IF(M572="X",1,M572+1)))))</f>
        <v/>
      </c>
      <c r="N573" s="53" t="str">
        <f t="shared" si="16"/>
        <v/>
      </c>
      <c r="O573" s="51" t="str">
        <f t="shared" si="17"/>
        <v/>
      </c>
      <c r="P573" s="50" t="str">
        <f>IF($A573="","",(IF((VLOOKUP($A573,DATA!$S$1:$AC$38,2,FALSE))="X","X",(IF(P572="X",1,P572+1)))))</f>
        <v/>
      </c>
      <c r="Q573" s="50" t="str">
        <f>IF($A573="","",(IF((VLOOKUP($A573,DATA!$S$1:$AC$38,3,FALSE))="X","X",(IF(Q572="X",1,Q572+1)))))</f>
        <v/>
      </c>
      <c r="R573" s="50" t="str">
        <f>IF($A573="","",(IF((VLOOKUP($A573,DATA!$S$1:$AC$38,4,FALSE))="X","X",(IF(R572="X",1,R572+1)))))</f>
        <v/>
      </c>
      <c r="S573" s="50" t="str">
        <f>IF($A573="","",(IF((VLOOKUP($A573,DATA!$S$1:$AC$38,5,FALSE))="X","X",(IF(S572="X",1,S572+1)))))</f>
        <v/>
      </c>
      <c r="T573" s="50" t="str">
        <f>IF($A573="","",(IF((VLOOKUP($A573,DATA!$S$1:$AC$38,6,FALSE))="X","X",(IF(T572="X",1,T572+1)))))</f>
        <v/>
      </c>
      <c r="U573" s="50" t="str">
        <f>IF($A573="","",(IF((VLOOKUP($A573,DATA!$S$1:$AC$38,7,FALSE))="X","X",(IF(U572="X",1,U572+1)))))</f>
        <v/>
      </c>
      <c r="V573" s="51" t="str">
        <f>IF($A573="","",(IF((VLOOKUP($A573,DATA!$S$1:$AC$38,8,FALSE))="X","X",(IF(V572="X",1,V572+1)))))</f>
        <v/>
      </c>
      <c r="W573" s="50" t="str">
        <f>IF($A573="","",(IF((VLOOKUP($A573,DATA!$S$1:$AC$38,9,FALSE))="X","X",(IF(W572="X",1,W572+1)))))</f>
        <v/>
      </c>
      <c r="X573" s="50" t="str">
        <f>IF($A573="","",(IF((VLOOKUP($A573,DATA!$S$1:$AC$38,10,FALSE))="X","X",(IF(X572="X",1,X572+1)))))</f>
        <v/>
      </c>
      <c r="Y573" s="51" t="str">
        <f>IF($A573="","",(IF((VLOOKUP($A573,DATA!$S$1:$AC$38,11,FALSE))="X","X",(IF(Y572="X",1,Y572+1)))))</f>
        <v/>
      </c>
      <c r="AH573" s="44"/>
      <c r="AI573" s="44"/>
      <c r="AJ573" s="44"/>
      <c r="AK573" s="44"/>
      <c r="AL573" s="44"/>
    </row>
    <row r="574" spans="2:38" ht="18.600000000000001" customHeight="1" x14ac:dyDescent="0.25">
      <c r="B574" s="50" t="str">
        <f>IF($A574="","",(IF((VLOOKUP($A574,DATA!$A$1:$M$38,2,FALSE))="X","X",(IF(B573="X",1,B573+1)))))</f>
        <v/>
      </c>
      <c r="C574" s="51" t="str">
        <f>IF($A574="","",(IF((VLOOKUP($A574,DATA!$A$1:$M$38,3,FALSE))="X","X",(IF(C573="X",1,C573+1)))))</f>
        <v/>
      </c>
      <c r="D574" s="50" t="str">
        <f>IF($A574="","",(IF((VLOOKUP($A574,DATA!$A$1:$M$38,4,FALSE))="X","X",(IF(D573="X",1,D573+1)))))</f>
        <v/>
      </c>
      <c r="E574" s="51" t="str">
        <f>IF($A574="","",(IF((VLOOKUP($A574,DATA!$A$1:$M$38,5,FALSE))="X","X",(IF(E573="X",1,E573+1)))))</f>
        <v/>
      </c>
      <c r="F574" s="50" t="str">
        <f>IF($A574="","",(IF((VLOOKUP($A574,DATA!$A$1:$M$38,6,FALSE))="X","X",(IF(F573="X",1,F573+1)))))</f>
        <v/>
      </c>
      <c r="G574" s="51" t="str">
        <f>IF($A574="","",(IF((VLOOKUP($A574,DATA!$A$1:$M$38,7,FALSE))="X","X",(IF(G573="X",1,G573+1)))))</f>
        <v/>
      </c>
      <c r="H574" s="50" t="str">
        <f>IF($A574="","",(IF((VLOOKUP($A574,DATA!$A$1:$M$38,8,FALSE))="X","X",(IF(H573="X",1,H573+1)))))</f>
        <v/>
      </c>
      <c r="I574" s="50" t="str">
        <f>IF($A574="","",(IF((VLOOKUP($A574,DATA!$A$1:$M$38,9,FALSE))="X","X",(IF(I573="X",1,I573+1)))))</f>
        <v/>
      </c>
      <c r="J574" s="51" t="str">
        <f>IF($A574="","",(IF((VLOOKUP($A574,DATA!$A$1:$M$38,10,FALSE))="X","X",(IF(J573="X",1,J573+1)))))</f>
        <v/>
      </c>
      <c r="K574" s="50" t="str">
        <f>IF($A574="","",(IF((VLOOKUP($A574,DATA!$A$1:$M$38,11,FALSE))="X","X",(IF(K573="X",1,K573+1)))))</f>
        <v/>
      </c>
      <c r="L574" s="50" t="str">
        <f>IF($A574="","",(IF((VLOOKUP($A574,DATA!$A$1:$M$38,12,FALSE))="X","X",(IF(L573="X",1,L573+1)))))</f>
        <v/>
      </c>
      <c r="M574" s="50" t="str">
        <f>IF($A574="","",(IF((VLOOKUP($A574,DATA!$A$1:$M$38,13,FALSE))="X","X",(IF(M573="X",1,M573+1)))))</f>
        <v/>
      </c>
      <c r="N574" s="53" t="str">
        <f t="shared" si="16"/>
        <v/>
      </c>
      <c r="O574" s="51" t="str">
        <f t="shared" si="17"/>
        <v/>
      </c>
      <c r="P574" s="50" t="str">
        <f>IF($A574="","",(IF((VLOOKUP($A574,DATA!$S$1:$AC$38,2,FALSE))="X","X",(IF(P573="X",1,P573+1)))))</f>
        <v/>
      </c>
      <c r="Q574" s="50" t="str">
        <f>IF($A574="","",(IF((VLOOKUP($A574,DATA!$S$1:$AC$38,3,FALSE))="X","X",(IF(Q573="X",1,Q573+1)))))</f>
        <v/>
      </c>
      <c r="R574" s="50" t="str">
        <f>IF($A574="","",(IF((VLOOKUP($A574,DATA!$S$1:$AC$38,4,FALSE))="X","X",(IF(R573="X",1,R573+1)))))</f>
        <v/>
      </c>
      <c r="S574" s="50" t="str">
        <f>IF($A574="","",(IF((VLOOKUP($A574,DATA!$S$1:$AC$38,5,FALSE))="X","X",(IF(S573="X",1,S573+1)))))</f>
        <v/>
      </c>
      <c r="T574" s="50" t="str">
        <f>IF($A574="","",(IF((VLOOKUP($A574,DATA!$S$1:$AC$38,6,FALSE))="X","X",(IF(T573="X",1,T573+1)))))</f>
        <v/>
      </c>
      <c r="U574" s="50" t="str">
        <f>IF($A574="","",(IF((VLOOKUP($A574,DATA!$S$1:$AC$38,7,FALSE))="X","X",(IF(U573="X",1,U573+1)))))</f>
        <v/>
      </c>
      <c r="V574" s="51" t="str">
        <f>IF($A574="","",(IF((VLOOKUP($A574,DATA!$S$1:$AC$38,8,FALSE))="X","X",(IF(V573="X",1,V573+1)))))</f>
        <v/>
      </c>
      <c r="W574" s="50" t="str">
        <f>IF($A574="","",(IF((VLOOKUP($A574,DATA!$S$1:$AC$38,9,FALSE))="X","X",(IF(W573="X",1,W573+1)))))</f>
        <v/>
      </c>
      <c r="X574" s="50" t="str">
        <f>IF($A574="","",(IF((VLOOKUP($A574,DATA!$S$1:$AC$38,10,FALSE))="X","X",(IF(X573="X",1,X573+1)))))</f>
        <v/>
      </c>
      <c r="Y574" s="51" t="str">
        <f>IF($A574="","",(IF((VLOOKUP($A574,DATA!$S$1:$AC$38,11,FALSE))="X","X",(IF(Y573="X",1,Y573+1)))))</f>
        <v/>
      </c>
      <c r="AH574" s="44"/>
      <c r="AI574" s="44"/>
      <c r="AJ574" s="44"/>
      <c r="AK574" s="44"/>
      <c r="AL574" s="44"/>
    </row>
    <row r="575" spans="2:38" ht="18.600000000000001" customHeight="1" x14ac:dyDescent="0.25">
      <c r="B575" s="50" t="str">
        <f>IF($A575="","",(IF((VLOOKUP($A575,DATA!$A$1:$M$38,2,FALSE))="X","X",(IF(B574="X",1,B574+1)))))</f>
        <v/>
      </c>
      <c r="C575" s="51" t="str">
        <f>IF($A575="","",(IF((VLOOKUP($A575,DATA!$A$1:$M$38,3,FALSE))="X","X",(IF(C574="X",1,C574+1)))))</f>
        <v/>
      </c>
      <c r="D575" s="50" t="str">
        <f>IF($A575="","",(IF((VLOOKUP($A575,DATA!$A$1:$M$38,4,FALSE))="X","X",(IF(D574="X",1,D574+1)))))</f>
        <v/>
      </c>
      <c r="E575" s="51" t="str">
        <f>IF($A575="","",(IF((VLOOKUP($A575,DATA!$A$1:$M$38,5,FALSE))="X","X",(IF(E574="X",1,E574+1)))))</f>
        <v/>
      </c>
      <c r="F575" s="50" t="str">
        <f>IF($A575="","",(IF((VLOOKUP($A575,DATA!$A$1:$M$38,6,FALSE))="X","X",(IF(F574="X",1,F574+1)))))</f>
        <v/>
      </c>
      <c r="G575" s="51" t="str">
        <f>IF($A575="","",(IF((VLOOKUP($A575,DATA!$A$1:$M$38,7,FALSE))="X","X",(IF(G574="X",1,G574+1)))))</f>
        <v/>
      </c>
      <c r="H575" s="50" t="str">
        <f>IF($A575="","",(IF((VLOOKUP($A575,DATA!$A$1:$M$38,8,FALSE))="X","X",(IF(H574="X",1,H574+1)))))</f>
        <v/>
      </c>
      <c r="I575" s="50" t="str">
        <f>IF($A575="","",(IF((VLOOKUP($A575,DATA!$A$1:$M$38,9,FALSE))="X","X",(IF(I574="X",1,I574+1)))))</f>
        <v/>
      </c>
      <c r="J575" s="51" t="str">
        <f>IF($A575="","",(IF((VLOOKUP($A575,DATA!$A$1:$M$38,10,FALSE))="X","X",(IF(J574="X",1,J574+1)))))</f>
        <v/>
      </c>
      <c r="K575" s="50" t="str">
        <f>IF($A575="","",(IF((VLOOKUP($A575,DATA!$A$1:$M$38,11,FALSE))="X","X",(IF(K574="X",1,K574+1)))))</f>
        <v/>
      </c>
      <c r="L575" s="50" t="str">
        <f>IF($A575="","",(IF((VLOOKUP($A575,DATA!$A$1:$M$38,12,FALSE))="X","X",(IF(L574="X",1,L574+1)))))</f>
        <v/>
      </c>
      <c r="M575" s="50" t="str">
        <f>IF($A575="","",(IF((VLOOKUP($A575,DATA!$A$1:$M$38,13,FALSE))="X","X",(IF(M574="X",1,M574+1)))))</f>
        <v/>
      </c>
      <c r="N575" s="53" t="str">
        <f t="shared" si="16"/>
        <v/>
      </c>
      <c r="O575" s="51" t="str">
        <f t="shared" si="17"/>
        <v/>
      </c>
      <c r="P575" s="50" t="str">
        <f>IF($A575="","",(IF((VLOOKUP($A575,DATA!$S$1:$AC$38,2,FALSE))="X","X",(IF(P574="X",1,P574+1)))))</f>
        <v/>
      </c>
      <c r="Q575" s="50" t="str">
        <f>IF($A575="","",(IF((VLOOKUP($A575,DATA!$S$1:$AC$38,3,FALSE))="X","X",(IF(Q574="X",1,Q574+1)))))</f>
        <v/>
      </c>
      <c r="R575" s="50" t="str">
        <f>IF($A575="","",(IF((VLOOKUP($A575,DATA!$S$1:$AC$38,4,FALSE))="X","X",(IF(R574="X",1,R574+1)))))</f>
        <v/>
      </c>
      <c r="S575" s="50" t="str">
        <f>IF($A575="","",(IF((VLOOKUP($A575,DATA!$S$1:$AC$38,5,FALSE))="X","X",(IF(S574="X",1,S574+1)))))</f>
        <v/>
      </c>
      <c r="T575" s="50" t="str">
        <f>IF($A575="","",(IF((VLOOKUP($A575,DATA!$S$1:$AC$38,6,FALSE))="X","X",(IF(T574="X",1,T574+1)))))</f>
        <v/>
      </c>
      <c r="U575" s="50" t="str">
        <f>IF($A575="","",(IF((VLOOKUP($A575,DATA!$S$1:$AC$38,7,FALSE))="X","X",(IF(U574="X",1,U574+1)))))</f>
        <v/>
      </c>
      <c r="V575" s="51" t="str">
        <f>IF($A575="","",(IF((VLOOKUP($A575,DATA!$S$1:$AC$38,8,FALSE))="X","X",(IF(V574="X",1,V574+1)))))</f>
        <v/>
      </c>
      <c r="W575" s="50" t="str">
        <f>IF($A575="","",(IF((VLOOKUP($A575,DATA!$S$1:$AC$38,9,FALSE))="X","X",(IF(W574="X",1,W574+1)))))</f>
        <v/>
      </c>
      <c r="X575" s="50" t="str">
        <f>IF($A575="","",(IF((VLOOKUP($A575,DATA!$S$1:$AC$38,10,FALSE))="X","X",(IF(X574="X",1,X574+1)))))</f>
        <v/>
      </c>
      <c r="Y575" s="51" t="str">
        <f>IF($A575="","",(IF((VLOOKUP($A575,DATA!$S$1:$AC$38,11,FALSE))="X","X",(IF(Y574="X",1,Y574+1)))))</f>
        <v/>
      </c>
      <c r="AH575" s="44"/>
      <c r="AI575" s="44"/>
      <c r="AJ575" s="44"/>
      <c r="AK575" s="44"/>
      <c r="AL575" s="44"/>
    </row>
    <row r="576" spans="2:38" ht="18.600000000000001" customHeight="1" x14ac:dyDescent="0.25">
      <c r="B576" s="50" t="str">
        <f>IF($A576="","",(IF((VLOOKUP($A576,DATA!$A$1:$M$38,2,FALSE))="X","X",(IF(B575="X",1,B575+1)))))</f>
        <v/>
      </c>
      <c r="C576" s="51" t="str">
        <f>IF($A576="","",(IF((VLOOKUP($A576,DATA!$A$1:$M$38,3,FALSE))="X","X",(IF(C575="X",1,C575+1)))))</f>
        <v/>
      </c>
      <c r="D576" s="50" t="str">
        <f>IF($A576="","",(IF((VLOOKUP($A576,DATA!$A$1:$M$38,4,FALSE))="X","X",(IF(D575="X",1,D575+1)))))</f>
        <v/>
      </c>
      <c r="E576" s="51" t="str">
        <f>IF($A576="","",(IF((VLOOKUP($A576,DATA!$A$1:$M$38,5,FALSE))="X","X",(IF(E575="X",1,E575+1)))))</f>
        <v/>
      </c>
      <c r="F576" s="50" t="str">
        <f>IF($A576="","",(IF((VLOOKUP($A576,DATA!$A$1:$M$38,6,FALSE))="X","X",(IF(F575="X",1,F575+1)))))</f>
        <v/>
      </c>
      <c r="G576" s="51" t="str">
        <f>IF($A576="","",(IF((VLOOKUP($A576,DATA!$A$1:$M$38,7,FALSE))="X","X",(IF(G575="X",1,G575+1)))))</f>
        <v/>
      </c>
      <c r="H576" s="50" t="str">
        <f>IF($A576="","",(IF((VLOOKUP($A576,DATA!$A$1:$M$38,8,FALSE))="X","X",(IF(H575="X",1,H575+1)))))</f>
        <v/>
      </c>
      <c r="I576" s="50" t="str">
        <f>IF($A576="","",(IF((VLOOKUP($A576,DATA!$A$1:$M$38,9,FALSE))="X","X",(IF(I575="X",1,I575+1)))))</f>
        <v/>
      </c>
      <c r="J576" s="51" t="str">
        <f>IF($A576="","",(IF((VLOOKUP($A576,DATA!$A$1:$M$38,10,FALSE))="X","X",(IF(J575="X",1,J575+1)))))</f>
        <v/>
      </c>
      <c r="K576" s="50" t="str">
        <f>IF($A576="","",(IF((VLOOKUP($A576,DATA!$A$1:$M$38,11,FALSE))="X","X",(IF(K575="X",1,K575+1)))))</f>
        <v/>
      </c>
      <c r="L576" s="50" t="str">
        <f>IF($A576="","",(IF((VLOOKUP($A576,DATA!$A$1:$M$38,12,FALSE))="X","X",(IF(L575="X",1,L575+1)))))</f>
        <v/>
      </c>
      <c r="M576" s="50" t="str">
        <f>IF($A576="","",(IF((VLOOKUP($A576,DATA!$A$1:$M$38,13,FALSE))="X","X",(IF(M575="X",1,M575+1)))))</f>
        <v/>
      </c>
      <c r="N576" s="53" t="str">
        <f t="shared" si="16"/>
        <v/>
      </c>
      <c r="O576" s="51" t="str">
        <f t="shared" si="17"/>
        <v/>
      </c>
      <c r="P576" s="50" t="str">
        <f>IF($A576="","",(IF((VLOOKUP($A576,DATA!$S$1:$AC$38,2,FALSE))="X","X",(IF(P575="X",1,P575+1)))))</f>
        <v/>
      </c>
      <c r="Q576" s="50" t="str">
        <f>IF($A576="","",(IF((VLOOKUP($A576,DATA!$S$1:$AC$38,3,FALSE))="X","X",(IF(Q575="X",1,Q575+1)))))</f>
        <v/>
      </c>
      <c r="R576" s="50" t="str">
        <f>IF($A576="","",(IF((VLOOKUP($A576,DATA!$S$1:$AC$38,4,FALSE))="X","X",(IF(R575="X",1,R575+1)))))</f>
        <v/>
      </c>
      <c r="S576" s="50" t="str">
        <f>IF($A576="","",(IF((VLOOKUP($A576,DATA!$S$1:$AC$38,5,FALSE))="X","X",(IF(S575="X",1,S575+1)))))</f>
        <v/>
      </c>
      <c r="T576" s="50" t="str">
        <f>IF($A576="","",(IF((VLOOKUP($A576,DATA!$S$1:$AC$38,6,FALSE))="X","X",(IF(T575="X",1,T575+1)))))</f>
        <v/>
      </c>
      <c r="U576" s="50" t="str">
        <f>IF($A576="","",(IF((VLOOKUP($A576,DATA!$S$1:$AC$38,7,FALSE))="X","X",(IF(U575="X",1,U575+1)))))</f>
        <v/>
      </c>
      <c r="V576" s="51" t="str">
        <f>IF($A576="","",(IF((VLOOKUP($A576,DATA!$S$1:$AC$38,8,FALSE))="X","X",(IF(V575="X",1,V575+1)))))</f>
        <v/>
      </c>
      <c r="W576" s="50" t="str">
        <f>IF($A576="","",(IF((VLOOKUP($A576,DATA!$S$1:$AC$38,9,FALSE))="X","X",(IF(W575="X",1,W575+1)))))</f>
        <v/>
      </c>
      <c r="X576" s="50" t="str">
        <f>IF($A576="","",(IF((VLOOKUP($A576,DATA!$S$1:$AC$38,10,FALSE))="X","X",(IF(X575="X",1,X575+1)))))</f>
        <v/>
      </c>
      <c r="Y576" s="51" t="str">
        <f>IF($A576="","",(IF((VLOOKUP($A576,DATA!$S$1:$AC$38,11,FALSE))="X","X",(IF(Y575="X",1,Y575+1)))))</f>
        <v/>
      </c>
    </row>
    <row r="577" spans="2:25" ht="18.600000000000001" customHeight="1" x14ac:dyDescent="0.25">
      <c r="B577" s="50" t="str">
        <f>IF($A577="","",(IF((VLOOKUP($A577,DATA!$A$1:$M$38,2,FALSE))="X","X",(IF(B576="X",1,B576+1)))))</f>
        <v/>
      </c>
      <c r="C577" s="51" t="str">
        <f>IF($A577="","",(IF((VLOOKUP($A577,DATA!$A$1:$M$38,3,FALSE))="X","X",(IF(C576="X",1,C576+1)))))</f>
        <v/>
      </c>
      <c r="D577" s="50" t="str">
        <f>IF($A577="","",(IF((VLOOKUP($A577,DATA!$A$1:$M$38,4,FALSE))="X","X",(IF(D576="X",1,D576+1)))))</f>
        <v/>
      </c>
      <c r="E577" s="51" t="str">
        <f>IF($A577="","",(IF((VLOOKUP($A577,DATA!$A$1:$M$38,5,FALSE))="X","X",(IF(E576="X",1,E576+1)))))</f>
        <v/>
      </c>
      <c r="F577" s="50" t="str">
        <f>IF($A577="","",(IF((VLOOKUP($A577,DATA!$A$1:$M$38,6,FALSE))="X","X",(IF(F576="X",1,F576+1)))))</f>
        <v/>
      </c>
      <c r="G577" s="51" t="str">
        <f>IF($A577="","",(IF((VLOOKUP($A577,DATA!$A$1:$M$38,7,FALSE))="X","X",(IF(G576="X",1,G576+1)))))</f>
        <v/>
      </c>
      <c r="H577" s="50" t="str">
        <f>IF($A577="","",(IF((VLOOKUP($A577,DATA!$A$1:$M$38,8,FALSE))="X","X",(IF(H576="X",1,H576+1)))))</f>
        <v/>
      </c>
      <c r="I577" s="50" t="str">
        <f>IF($A577="","",(IF((VLOOKUP($A577,DATA!$A$1:$M$38,9,FALSE))="X","X",(IF(I576="X",1,I576+1)))))</f>
        <v/>
      </c>
      <c r="J577" s="51" t="str">
        <f>IF($A577="","",(IF((VLOOKUP($A577,DATA!$A$1:$M$38,10,FALSE))="X","X",(IF(J576="X",1,J576+1)))))</f>
        <v/>
      </c>
      <c r="K577" s="50" t="str">
        <f>IF($A577="","",(IF((VLOOKUP($A577,DATA!$A$1:$M$38,11,FALSE))="X","X",(IF(K576="X",1,K576+1)))))</f>
        <v/>
      </c>
      <c r="L577" s="50" t="str">
        <f>IF($A577="","",(IF((VLOOKUP($A577,DATA!$A$1:$M$38,12,FALSE))="X","X",(IF(L576="X",1,L576+1)))))</f>
        <v/>
      </c>
      <c r="M577" s="50" t="str">
        <f>IF($A577="","",(IF((VLOOKUP($A577,DATA!$A$1:$M$38,13,FALSE))="X","X",(IF(M576="X",1,M576+1)))))</f>
        <v/>
      </c>
      <c r="N577" s="53" t="str">
        <f t="shared" si="16"/>
        <v/>
      </c>
      <c r="O577" s="51" t="str">
        <f t="shared" si="17"/>
        <v/>
      </c>
      <c r="P577" s="50" t="str">
        <f>IF($A577="","",(IF((VLOOKUP($A577,DATA!$S$1:$AC$38,2,FALSE))="X","X",(IF(P576="X",1,P576+1)))))</f>
        <v/>
      </c>
      <c r="Q577" s="50" t="str">
        <f>IF($A577="","",(IF((VLOOKUP($A577,DATA!$S$1:$AC$38,3,FALSE))="X","X",(IF(Q576="X",1,Q576+1)))))</f>
        <v/>
      </c>
      <c r="R577" s="50" t="str">
        <f>IF($A577="","",(IF((VLOOKUP($A577,DATA!$S$1:$AC$38,4,FALSE))="X","X",(IF(R576="X",1,R576+1)))))</f>
        <v/>
      </c>
      <c r="S577" s="50" t="str">
        <f>IF($A577="","",(IF((VLOOKUP($A577,DATA!$S$1:$AC$38,5,FALSE))="X","X",(IF(S576="X",1,S576+1)))))</f>
        <v/>
      </c>
      <c r="T577" s="50" t="str">
        <f>IF($A577="","",(IF((VLOOKUP($A577,DATA!$S$1:$AC$38,6,FALSE))="X","X",(IF(T576="X",1,T576+1)))))</f>
        <v/>
      </c>
      <c r="U577" s="50" t="str">
        <f>IF($A577="","",(IF((VLOOKUP($A577,DATA!$S$1:$AC$38,7,FALSE))="X","X",(IF(U576="X",1,U576+1)))))</f>
        <v/>
      </c>
      <c r="V577" s="51" t="str">
        <f>IF($A577="","",(IF((VLOOKUP($A577,DATA!$S$1:$AC$38,8,FALSE))="X","X",(IF(V576="X",1,V576+1)))))</f>
        <v/>
      </c>
      <c r="W577" s="50" t="str">
        <f>IF($A577="","",(IF((VLOOKUP($A577,DATA!$S$1:$AC$38,9,FALSE))="X","X",(IF(W576="X",1,W576+1)))))</f>
        <v/>
      </c>
      <c r="X577" s="50" t="str">
        <f>IF($A577="","",(IF((VLOOKUP($A577,DATA!$S$1:$AC$38,10,FALSE))="X","X",(IF(X576="X",1,X576+1)))))</f>
        <v/>
      </c>
      <c r="Y577" s="51" t="str">
        <f>IF($A577="","",(IF((VLOOKUP($A577,DATA!$S$1:$AC$38,11,FALSE))="X","X",(IF(Y576="X",1,Y576+1)))))</f>
        <v/>
      </c>
    </row>
    <row r="578" spans="2:25" ht="18.600000000000001" customHeight="1" x14ac:dyDescent="0.25">
      <c r="B578" s="50" t="str">
        <f>IF($A578="","",(IF((VLOOKUP($A578,DATA!$A$1:$M$38,2,FALSE))="X","X",(IF(B577="X",1,B577+1)))))</f>
        <v/>
      </c>
      <c r="C578" s="51" t="str">
        <f>IF($A578="","",(IF((VLOOKUP($A578,DATA!$A$1:$M$38,3,FALSE))="X","X",(IF(C577="X",1,C577+1)))))</f>
        <v/>
      </c>
      <c r="D578" s="50" t="str">
        <f>IF($A578="","",(IF((VLOOKUP($A578,DATA!$A$1:$M$38,4,FALSE))="X","X",(IF(D577="X",1,D577+1)))))</f>
        <v/>
      </c>
      <c r="E578" s="51" t="str">
        <f>IF($A578="","",(IF((VLOOKUP($A578,DATA!$A$1:$M$38,5,FALSE))="X","X",(IF(E577="X",1,E577+1)))))</f>
        <v/>
      </c>
      <c r="F578" s="50" t="str">
        <f>IF($A578="","",(IF((VLOOKUP($A578,DATA!$A$1:$M$38,6,FALSE))="X","X",(IF(F577="X",1,F577+1)))))</f>
        <v/>
      </c>
      <c r="G578" s="51" t="str">
        <f>IF($A578="","",(IF((VLOOKUP($A578,DATA!$A$1:$M$38,7,FALSE))="X","X",(IF(G577="X",1,G577+1)))))</f>
        <v/>
      </c>
      <c r="H578" s="50" t="str">
        <f>IF($A578="","",(IF((VLOOKUP($A578,DATA!$A$1:$M$38,8,FALSE))="X","X",(IF(H577="X",1,H577+1)))))</f>
        <v/>
      </c>
      <c r="I578" s="50" t="str">
        <f>IF($A578="","",(IF((VLOOKUP($A578,DATA!$A$1:$M$38,9,FALSE))="X","X",(IF(I577="X",1,I577+1)))))</f>
        <v/>
      </c>
      <c r="J578" s="51" t="str">
        <f>IF($A578="","",(IF((VLOOKUP($A578,DATA!$A$1:$M$38,10,FALSE))="X","X",(IF(J577="X",1,J577+1)))))</f>
        <v/>
      </c>
      <c r="K578" s="50" t="str">
        <f>IF($A578="","",(IF((VLOOKUP($A578,DATA!$A$1:$M$38,11,FALSE))="X","X",(IF(K577="X",1,K577+1)))))</f>
        <v/>
      </c>
      <c r="L578" s="50" t="str">
        <f>IF($A578="","",(IF((VLOOKUP($A578,DATA!$A$1:$M$38,12,FALSE))="X","X",(IF(L577="X",1,L577+1)))))</f>
        <v/>
      </c>
      <c r="M578" s="50" t="str">
        <f>IF($A578="","",(IF((VLOOKUP($A578,DATA!$A$1:$M$38,13,FALSE))="X","X",(IF(M577="X",1,M577+1)))))</f>
        <v/>
      </c>
      <c r="N578" s="53" t="str">
        <f t="shared" si="16"/>
        <v/>
      </c>
      <c r="O578" s="51" t="str">
        <f t="shared" si="17"/>
        <v/>
      </c>
      <c r="P578" s="50" t="str">
        <f>IF($A578="","",(IF((VLOOKUP($A578,DATA!$S$1:$AC$38,2,FALSE))="X","X",(IF(P577="X",1,P577+1)))))</f>
        <v/>
      </c>
      <c r="Q578" s="50" t="str">
        <f>IF($A578="","",(IF((VLOOKUP($A578,DATA!$S$1:$AC$38,3,FALSE))="X","X",(IF(Q577="X",1,Q577+1)))))</f>
        <v/>
      </c>
      <c r="R578" s="50" t="str">
        <f>IF($A578="","",(IF((VLOOKUP($A578,DATA!$S$1:$AC$38,4,FALSE))="X","X",(IF(R577="X",1,R577+1)))))</f>
        <v/>
      </c>
      <c r="S578" s="50" t="str">
        <f>IF($A578="","",(IF((VLOOKUP($A578,DATA!$S$1:$AC$38,5,FALSE))="X","X",(IF(S577="X",1,S577+1)))))</f>
        <v/>
      </c>
      <c r="T578" s="50" t="str">
        <f>IF($A578="","",(IF((VLOOKUP($A578,DATA!$S$1:$AC$38,6,FALSE))="X","X",(IF(T577="X",1,T577+1)))))</f>
        <v/>
      </c>
      <c r="U578" s="50" t="str">
        <f>IF($A578="","",(IF((VLOOKUP($A578,DATA!$S$1:$AC$38,7,FALSE))="X","X",(IF(U577="X",1,U577+1)))))</f>
        <v/>
      </c>
      <c r="V578" s="51" t="str">
        <f>IF($A578="","",(IF((VLOOKUP($A578,DATA!$S$1:$AC$38,8,FALSE))="X","X",(IF(V577="X",1,V577+1)))))</f>
        <v/>
      </c>
      <c r="W578" s="50" t="str">
        <f>IF($A578="","",(IF((VLOOKUP($A578,DATA!$S$1:$AC$38,9,FALSE))="X","X",(IF(W577="X",1,W577+1)))))</f>
        <v/>
      </c>
      <c r="X578" s="50" t="str">
        <f>IF($A578="","",(IF((VLOOKUP($A578,DATA!$S$1:$AC$38,10,FALSE))="X","X",(IF(X577="X",1,X577+1)))))</f>
        <v/>
      </c>
      <c r="Y578" s="51" t="str">
        <f>IF($A578="","",(IF((VLOOKUP($A578,DATA!$S$1:$AC$38,11,FALSE))="X","X",(IF(Y577="X",1,Y577+1)))))</f>
        <v/>
      </c>
    </row>
    <row r="579" spans="2:25" ht="18.600000000000001" customHeight="1" x14ac:dyDescent="0.25">
      <c r="B579" s="50" t="str">
        <f>IF($A579="","",(IF((VLOOKUP($A579,DATA!$A$1:$M$38,2,FALSE))="X","X",(IF(B578="X",1,B578+1)))))</f>
        <v/>
      </c>
      <c r="C579" s="51" t="str">
        <f>IF($A579="","",(IF((VLOOKUP($A579,DATA!$A$1:$M$38,3,FALSE))="X","X",(IF(C578="X",1,C578+1)))))</f>
        <v/>
      </c>
      <c r="D579" s="50" t="str">
        <f>IF($A579="","",(IF((VLOOKUP($A579,DATA!$A$1:$M$38,4,FALSE))="X","X",(IF(D578="X",1,D578+1)))))</f>
        <v/>
      </c>
      <c r="E579" s="51" t="str">
        <f>IF($A579="","",(IF((VLOOKUP($A579,DATA!$A$1:$M$38,5,FALSE))="X","X",(IF(E578="X",1,E578+1)))))</f>
        <v/>
      </c>
      <c r="F579" s="50" t="str">
        <f>IF($A579="","",(IF((VLOOKUP($A579,DATA!$A$1:$M$38,6,FALSE))="X","X",(IF(F578="X",1,F578+1)))))</f>
        <v/>
      </c>
      <c r="G579" s="51" t="str">
        <f>IF($A579="","",(IF((VLOOKUP($A579,DATA!$A$1:$M$38,7,FALSE))="X","X",(IF(G578="X",1,G578+1)))))</f>
        <v/>
      </c>
      <c r="H579" s="50" t="str">
        <f>IF($A579="","",(IF((VLOOKUP($A579,DATA!$A$1:$M$38,8,FALSE))="X","X",(IF(H578="X",1,H578+1)))))</f>
        <v/>
      </c>
      <c r="I579" s="50" t="str">
        <f>IF($A579="","",(IF((VLOOKUP($A579,DATA!$A$1:$M$38,9,FALSE))="X","X",(IF(I578="X",1,I578+1)))))</f>
        <v/>
      </c>
      <c r="J579" s="51" t="str">
        <f>IF($A579="","",(IF((VLOOKUP($A579,DATA!$A$1:$M$38,10,FALSE))="X","X",(IF(J578="X",1,J578+1)))))</f>
        <v/>
      </c>
      <c r="K579" s="50" t="str">
        <f>IF($A579="","",(IF((VLOOKUP($A579,DATA!$A$1:$M$38,11,FALSE))="X","X",(IF(K578="X",1,K578+1)))))</f>
        <v/>
      </c>
      <c r="L579" s="50" t="str">
        <f>IF($A579="","",(IF((VLOOKUP($A579,DATA!$A$1:$M$38,12,FALSE))="X","X",(IF(L578="X",1,L578+1)))))</f>
        <v/>
      </c>
      <c r="M579" s="50" t="str">
        <f>IF($A579="","",(IF((VLOOKUP($A579,DATA!$A$1:$M$38,13,FALSE))="X","X",(IF(M578="X",1,M578+1)))))</f>
        <v/>
      </c>
      <c r="N579" s="53" t="str">
        <f t="shared" si="16"/>
        <v/>
      </c>
      <c r="O579" s="51" t="str">
        <f t="shared" si="17"/>
        <v/>
      </c>
      <c r="P579" s="50" t="str">
        <f>IF($A579="","",(IF((VLOOKUP($A579,DATA!$S$1:$AC$38,2,FALSE))="X","X",(IF(P578="X",1,P578+1)))))</f>
        <v/>
      </c>
      <c r="Q579" s="50" t="str">
        <f>IF($A579="","",(IF((VLOOKUP($A579,DATA!$S$1:$AC$38,3,FALSE))="X","X",(IF(Q578="X",1,Q578+1)))))</f>
        <v/>
      </c>
      <c r="R579" s="50" t="str">
        <f>IF($A579="","",(IF((VLOOKUP($A579,DATA!$S$1:$AC$38,4,FALSE))="X","X",(IF(R578="X",1,R578+1)))))</f>
        <v/>
      </c>
      <c r="S579" s="50" t="str">
        <f>IF($A579="","",(IF((VLOOKUP($A579,DATA!$S$1:$AC$38,5,FALSE))="X","X",(IF(S578="X",1,S578+1)))))</f>
        <v/>
      </c>
      <c r="T579" s="50" t="str">
        <f>IF($A579="","",(IF((VLOOKUP($A579,DATA!$S$1:$AC$38,6,FALSE))="X","X",(IF(T578="X",1,T578+1)))))</f>
        <v/>
      </c>
      <c r="U579" s="50" t="str">
        <f>IF($A579="","",(IF((VLOOKUP($A579,DATA!$S$1:$AC$38,7,FALSE))="X","X",(IF(U578="X",1,U578+1)))))</f>
        <v/>
      </c>
      <c r="V579" s="51" t="str">
        <f>IF($A579="","",(IF((VLOOKUP($A579,DATA!$S$1:$AC$38,8,FALSE))="X","X",(IF(V578="X",1,V578+1)))))</f>
        <v/>
      </c>
      <c r="W579" s="50" t="str">
        <f>IF($A579="","",(IF((VLOOKUP($A579,DATA!$S$1:$AC$38,9,FALSE))="X","X",(IF(W578="X",1,W578+1)))))</f>
        <v/>
      </c>
      <c r="X579" s="50" t="str">
        <f>IF($A579="","",(IF((VLOOKUP($A579,DATA!$S$1:$AC$38,10,FALSE))="X","X",(IF(X578="X",1,X578+1)))))</f>
        <v/>
      </c>
      <c r="Y579" s="51" t="str">
        <f>IF($A579="","",(IF((VLOOKUP($A579,DATA!$S$1:$AC$38,11,FALSE))="X","X",(IF(Y578="X",1,Y578+1)))))</f>
        <v/>
      </c>
    </row>
    <row r="580" spans="2:25" ht="18.600000000000001" customHeight="1" x14ac:dyDescent="0.25">
      <c r="B580" s="50" t="str">
        <f>IF($A580="","",(IF((VLOOKUP($A580,DATA!$A$1:$M$38,2,FALSE))="X","X",(IF(B579="X",1,B579+1)))))</f>
        <v/>
      </c>
      <c r="C580" s="51" t="str">
        <f>IF($A580="","",(IF((VLOOKUP($A580,DATA!$A$1:$M$38,3,FALSE))="X","X",(IF(C579="X",1,C579+1)))))</f>
        <v/>
      </c>
      <c r="D580" s="50" t="str">
        <f>IF($A580="","",(IF((VLOOKUP($A580,DATA!$A$1:$M$38,4,FALSE))="X","X",(IF(D579="X",1,D579+1)))))</f>
        <v/>
      </c>
      <c r="E580" s="51" t="str">
        <f>IF($A580="","",(IF((VLOOKUP($A580,DATA!$A$1:$M$38,5,FALSE))="X","X",(IF(E579="X",1,E579+1)))))</f>
        <v/>
      </c>
      <c r="F580" s="50" t="str">
        <f>IF($A580="","",(IF((VLOOKUP($A580,DATA!$A$1:$M$38,6,FALSE))="X","X",(IF(F579="X",1,F579+1)))))</f>
        <v/>
      </c>
      <c r="G580" s="51" t="str">
        <f>IF($A580="","",(IF((VLOOKUP($A580,DATA!$A$1:$M$38,7,FALSE))="X","X",(IF(G579="X",1,G579+1)))))</f>
        <v/>
      </c>
      <c r="H580" s="50" t="str">
        <f>IF($A580="","",(IF((VLOOKUP($A580,DATA!$A$1:$M$38,8,FALSE))="X","X",(IF(H579="X",1,H579+1)))))</f>
        <v/>
      </c>
      <c r="I580" s="50" t="str">
        <f>IF($A580="","",(IF((VLOOKUP($A580,DATA!$A$1:$M$38,9,FALSE))="X","X",(IF(I579="X",1,I579+1)))))</f>
        <v/>
      </c>
      <c r="J580" s="51" t="str">
        <f>IF($A580="","",(IF((VLOOKUP($A580,DATA!$A$1:$M$38,10,FALSE))="X","X",(IF(J579="X",1,J579+1)))))</f>
        <v/>
      </c>
      <c r="K580" s="50" t="str">
        <f>IF($A580="","",(IF((VLOOKUP($A580,DATA!$A$1:$M$38,11,FALSE))="X","X",(IF(K579="X",1,K579+1)))))</f>
        <v/>
      </c>
      <c r="L580" s="50" t="str">
        <f>IF($A580="","",(IF((VLOOKUP($A580,DATA!$A$1:$M$38,12,FALSE))="X","X",(IF(L579="X",1,L579+1)))))</f>
        <v/>
      </c>
      <c r="M580" s="50" t="str">
        <f>IF($A580="","",(IF((VLOOKUP($A580,DATA!$A$1:$M$38,13,FALSE))="X","X",(IF(M579="X",1,M579+1)))))</f>
        <v/>
      </c>
      <c r="N580" s="53" t="str">
        <f t="shared" si="16"/>
        <v/>
      </c>
      <c r="O580" s="51" t="str">
        <f t="shared" si="17"/>
        <v/>
      </c>
      <c r="P580" s="50" t="str">
        <f>IF($A580="","",(IF((VLOOKUP($A580,DATA!$S$1:$AC$38,2,FALSE))="X","X",(IF(P579="X",1,P579+1)))))</f>
        <v/>
      </c>
      <c r="Q580" s="50" t="str">
        <f>IF($A580="","",(IF((VLOOKUP($A580,DATA!$S$1:$AC$38,3,FALSE))="X","X",(IF(Q579="X",1,Q579+1)))))</f>
        <v/>
      </c>
      <c r="R580" s="50" t="str">
        <f>IF($A580="","",(IF((VLOOKUP($A580,DATA!$S$1:$AC$38,4,FALSE))="X","X",(IF(R579="X",1,R579+1)))))</f>
        <v/>
      </c>
      <c r="S580" s="50" t="str">
        <f>IF($A580="","",(IF((VLOOKUP($A580,DATA!$S$1:$AC$38,5,FALSE))="X","X",(IF(S579="X",1,S579+1)))))</f>
        <v/>
      </c>
      <c r="T580" s="50" t="str">
        <f>IF($A580="","",(IF((VLOOKUP($A580,DATA!$S$1:$AC$38,6,FALSE))="X","X",(IF(T579="X",1,T579+1)))))</f>
        <v/>
      </c>
      <c r="U580" s="50" t="str">
        <f>IF($A580="","",(IF((VLOOKUP($A580,DATA!$S$1:$AC$38,7,FALSE))="X","X",(IF(U579="X",1,U579+1)))))</f>
        <v/>
      </c>
      <c r="V580" s="51" t="str">
        <f>IF($A580="","",(IF((VLOOKUP($A580,DATA!$S$1:$AC$38,8,FALSE))="X","X",(IF(V579="X",1,V579+1)))))</f>
        <v/>
      </c>
      <c r="W580" s="50" t="str">
        <f>IF($A580="","",(IF((VLOOKUP($A580,DATA!$S$1:$AC$38,9,FALSE))="X","X",(IF(W579="X",1,W579+1)))))</f>
        <v/>
      </c>
      <c r="X580" s="50" t="str">
        <f>IF($A580="","",(IF((VLOOKUP($A580,DATA!$S$1:$AC$38,10,FALSE))="X","X",(IF(X579="X",1,X579+1)))))</f>
        <v/>
      </c>
      <c r="Y580" s="51" t="str">
        <f>IF($A580="","",(IF((VLOOKUP($A580,DATA!$S$1:$AC$38,11,FALSE))="X","X",(IF(Y579="X",1,Y579+1)))))</f>
        <v/>
      </c>
    </row>
    <row r="581" spans="2:25" ht="18.600000000000001" customHeight="1" x14ac:dyDescent="0.25">
      <c r="B581" s="50" t="str">
        <f>IF($A581="","",(IF((VLOOKUP($A581,DATA!$A$1:$M$38,2,FALSE))="X","X",(IF(B580="X",1,B580+1)))))</f>
        <v/>
      </c>
      <c r="C581" s="51" t="str">
        <f>IF($A581="","",(IF((VLOOKUP($A581,DATA!$A$1:$M$38,3,FALSE))="X","X",(IF(C580="X",1,C580+1)))))</f>
        <v/>
      </c>
      <c r="D581" s="50" t="str">
        <f>IF($A581="","",(IF((VLOOKUP($A581,DATA!$A$1:$M$38,4,FALSE))="X","X",(IF(D580="X",1,D580+1)))))</f>
        <v/>
      </c>
      <c r="E581" s="51" t="str">
        <f>IF($A581="","",(IF((VLOOKUP($A581,DATA!$A$1:$M$38,5,FALSE))="X","X",(IF(E580="X",1,E580+1)))))</f>
        <v/>
      </c>
      <c r="F581" s="50" t="str">
        <f>IF($A581="","",(IF((VLOOKUP($A581,DATA!$A$1:$M$38,6,FALSE))="X","X",(IF(F580="X",1,F580+1)))))</f>
        <v/>
      </c>
      <c r="G581" s="51" t="str">
        <f>IF($A581="","",(IF((VLOOKUP($A581,DATA!$A$1:$M$38,7,FALSE))="X","X",(IF(G580="X",1,G580+1)))))</f>
        <v/>
      </c>
      <c r="H581" s="50" t="str">
        <f>IF($A581="","",(IF((VLOOKUP($A581,DATA!$A$1:$M$38,8,FALSE))="X","X",(IF(H580="X",1,H580+1)))))</f>
        <v/>
      </c>
      <c r="I581" s="50" t="str">
        <f>IF($A581="","",(IF((VLOOKUP($A581,DATA!$A$1:$M$38,9,FALSE))="X","X",(IF(I580="X",1,I580+1)))))</f>
        <v/>
      </c>
      <c r="J581" s="51" t="str">
        <f>IF($A581="","",(IF((VLOOKUP($A581,DATA!$A$1:$M$38,10,FALSE))="X","X",(IF(J580="X",1,J580+1)))))</f>
        <v/>
      </c>
      <c r="K581" s="50" t="str">
        <f>IF($A581="","",(IF((VLOOKUP($A581,DATA!$A$1:$M$38,11,FALSE))="X","X",(IF(K580="X",1,K580+1)))))</f>
        <v/>
      </c>
      <c r="L581" s="50" t="str">
        <f>IF($A581="","",(IF((VLOOKUP($A581,DATA!$A$1:$M$38,12,FALSE))="X","X",(IF(L580="X",1,L580+1)))))</f>
        <v/>
      </c>
      <c r="M581" s="50" t="str">
        <f>IF($A581="","",(IF((VLOOKUP($A581,DATA!$A$1:$M$38,13,FALSE))="X","X",(IF(M580="X",1,M580+1)))))</f>
        <v/>
      </c>
      <c r="N581" s="53" t="str">
        <f t="shared" si="16"/>
        <v/>
      </c>
      <c r="O581" s="51" t="str">
        <f t="shared" si="17"/>
        <v/>
      </c>
      <c r="P581" s="50" t="str">
        <f>IF($A581="","",(IF((VLOOKUP($A581,DATA!$S$1:$AC$38,2,FALSE))="X","X",(IF(P580="X",1,P580+1)))))</f>
        <v/>
      </c>
      <c r="Q581" s="50" t="str">
        <f>IF($A581="","",(IF((VLOOKUP($A581,DATA!$S$1:$AC$38,3,FALSE))="X","X",(IF(Q580="X",1,Q580+1)))))</f>
        <v/>
      </c>
      <c r="R581" s="50" t="str">
        <f>IF($A581="","",(IF((VLOOKUP($A581,DATA!$S$1:$AC$38,4,FALSE))="X","X",(IF(R580="X",1,R580+1)))))</f>
        <v/>
      </c>
      <c r="S581" s="50" t="str">
        <f>IF($A581="","",(IF((VLOOKUP($A581,DATA!$S$1:$AC$38,5,FALSE))="X","X",(IF(S580="X",1,S580+1)))))</f>
        <v/>
      </c>
      <c r="T581" s="50" t="str">
        <f>IF($A581="","",(IF((VLOOKUP($A581,DATA!$S$1:$AC$38,6,FALSE))="X","X",(IF(T580="X",1,T580+1)))))</f>
        <v/>
      </c>
      <c r="U581" s="50" t="str">
        <f>IF($A581="","",(IF((VLOOKUP($A581,DATA!$S$1:$AC$38,7,FALSE))="X","X",(IF(U580="X",1,U580+1)))))</f>
        <v/>
      </c>
      <c r="V581" s="51" t="str">
        <f>IF($A581="","",(IF((VLOOKUP($A581,DATA!$S$1:$AC$38,8,FALSE))="X","X",(IF(V580="X",1,V580+1)))))</f>
        <v/>
      </c>
      <c r="W581" s="50" t="str">
        <f>IF($A581="","",(IF((VLOOKUP($A581,DATA!$S$1:$AC$38,9,FALSE))="X","X",(IF(W580="X",1,W580+1)))))</f>
        <v/>
      </c>
      <c r="X581" s="50" t="str">
        <f>IF($A581="","",(IF((VLOOKUP($A581,DATA!$S$1:$AC$38,10,FALSE))="X","X",(IF(X580="X",1,X580+1)))))</f>
        <v/>
      </c>
      <c r="Y581" s="51" t="str">
        <f>IF($A581="","",(IF((VLOOKUP($A581,DATA!$S$1:$AC$38,11,FALSE))="X","X",(IF(Y580="X",1,Y580+1)))))</f>
        <v/>
      </c>
    </row>
    <row r="582" spans="2:25" ht="18.600000000000001" customHeight="1" x14ac:dyDescent="0.25">
      <c r="B582" s="50" t="str">
        <f>IF($A582="","",(IF((VLOOKUP($A582,DATA!$A$1:$M$38,2,FALSE))="X","X",(IF(B581="X",1,B581+1)))))</f>
        <v/>
      </c>
      <c r="C582" s="51" t="str">
        <f>IF($A582="","",(IF((VLOOKUP($A582,DATA!$A$1:$M$38,3,FALSE))="X","X",(IF(C581="X",1,C581+1)))))</f>
        <v/>
      </c>
      <c r="D582" s="50" t="str">
        <f>IF($A582="","",(IF((VLOOKUP($A582,DATA!$A$1:$M$38,4,FALSE))="X","X",(IF(D581="X",1,D581+1)))))</f>
        <v/>
      </c>
      <c r="E582" s="51" t="str">
        <f>IF($A582="","",(IF((VLOOKUP($A582,DATA!$A$1:$M$38,5,FALSE))="X","X",(IF(E581="X",1,E581+1)))))</f>
        <v/>
      </c>
      <c r="F582" s="50" t="str">
        <f>IF($A582="","",(IF((VLOOKUP($A582,DATA!$A$1:$M$38,6,FALSE))="X","X",(IF(F581="X",1,F581+1)))))</f>
        <v/>
      </c>
      <c r="G582" s="51" t="str">
        <f>IF($A582="","",(IF((VLOOKUP($A582,DATA!$A$1:$M$38,7,FALSE))="X","X",(IF(G581="X",1,G581+1)))))</f>
        <v/>
      </c>
      <c r="H582" s="50" t="str">
        <f>IF($A582="","",(IF((VLOOKUP($A582,DATA!$A$1:$M$38,8,FALSE))="X","X",(IF(H581="X",1,H581+1)))))</f>
        <v/>
      </c>
      <c r="I582" s="50" t="str">
        <f>IF($A582="","",(IF((VLOOKUP($A582,DATA!$A$1:$M$38,9,FALSE))="X","X",(IF(I581="X",1,I581+1)))))</f>
        <v/>
      </c>
      <c r="J582" s="51" t="str">
        <f>IF($A582="","",(IF((VLOOKUP($A582,DATA!$A$1:$M$38,10,FALSE))="X","X",(IF(J581="X",1,J581+1)))))</f>
        <v/>
      </c>
      <c r="K582" s="50" t="str">
        <f>IF($A582="","",(IF((VLOOKUP($A582,DATA!$A$1:$M$38,11,FALSE))="X","X",(IF(K581="X",1,K581+1)))))</f>
        <v/>
      </c>
      <c r="L582" s="50" t="str">
        <f>IF($A582="","",(IF((VLOOKUP($A582,DATA!$A$1:$M$38,12,FALSE))="X","X",(IF(L581="X",1,L581+1)))))</f>
        <v/>
      </c>
      <c r="M582" s="50" t="str">
        <f>IF($A582="","",(IF((VLOOKUP($A582,DATA!$A$1:$M$38,13,FALSE))="X","X",(IF(M581="X",1,M581+1)))))</f>
        <v/>
      </c>
      <c r="N582" s="53" t="str">
        <f t="shared" ref="N582:N645" si="18">IF($A582="","",(IF((AND($A582=$A581,$A582&lt;&gt;""))=TRUE,"X",(IF(N581="X",1,N581+1)))))</f>
        <v/>
      </c>
      <c r="O582" s="51" t="str">
        <f t="shared" ref="O582:O645" si="19">IF($A582="","",(IF((AND($A582=$A580,$A582&lt;&gt;""))=TRUE,"X",(IF(O581="X",1,O581+1)))))</f>
        <v/>
      </c>
      <c r="P582" s="50" t="str">
        <f>IF($A582="","",(IF((VLOOKUP($A582,DATA!$S$1:$AC$38,2,FALSE))="X","X",(IF(P581="X",1,P581+1)))))</f>
        <v/>
      </c>
      <c r="Q582" s="50" t="str">
        <f>IF($A582="","",(IF((VLOOKUP($A582,DATA!$S$1:$AC$38,3,FALSE))="X","X",(IF(Q581="X",1,Q581+1)))))</f>
        <v/>
      </c>
      <c r="R582" s="50" t="str">
        <f>IF($A582="","",(IF((VLOOKUP($A582,DATA!$S$1:$AC$38,4,FALSE))="X","X",(IF(R581="X",1,R581+1)))))</f>
        <v/>
      </c>
      <c r="S582" s="50" t="str">
        <f>IF($A582="","",(IF((VLOOKUP($A582,DATA!$S$1:$AC$38,5,FALSE))="X","X",(IF(S581="X",1,S581+1)))))</f>
        <v/>
      </c>
      <c r="T582" s="50" t="str">
        <f>IF($A582="","",(IF((VLOOKUP($A582,DATA!$S$1:$AC$38,6,FALSE))="X","X",(IF(T581="X",1,T581+1)))))</f>
        <v/>
      </c>
      <c r="U582" s="50" t="str">
        <f>IF($A582="","",(IF((VLOOKUP($A582,DATA!$S$1:$AC$38,7,FALSE))="X","X",(IF(U581="X",1,U581+1)))))</f>
        <v/>
      </c>
      <c r="V582" s="51" t="str">
        <f>IF($A582="","",(IF((VLOOKUP($A582,DATA!$S$1:$AC$38,8,FALSE))="X","X",(IF(V581="X",1,V581+1)))))</f>
        <v/>
      </c>
      <c r="W582" s="50" t="str">
        <f>IF($A582="","",(IF((VLOOKUP($A582,DATA!$S$1:$AC$38,9,FALSE))="X","X",(IF(W581="X",1,W581+1)))))</f>
        <v/>
      </c>
      <c r="X582" s="50" t="str">
        <f>IF($A582="","",(IF((VLOOKUP($A582,DATA!$S$1:$AC$38,10,FALSE))="X","X",(IF(X581="X",1,X581+1)))))</f>
        <v/>
      </c>
      <c r="Y582" s="51" t="str">
        <f>IF($A582="","",(IF((VLOOKUP($A582,DATA!$S$1:$AC$38,11,FALSE))="X","X",(IF(Y581="X",1,Y581+1)))))</f>
        <v/>
      </c>
    </row>
    <row r="583" spans="2:25" ht="18.600000000000001" customHeight="1" x14ac:dyDescent="0.25">
      <c r="B583" s="50" t="str">
        <f>IF($A583="","",(IF((VLOOKUP($A583,DATA!$A$1:$M$38,2,FALSE))="X","X",(IF(B582="X",1,B582+1)))))</f>
        <v/>
      </c>
      <c r="C583" s="51" t="str">
        <f>IF($A583="","",(IF((VLOOKUP($A583,DATA!$A$1:$M$38,3,FALSE))="X","X",(IF(C582="X",1,C582+1)))))</f>
        <v/>
      </c>
      <c r="D583" s="50" t="str">
        <f>IF($A583="","",(IF((VLOOKUP($A583,DATA!$A$1:$M$38,4,FALSE))="X","X",(IF(D582="X",1,D582+1)))))</f>
        <v/>
      </c>
      <c r="E583" s="51" t="str">
        <f>IF($A583="","",(IF((VLOOKUP($A583,DATA!$A$1:$M$38,5,FALSE))="X","X",(IF(E582="X",1,E582+1)))))</f>
        <v/>
      </c>
      <c r="F583" s="50" t="str">
        <f>IF($A583="","",(IF((VLOOKUP($A583,DATA!$A$1:$M$38,6,FALSE))="X","X",(IF(F582="X",1,F582+1)))))</f>
        <v/>
      </c>
      <c r="G583" s="51" t="str">
        <f>IF($A583="","",(IF((VLOOKUP($A583,DATA!$A$1:$M$38,7,FALSE))="X","X",(IF(G582="X",1,G582+1)))))</f>
        <v/>
      </c>
      <c r="H583" s="50" t="str">
        <f>IF($A583="","",(IF((VLOOKUP($A583,DATA!$A$1:$M$38,8,FALSE))="X","X",(IF(H582="X",1,H582+1)))))</f>
        <v/>
      </c>
      <c r="I583" s="50" t="str">
        <f>IF($A583="","",(IF((VLOOKUP($A583,DATA!$A$1:$M$38,9,FALSE))="X","X",(IF(I582="X",1,I582+1)))))</f>
        <v/>
      </c>
      <c r="J583" s="51" t="str">
        <f>IF($A583="","",(IF((VLOOKUP($A583,DATA!$A$1:$M$38,10,FALSE))="X","X",(IF(J582="X",1,J582+1)))))</f>
        <v/>
      </c>
      <c r="K583" s="50" t="str">
        <f>IF($A583="","",(IF((VLOOKUP($A583,DATA!$A$1:$M$38,11,FALSE))="X","X",(IF(K582="X",1,K582+1)))))</f>
        <v/>
      </c>
      <c r="L583" s="50" t="str">
        <f>IF($A583="","",(IF((VLOOKUP($A583,DATA!$A$1:$M$38,12,FALSE))="X","X",(IF(L582="X",1,L582+1)))))</f>
        <v/>
      </c>
      <c r="M583" s="50" t="str">
        <f>IF($A583="","",(IF((VLOOKUP($A583,DATA!$A$1:$M$38,13,FALSE))="X","X",(IF(M582="X",1,M582+1)))))</f>
        <v/>
      </c>
      <c r="N583" s="53" t="str">
        <f t="shared" si="18"/>
        <v/>
      </c>
      <c r="O583" s="51" t="str">
        <f t="shared" si="19"/>
        <v/>
      </c>
      <c r="P583" s="50" t="str">
        <f>IF($A583="","",(IF((VLOOKUP($A583,DATA!$S$1:$AC$38,2,FALSE))="X","X",(IF(P582="X",1,P582+1)))))</f>
        <v/>
      </c>
      <c r="Q583" s="50" t="str">
        <f>IF($A583="","",(IF((VLOOKUP($A583,DATA!$S$1:$AC$38,3,FALSE))="X","X",(IF(Q582="X",1,Q582+1)))))</f>
        <v/>
      </c>
      <c r="R583" s="50" t="str">
        <f>IF($A583="","",(IF((VLOOKUP($A583,DATA!$S$1:$AC$38,4,FALSE))="X","X",(IF(R582="X",1,R582+1)))))</f>
        <v/>
      </c>
      <c r="S583" s="50" t="str">
        <f>IF($A583="","",(IF((VLOOKUP($A583,DATA!$S$1:$AC$38,5,FALSE))="X","X",(IF(S582="X",1,S582+1)))))</f>
        <v/>
      </c>
      <c r="T583" s="50" t="str">
        <f>IF($A583="","",(IF((VLOOKUP($A583,DATA!$S$1:$AC$38,6,FALSE))="X","X",(IF(T582="X",1,T582+1)))))</f>
        <v/>
      </c>
      <c r="U583" s="50" t="str">
        <f>IF($A583="","",(IF((VLOOKUP($A583,DATA!$S$1:$AC$38,7,FALSE))="X","X",(IF(U582="X",1,U582+1)))))</f>
        <v/>
      </c>
      <c r="V583" s="51" t="str">
        <f>IF($A583="","",(IF((VLOOKUP($A583,DATA!$S$1:$AC$38,8,FALSE))="X","X",(IF(V582="X",1,V582+1)))))</f>
        <v/>
      </c>
      <c r="W583" s="50" t="str">
        <f>IF($A583="","",(IF((VLOOKUP($A583,DATA!$S$1:$AC$38,9,FALSE))="X","X",(IF(W582="X",1,W582+1)))))</f>
        <v/>
      </c>
      <c r="X583" s="50" t="str">
        <f>IF($A583="","",(IF((VLOOKUP($A583,DATA!$S$1:$AC$38,10,FALSE))="X","X",(IF(X582="X",1,X582+1)))))</f>
        <v/>
      </c>
      <c r="Y583" s="51" t="str">
        <f>IF($A583="","",(IF((VLOOKUP($A583,DATA!$S$1:$AC$38,11,FALSE))="X","X",(IF(Y582="X",1,Y582+1)))))</f>
        <v/>
      </c>
    </row>
    <row r="584" spans="2:25" ht="18.600000000000001" customHeight="1" x14ac:dyDescent="0.25">
      <c r="B584" s="50" t="str">
        <f>IF($A584="","",(IF((VLOOKUP($A584,DATA!$A$1:$M$38,2,FALSE))="X","X",(IF(B583="X",1,B583+1)))))</f>
        <v/>
      </c>
      <c r="C584" s="51" t="str">
        <f>IF($A584="","",(IF((VLOOKUP($A584,DATA!$A$1:$M$38,3,FALSE))="X","X",(IF(C583="X",1,C583+1)))))</f>
        <v/>
      </c>
      <c r="D584" s="50" t="str">
        <f>IF($A584="","",(IF((VLOOKUP($A584,DATA!$A$1:$M$38,4,FALSE))="X","X",(IF(D583="X",1,D583+1)))))</f>
        <v/>
      </c>
      <c r="E584" s="51" t="str">
        <f>IF($A584="","",(IF((VLOOKUP($A584,DATA!$A$1:$M$38,5,FALSE))="X","X",(IF(E583="X",1,E583+1)))))</f>
        <v/>
      </c>
      <c r="F584" s="50" t="str">
        <f>IF($A584="","",(IF((VLOOKUP($A584,DATA!$A$1:$M$38,6,FALSE))="X","X",(IF(F583="X",1,F583+1)))))</f>
        <v/>
      </c>
      <c r="G584" s="51" t="str">
        <f>IF($A584="","",(IF((VLOOKUP($A584,DATA!$A$1:$M$38,7,FALSE))="X","X",(IF(G583="X",1,G583+1)))))</f>
        <v/>
      </c>
      <c r="H584" s="50" t="str">
        <f>IF($A584="","",(IF((VLOOKUP($A584,DATA!$A$1:$M$38,8,FALSE))="X","X",(IF(H583="X",1,H583+1)))))</f>
        <v/>
      </c>
      <c r="I584" s="50" t="str">
        <f>IF($A584="","",(IF((VLOOKUP($A584,DATA!$A$1:$M$38,9,FALSE))="X","X",(IF(I583="X",1,I583+1)))))</f>
        <v/>
      </c>
      <c r="J584" s="51" t="str">
        <f>IF($A584="","",(IF((VLOOKUP($A584,DATA!$A$1:$M$38,10,FALSE))="X","X",(IF(J583="X",1,J583+1)))))</f>
        <v/>
      </c>
      <c r="K584" s="50" t="str">
        <f>IF($A584="","",(IF((VLOOKUP($A584,DATA!$A$1:$M$38,11,FALSE))="X","X",(IF(K583="X",1,K583+1)))))</f>
        <v/>
      </c>
      <c r="L584" s="50" t="str">
        <f>IF($A584="","",(IF((VLOOKUP($A584,DATA!$A$1:$M$38,12,FALSE))="X","X",(IF(L583="X",1,L583+1)))))</f>
        <v/>
      </c>
      <c r="M584" s="50" t="str">
        <f>IF($A584="","",(IF((VLOOKUP($A584,DATA!$A$1:$M$38,13,FALSE))="X","X",(IF(M583="X",1,M583+1)))))</f>
        <v/>
      </c>
      <c r="N584" s="53" t="str">
        <f t="shared" si="18"/>
        <v/>
      </c>
      <c r="O584" s="51" t="str">
        <f t="shared" si="19"/>
        <v/>
      </c>
      <c r="P584" s="50" t="str">
        <f>IF($A584="","",(IF((VLOOKUP($A584,DATA!$S$1:$AC$38,2,FALSE))="X","X",(IF(P583="X",1,P583+1)))))</f>
        <v/>
      </c>
      <c r="Q584" s="50" t="str">
        <f>IF($A584="","",(IF((VLOOKUP($A584,DATA!$S$1:$AC$38,3,FALSE))="X","X",(IF(Q583="X",1,Q583+1)))))</f>
        <v/>
      </c>
      <c r="R584" s="50" t="str">
        <f>IF($A584="","",(IF((VLOOKUP($A584,DATA!$S$1:$AC$38,4,FALSE))="X","X",(IF(R583="X",1,R583+1)))))</f>
        <v/>
      </c>
      <c r="S584" s="50" t="str">
        <f>IF($A584="","",(IF((VLOOKUP($A584,DATA!$S$1:$AC$38,5,FALSE))="X","X",(IF(S583="X",1,S583+1)))))</f>
        <v/>
      </c>
      <c r="T584" s="50" t="str">
        <f>IF($A584="","",(IF((VLOOKUP($A584,DATA!$S$1:$AC$38,6,FALSE))="X","X",(IF(T583="X",1,T583+1)))))</f>
        <v/>
      </c>
      <c r="U584" s="50" t="str">
        <f>IF($A584="","",(IF((VLOOKUP($A584,DATA!$S$1:$AC$38,7,FALSE))="X","X",(IF(U583="X",1,U583+1)))))</f>
        <v/>
      </c>
      <c r="V584" s="51" t="str">
        <f>IF($A584="","",(IF((VLOOKUP($A584,DATA!$S$1:$AC$38,8,FALSE))="X","X",(IF(V583="X",1,V583+1)))))</f>
        <v/>
      </c>
      <c r="W584" s="50" t="str">
        <f>IF($A584="","",(IF((VLOOKUP($A584,DATA!$S$1:$AC$38,9,FALSE))="X","X",(IF(W583="X",1,W583+1)))))</f>
        <v/>
      </c>
      <c r="X584" s="50" t="str">
        <f>IF($A584="","",(IF((VLOOKUP($A584,DATA!$S$1:$AC$38,10,FALSE))="X","X",(IF(X583="X",1,X583+1)))))</f>
        <v/>
      </c>
      <c r="Y584" s="51" t="str">
        <f>IF($A584="","",(IF((VLOOKUP($A584,DATA!$S$1:$AC$38,11,FALSE))="X","X",(IF(Y583="X",1,Y583+1)))))</f>
        <v/>
      </c>
    </row>
    <row r="585" spans="2:25" ht="18.600000000000001" customHeight="1" x14ac:dyDescent="0.25">
      <c r="B585" s="50" t="str">
        <f>IF($A585="","",(IF((VLOOKUP($A585,DATA!$A$1:$M$38,2,FALSE))="X","X",(IF(B584="X",1,B584+1)))))</f>
        <v/>
      </c>
      <c r="C585" s="51" t="str">
        <f>IF($A585="","",(IF((VLOOKUP($A585,DATA!$A$1:$M$38,3,FALSE))="X","X",(IF(C584="X",1,C584+1)))))</f>
        <v/>
      </c>
      <c r="D585" s="50" t="str">
        <f>IF($A585="","",(IF((VLOOKUP($A585,DATA!$A$1:$M$38,4,FALSE))="X","X",(IF(D584="X",1,D584+1)))))</f>
        <v/>
      </c>
      <c r="E585" s="51" t="str">
        <f>IF($A585="","",(IF((VLOOKUP($A585,DATA!$A$1:$M$38,5,FALSE))="X","X",(IF(E584="X",1,E584+1)))))</f>
        <v/>
      </c>
      <c r="F585" s="50" t="str">
        <f>IF($A585="","",(IF((VLOOKUP($A585,DATA!$A$1:$M$38,6,FALSE))="X","X",(IF(F584="X",1,F584+1)))))</f>
        <v/>
      </c>
      <c r="G585" s="51" t="str">
        <f>IF($A585="","",(IF((VLOOKUP($A585,DATA!$A$1:$M$38,7,FALSE))="X","X",(IF(G584="X",1,G584+1)))))</f>
        <v/>
      </c>
      <c r="H585" s="50" t="str">
        <f>IF($A585="","",(IF((VLOOKUP($A585,DATA!$A$1:$M$38,8,FALSE))="X","X",(IF(H584="X",1,H584+1)))))</f>
        <v/>
      </c>
      <c r="I585" s="50" t="str">
        <f>IF($A585="","",(IF((VLOOKUP($A585,DATA!$A$1:$M$38,9,FALSE))="X","X",(IF(I584="X",1,I584+1)))))</f>
        <v/>
      </c>
      <c r="J585" s="51" t="str">
        <f>IF($A585="","",(IF((VLOOKUP($A585,DATA!$A$1:$M$38,10,FALSE))="X","X",(IF(J584="X",1,J584+1)))))</f>
        <v/>
      </c>
      <c r="K585" s="50" t="str">
        <f>IF($A585="","",(IF((VLOOKUP($A585,DATA!$A$1:$M$38,11,FALSE))="X","X",(IF(K584="X",1,K584+1)))))</f>
        <v/>
      </c>
      <c r="L585" s="50" t="str">
        <f>IF($A585="","",(IF((VLOOKUP($A585,DATA!$A$1:$M$38,12,FALSE))="X","X",(IF(L584="X",1,L584+1)))))</f>
        <v/>
      </c>
      <c r="M585" s="50" t="str">
        <f>IF($A585="","",(IF((VLOOKUP($A585,DATA!$A$1:$M$38,13,FALSE))="X","X",(IF(M584="X",1,M584+1)))))</f>
        <v/>
      </c>
      <c r="N585" s="53" t="str">
        <f t="shared" si="18"/>
        <v/>
      </c>
      <c r="O585" s="51" t="str">
        <f t="shared" si="19"/>
        <v/>
      </c>
      <c r="P585" s="50" t="str">
        <f>IF($A585="","",(IF((VLOOKUP($A585,DATA!$S$1:$AC$38,2,FALSE))="X","X",(IF(P584="X",1,P584+1)))))</f>
        <v/>
      </c>
      <c r="Q585" s="50" t="str">
        <f>IF($A585="","",(IF((VLOOKUP($A585,DATA!$S$1:$AC$38,3,FALSE))="X","X",(IF(Q584="X",1,Q584+1)))))</f>
        <v/>
      </c>
      <c r="R585" s="50" t="str">
        <f>IF($A585="","",(IF((VLOOKUP($A585,DATA!$S$1:$AC$38,4,FALSE))="X","X",(IF(R584="X",1,R584+1)))))</f>
        <v/>
      </c>
      <c r="S585" s="50" t="str">
        <f>IF($A585="","",(IF((VLOOKUP($A585,DATA!$S$1:$AC$38,5,FALSE))="X","X",(IF(S584="X",1,S584+1)))))</f>
        <v/>
      </c>
      <c r="T585" s="50" t="str">
        <f>IF($A585="","",(IF((VLOOKUP($A585,DATA!$S$1:$AC$38,6,FALSE))="X","X",(IF(T584="X",1,T584+1)))))</f>
        <v/>
      </c>
      <c r="U585" s="50" t="str">
        <f>IF($A585="","",(IF((VLOOKUP($A585,DATA!$S$1:$AC$38,7,FALSE))="X","X",(IF(U584="X",1,U584+1)))))</f>
        <v/>
      </c>
      <c r="V585" s="51" t="str">
        <f>IF($A585="","",(IF((VLOOKUP($A585,DATA!$S$1:$AC$38,8,FALSE))="X","X",(IF(V584="X",1,V584+1)))))</f>
        <v/>
      </c>
      <c r="W585" s="50" t="str">
        <f>IF($A585="","",(IF((VLOOKUP($A585,DATA!$S$1:$AC$38,9,FALSE))="X","X",(IF(W584="X",1,W584+1)))))</f>
        <v/>
      </c>
      <c r="X585" s="50" t="str">
        <f>IF($A585="","",(IF((VLOOKUP($A585,DATA!$S$1:$AC$38,10,FALSE))="X","X",(IF(X584="X",1,X584+1)))))</f>
        <v/>
      </c>
      <c r="Y585" s="51" t="str">
        <f>IF($A585="","",(IF((VLOOKUP($A585,DATA!$S$1:$AC$38,11,FALSE))="X","X",(IF(Y584="X",1,Y584+1)))))</f>
        <v/>
      </c>
    </row>
    <row r="586" spans="2:25" ht="18.600000000000001" customHeight="1" x14ac:dyDescent="0.25">
      <c r="B586" s="50" t="str">
        <f>IF($A586="","",(IF((VLOOKUP($A586,DATA!$A$1:$M$38,2,FALSE))="X","X",(IF(B585="X",1,B585+1)))))</f>
        <v/>
      </c>
      <c r="C586" s="51" t="str">
        <f>IF($A586="","",(IF((VLOOKUP($A586,DATA!$A$1:$M$38,3,FALSE))="X","X",(IF(C585="X",1,C585+1)))))</f>
        <v/>
      </c>
      <c r="D586" s="50" t="str">
        <f>IF($A586="","",(IF((VLOOKUP($A586,DATA!$A$1:$M$38,4,FALSE))="X","X",(IF(D585="X",1,D585+1)))))</f>
        <v/>
      </c>
      <c r="E586" s="51" t="str">
        <f>IF($A586="","",(IF((VLOOKUP($A586,DATA!$A$1:$M$38,5,FALSE))="X","X",(IF(E585="X",1,E585+1)))))</f>
        <v/>
      </c>
      <c r="F586" s="50" t="str">
        <f>IF($A586="","",(IF((VLOOKUP($A586,DATA!$A$1:$M$38,6,FALSE))="X","X",(IF(F585="X",1,F585+1)))))</f>
        <v/>
      </c>
      <c r="G586" s="51" t="str">
        <f>IF($A586="","",(IF((VLOOKUP($A586,DATA!$A$1:$M$38,7,FALSE))="X","X",(IF(G585="X",1,G585+1)))))</f>
        <v/>
      </c>
      <c r="H586" s="50" t="str">
        <f>IF($A586="","",(IF((VLOOKUP($A586,DATA!$A$1:$M$38,8,FALSE))="X","X",(IF(H585="X",1,H585+1)))))</f>
        <v/>
      </c>
      <c r="I586" s="50" t="str">
        <f>IF($A586="","",(IF((VLOOKUP($A586,DATA!$A$1:$M$38,9,FALSE))="X","X",(IF(I585="X",1,I585+1)))))</f>
        <v/>
      </c>
      <c r="J586" s="51" t="str">
        <f>IF($A586="","",(IF((VLOOKUP($A586,DATA!$A$1:$M$38,10,FALSE))="X","X",(IF(J585="X",1,J585+1)))))</f>
        <v/>
      </c>
      <c r="K586" s="50" t="str">
        <f>IF($A586="","",(IF((VLOOKUP($A586,DATA!$A$1:$M$38,11,FALSE))="X","X",(IF(K585="X",1,K585+1)))))</f>
        <v/>
      </c>
      <c r="L586" s="50" t="str">
        <f>IF($A586="","",(IF((VLOOKUP($A586,DATA!$A$1:$M$38,12,FALSE))="X","X",(IF(L585="X",1,L585+1)))))</f>
        <v/>
      </c>
      <c r="M586" s="50" t="str">
        <f>IF($A586="","",(IF((VLOOKUP($A586,DATA!$A$1:$M$38,13,FALSE))="X","X",(IF(M585="X",1,M585+1)))))</f>
        <v/>
      </c>
      <c r="N586" s="53" t="str">
        <f t="shared" si="18"/>
        <v/>
      </c>
      <c r="O586" s="51" t="str">
        <f t="shared" si="19"/>
        <v/>
      </c>
      <c r="P586" s="50" t="str">
        <f>IF($A586="","",(IF((VLOOKUP($A586,DATA!$S$1:$AC$38,2,FALSE))="X","X",(IF(P585="X",1,P585+1)))))</f>
        <v/>
      </c>
      <c r="Q586" s="50" t="str">
        <f>IF($A586="","",(IF((VLOOKUP($A586,DATA!$S$1:$AC$38,3,FALSE))="X","X",(IF(Q585="X",1,Q585+1)))))</f>
        <v/>
      </c>
      <c r="R586" s="50" t="str">
        <f>IF($A586="","",(IF((VLOOKUP($A586,DATA!$S$1:$AC$38,4,FALSE))="X","X",(IF(R585="X",1,R585+1)))))</f>
        <v/>
      </c>
      <c r="S586" s="50" t="str">
        <f>IF($A586="","",(IF((VLOOKUP($A586,DATA!$S$1:$AC$38,5,FALSE))="X","X",(IF(S585="X",1,S585+1)))))</f>
        <v/>
      </c>
      <c r="T586" s="50" t="str">
        <f>IF($A586="","",(IF((VLOOKUP($A586,DATA!$S$1:$AC$38,6,FALSE))="X","X",(IF(T585="X",1,T585+1)))))</f>
        <v/>
      </c>
      <c r="U586" s="50" t="str">
        <f>IF($A586="","",(IF((VLOOKUP($A586,DATA!$S$1:$AC$38,7,FALSE))="X","X",(IF(U585="X",1,U585+1)))))</f>
        <v/>
      </c>
      <c r="V586" s="51" t="str">
        <f>IF($A586="","",(IF((VLOOKUP($A586,DATA!$S$1:$AC$38,8,FALSE))="X","X",(IF(V585="X",1,V585+1)))))</f>
        <v/>
      </c>
      <c r="W586" s="50" t="str">
        <f>IF($A586="","",(IF((VLOOKUP($A586,DATA!$S$1:$AC$38,9,FALSE))="X","X",(IF(W585="X",1,W585+1)))))</f>
        <v/>
      </c>
      <c r="X586" s="50" t="str">
        <f>IF($A586="","",(IF((VLOOKUP($A586,DATA!$S$1:$AC$38,10,FALSE))="X","X",(IF(X585="X",1,X585+1)))))</f>
        <v/>
      </c>
      <c r="Y586" s="51" t="str">
        <f>IF($A586="","",(IF((VLOOKUP($A586,DATA!$S$1:$AC$38,11,FALSE))="X","X",(IF(Y585="X",1,Y585+1)))))</f>
        <v/>
      </c>
    </row>
    <row r="587" spans="2:25" ht="18.600000000000001" customHeight="1" x14ac:dyDescent="0.25">
      <c r="B587" s="50" t="str">
        <f>IF($A587="","",(IF((VLOOKUP($A587,DATA!$A$1:$M$38,2,FALSE))="X","X",(IF(B586="X",1,B586+1)))))</f>
        <v/>
      </c>
      <c r="C587" s="51" t="str">
        <f>IF($A587="","",(IF((VLOOKUP($A587,DATA!$A$1:$M$38,3,FALSE))="X","X",(IF(C586="X",1,C586+1)))))</f>
        <v/>
      </c>
      <c r="D587" s="50" t="str">
        <f>IF($A587="","",(IF((VLOOKUP($A587,DATA!$A$1:$M$38,4,FALSE))="X","X",(IF(D586="X",1,D586+1)))))</f>
        <v/>
      </c>
      <c r="E587" s="51" t="str">
        <f>IF($A587="","",(IF((VLOOKUP($A587,DATA!$A$1:$M$38,5,FALSE))="X","X",(IF(E586="X",1,E586+1)))))</f>
        <v/>
      </c>
      <c r="F587" s="50" t="str">
        <f>IF($A587="","",(IF((VLOOKUP($A587,DATA!$A$1:$M$38,6,FALSE))="X","X",(IF(F586="X",1,F586+1)))))</f>
        <v/>
      </c>
      <c r="G587" s="51" t="str">
        <f>IF($A587="","",(IF((VLOOKUP($A587,DATA!$A$1:$M$38,7,FALSE))="X","X",(IF(G586="X",1,G586+1)))))</f>
        <v/>
      </c>
      <c r="H587" s="50" t="str">
        <f>IF($A587="","",(IF((VLOOKUP($A587,DATA!$A$1:$M$38,8,FALSE))="X","X",(IF(H586="X",1,H586+1)))))</f>
        <v/>
      </c>
      <c r="I587" s="50" t="str">
        <f>IF($A587="","",(IF((VLOOKUP($A587,DATA!$A$1:$M$38,9,FALSE))="X","X",(IF(I586="X",1,I586+1)))))</f>
        <v/>
      </c>
      <c r="J587" s="51" t="str">
        <f>IF($A587="","",(IF((VLOOKUP($A587,DATA!$A$1:$M$38,10,FALSE))="X","X",(IF(J586="X",1,J586+1)))))</f>
        <v/>
      </c>
      <c r="K587" s="50" t="str">
        <f>IF($A587="","",(IF((VLOOKUP($A587,DATA!$A$1:$M$38,11,FALSE))="X","X",(IF(K586="X",1,K586+1)))))</f>
        <v/>
      </c>
      <c r="L587" s="50" t="str">
        <f>IF($A587="","",(IF((VLOOKUP($A587,DATA!$A$1:$M$38,12,FALSE))="X","X",(IF(L586="X",1,L586+1)))))</f>
        <v/>
      </c>
      <c r="M587" s="50" t="str">
        <f>IF($A587="","",(IF((VLOOKUP($A587,DATA!$A$1:$M$38,13,FALSE))="X","X",(IF(M586="X",1,M586+1)))))</f>
        <v/>
      </c>
      <c r="N587" s="53" t="str">
        <f t="shared" si="18"/>
        <v/>
      </c>
      <c r="O587" s="51" t="str">
        <f t="shared" si="19"/>
        <v/>
      </c>
      <c r="P587" s="50" t="str">
        <f>IF($A587="","",(IF((VLOOKUP($A587,DATA!$S$1:$AC$38,2,FALSE))="X","X",(IF(P586="X",1,P586+1)))))</f>
        <v/>
      </c>
      <c r="Q587" s="50" t="str">
        <f>IF($A587="","",(IF((VLOOKUP($A587,DATA!$S$1:$AC$38,3,FALSE))="X","X",(IF(Q586="X",1,Q586+1)))))</f>
        <v/>
      </c>
      <c r="R587" s="50" t="str">
        <f>IF($A587="","",(IF((VLOOKUP($A587,DATA!$S$1:$AC$38,4,FALSE))="X","X",(IF(R586="X",1,R586+1)))))</f>
        <v/>
      </c>
      <c r="S587" s="50" t="str">
        <f>IF($A587="","",(IF((VLOOKUP($A587,DATA!$S$1:$AC$38,5,FALSE))="X","X",(IF(S586="X",1,S586+1)))))</f>
        <v/>
      </c>
      <c r="T587" s="50" t="str">
        <f>IF($A587="","",(IF((VLOOKUP($A587,DATA!$S$1:$AC$38,6,FALSE))="X","X",(IF(T586="X",1,T586+1)))))</f>
        <v/>
      </c>
      <c r="U587" s="50" t="str">
        <f>IF($A587="","",(IF((VLOOKUP($A587,DATA!$S$1:$AC$38,7,FALSE))="X","X",(IF(U586="X",1,U586+1)))))</f>
        <v/>
      </c>
      <c r="V587" s="51" t="str">
        <f>IF($A587="","",(IF((VLOOKUP($A587,DATA!$S$1:$AC$38,8,FALSE))="X","X",(IF(V586="X",1,V586+1)))))</f>
        <v/>
      </c>
      <c r="W587" s="50" t="str">
        <f>IF($A587="","",(IF((VLOOKUP($A587,DATA!$S$1:$AC$38,9,FALSE))="X","X",(IF(W586="X",1,W586+1)))))</f>
        <v/>
      </c>
      <c r="X587" s="50" t="str">
        <f>IF($A587="","",(IF((VLOOKUP($A587,DATA!$S$1:$AC$38,10,FALSE))="X","X",(IF(X586="X",1,X586+1)))))</f>
        <v/>
      </c>
      <c r="Y587" s="51" t="str">
        <f>IF($A587="","",(IF((VLOOKUP($A587,DATA!$S$1:$AC$38,11,FALSE))="X","X",(IF(Y586="X",1,Y586+1)))))</f>
        <v/>
      </c>
    </row>
    <row r="588" spans="2:25" ht="18.600000000000001" customHeight="1" x14ac:dyDescent="0.25">
      <c r="B588" s="50" t="str">
        <f>IF($A588="","",(IF((VLOOKUP($A588,DATA!$A$1:$M$38,2,FALSE))="X","X",(IF(B587="X",1,B587+1)))))</f>
        <v/>
      </c>
      <c r="C588" s="51" t="str">
        <f>IF($A588="","",(IF((VLOOKUP($A588,DATA!$A$1:$M$38,3,FALSE))="X","X",(IF(C587="X",1,C587+1)))))</f>
        <v/>
      </c>
      <c r="D588" s="50" t="str">
        <f>IF($A588="","",(IF((VLOOKUP($A588,DATA!$A$1:$M$38,4,FALSE))="X","X",(IF(D587="X",1,D587+1)))))</f>
        <v/>
      </c>
      <c r="E588" s="51" t="str">
        <f>IF($A588="","",(IF((VLOOKUP($A588,DATA!$A$1:$M$38,5,FALSE))="X","X",(IF(E587="X",1,E587+1)))))</f>
        <v/>
      </c>
      <c r="F588" s="50" t="str">
        <f>IF($A588="","",(IF((VLOOKUP($A588,DATA!$A$1:$M$38,6,FALSE))="X","X",(IF(F587="X",1,F587+1)))))</f>
        <v/>
      </c>
      <c r="G588" s="51" t="str">
        <f>IF($A588="","",(IF((VLOOKUP($A588,DATA!$A$1:$M$38,7,FALSE))="X","X",(IF(G587="X",1,G587+1)))))</f>
        <v/>
      </c>
      <c r="H588" s="50" t="str">
        <f>IF($A588="","",(IF((VLOOKUP($A588,DATA!$A$1:$M$38,8,FALSE))="X","X",(IF(H587="X",1,H587+1)))))</f>
        <v/>
      </c>
      <c r="I588" s="50" t="str">
        <f>IF($A588="","",(IF((VLOOKUP($A588,DATA!$A$1:$M$38,9,FALSE))="X","X",(IF(I587="X",1,I587+1)))))</f>
        <v/>
      </c>
      <c r="J588" s="51" t="str">
        <f>IF($A588="","",(IF((VLOOKUP($A588,DATA!$A$1:$M$38,10,FALSE))="X","X",(IF(J587="X",1,J587+1)))))</f>
        <v/>
      </c>
      <c r="K588" s="50" t="str">
        <f>IF($A588="","",(IF((VLOOKUP($A588,DATA!$A$1:$M$38,11,FALSE))="X","X",(IF(K587="X",1,K587+1)))))</f>
        <v/>
      </c>
      <c r="L588" s="50" t="str">
        <f>IF($A588="","",(IF((VLOOKUP($A588,DATA!$A$1:$M$38,12,FALSE))="X","X",(IF(L587="X",1,L587+1)))))</f>
        <v/>
      </c>
      <c r="M588" s="50" t="str">
        <f>IF($A588="","",(IF((VLOOKUP($A588,DATA!$A$1:$M$38,13,FALSE))="X","X",(IF(M587="X",1,M587+1)))))</f>
        <v/>
      </c>
      <c r="N588" s="53" t="str">
        <f t="shared" si="18"/>
        <v/>
      </c>
      <c r="O588" s="51" t="str">
        <f t="shared" si="19"/>
        <v/>
      </c>
      <c r="P588" s="50" t="str">
        <f>IF($A588="","",(IF((VLOOKUP($A588,DATA!$S$1:$AC$38,2,FALSE))="X","X",(IF(P587="X",1,P587+1)))))</f>
        <v/>
      </c>
      <c r="Q588" s="50" t="str">
        <f>IF($A588="","",(IF((VLOOKUP($A588,DATA!$S$1:$AC$38,3,FALSE))="X","X",(IF(Q587="X",1,Q587+1)))))</f>
        <v/>
      </c>
      <c r="R588" s="50" t="str">
        <f>IF($A588="","",(IF((VLOOKUP($A588,DATA!$S$1:$AC$38,4,FALSE))="X","X",(IF(R587="X",1,R587+1)))))</f>
        <v/>
      </c>
      <c r="S588" s="50" t="str">
        <f>IF($A588="","",(IF((VLOOKUP($A588,DATA!$S$1:$AC$38,5,FALSE))="X","X",(IF(S587="X",1,S587+1)))))</f>
        <v/>
      </c>
      <c r="T588" s="50" t="str">
        <f>IF($A588="","",(IF((VLOOKUP($A588,DATA!$S$1:$AC$38,6,FALSE))="X","X",(IF(T587="X",1,T587+1)))))</f>
        <v/>
      </c>
      <c r="U588" s="50" t="str">
        <f>IF($A588="","",(IF((VLOOKUP($A588,DATA!$S$1:$AC$38,7,FALSE))="X","X",(IF(U587="X",1,U587+1)))))</f>
        <v/>
      </c>
      <c r="V588" s="51" t="str">
        <f>IF($A588="","",(IF((VLOOKUP($A588,DATA!$S$1:$AC$38,8,FALSE))="X","X",(IF(V587="X",1,V587+1)))))</f>
        <v/>
      </c>
      <c r="W588" s="50" t="str">
        <f>IF($A588="","",(IF((VLOOKUP($A588,DATA!$S$1:$AC$38,9,FALSE))="X","X",(IF(W587="X",1,W587+1)))))</f>
        <v/>
      </c>
      <c r="X588" s="50" t="str">
        <f>IF($A588="","",(IF((VLOOKUP($A588,DATA!$S$1:$AC$38,10,FALSE))="X","X",(IF(X587="X",1,X587+1)))))</f>
        <v/>
      </c>
      <c r="Y588" s="51" t="str">
        <f>IF($A588="","",(IF((VLOOKUP($A588,DATA!$S$1:$AC$38,11,FALSE))="X","X",(IF(Y587="X",1,Y587+1)))))</f>
        <v/>
      </c>
    </row>
    <row r="589" spans="2:25" ht="18.600000000000001" customHeight="1" x14ac:dyDescent="0.25">
      <c r="B589" s="50" t="str">
        <f>IF($A589="","",(IF((VLOOKUP($A589,DATA!$A$1:$M$38,2,FALSE))="X","X",(IF(B588="X",1,B588+1)))))</f>
        <v/>
      </c>
      <c r="C589" s="51" t="str">
        <f>IF($A589="","",(IF((VLOOKUP($A589,DATA!$A$1:$M$38,3,FALSE))="X","X",(IF(C588="X",1,C588+1)))))</f>
        <v/>
      </c>
      <c r="D589" s="50" t="str">
        <f>IF($A589="","",(IF((VLOOKUP($A589,DATA!$A$1:$M$38,4,FALSE))="X","X",(IF(D588="X",1,D588+1)))))</f>
        <v/>
      </c>
      <c r="E589" s="51" t="str">
        <f>IF($A589="","",(IF((VLOOKUP($A589,DATA!$A$1:$M$38,5,FALSE))="X","X",(IF(E588="X",1,E588+1)))))</f>
        <v/>
      </c>
      <c r="F589" s="50" t="str">
        <f>IF($A589="","",(IF((VLOOKUP($A589,DATA!$A$1:$M$38,6,FALSE))="X","X",(IF(F588="X",1,F588+1)))))</f>
        <v/>
      </c>
      <c r="G589" s="51" t="str">
        <f>IF($A589="","",(IF((VLOOKUP($A589,DATA!$A$1:$M$38,7,FALSE))="X","X",(IF(G588="X",1,G588+1)))))</f>
        <v/>
      </c>
      <c r="H589" s="50" t="str">
        <f>IF($A589="","",(IF((VLOOKUP($A589,DATA!$A$1:$M$38,8,FALSE))="X","X",(IF(H588="X",1,H588+1)))))</f>
        <v/>
      </c>
      <c r="I589" s="50" t="str">
        <f>IF($A589="","",(IF((VLOOKUP($A589,DATA!$A$1:$M$38,9,FALSE))="X","X",(IF(I588="X",1,I588+1)))))</f>
        <v/>
      </c>
      <c r="J589" s="51" t="str">
        <f>IF($A589="","",(IF((VLOOKUP($A589,DATA!$A$1:$M$38,10,FALSE))="X","X",(IF(J588="X",1,J588+1)))))</f>
        <v/>
      </c>
      <c r="K589" s="50" t="str">
        <f>IF($A589="","",(IF((VLOOKUP($A589,DATA!$A$1:$M$38,11,FALSE))="X","X",(IF(K588="X",1,K588+1)))))</f>
        <v/>
      </c>
      <c r="L589" s="50" t="str">
        <f>IF($A589="","",(IF((VLOOKUP($A589,DATA!$A$1:$M$38,12,FALSE))="X","X",(IF(L588="X",1,L588+1)))))</f>
        <v/>
      </c>
      <c r="M589" s="50" t="str">
        <f>IF($A589="","",(IF((VLOOKUP($A589,DATA!$A$1:$M$38,13,FALSE))="X","X",(IF(M588="X",1,M588+1)))))</f>
        <v/>
      </c>
      <c r="N589" s="53" t="str">
        <f t="shared" si="18"/>
        <v/>
      </c>
      <c r="O589" s="51" t="str">
        <f t="shared" si="19"/>
        <v/>
      </c>
      <c r="P589" s="50" t="str">
        <f>IF($A589="","",(IF((VLOOKUP($A589,DATA!$S$1:$AC$38,2,FALSE))="X","X",(IF(P588="X",1,P588+1)))))</f>
        <v/>
      </c>
      <c r="Q589" s="50" t="str">
        <f>IF($A589="","",(IF((VLOOKUP($A589,DATA!$S$1:$AC$38,3,FALSE))="X","X",(IF(Q588="X",1,Q588+1)))))</f>
        <v/>
      </c>
      <c r="R589" s="50" t="str">
        <f>IF($A589="","",(IF((VLOOKUP($A589,DATA!$S$1:$AC$38,4,FALSE))="X","X",(IF(R588="X",1,R588+1)))))</f>
        <v/>
      </c>
      <c r="S589" s="50" t="str">
        <f>IF($A589="","",(IF((VLOOKUP($A589,DATA!$S$1:$AC$38,5,FALSE))="X","X",(IF(S588="X",1,S588+1)))))</f>
        <v/>
      </c>
      <c r="T589" s="50" t="str">
        <f>IF($A589="","",(IF((VLOOKUP($A589,DATA!$S$1:$AC$38,6,FALSE))="X","X",(IF(T588="X",1,T588+1)))))</f>
        <v/>
      </c>
      <c r="U589" s="50" t="str">
        <f>IF($A589="","",(IF((VLOOKUP($A589,DATA!$S$1:$AC$38,7,FALSE))="X","X",(IF(U588="X",1,U588+1)))))</f>
        <v/>
      </c>
      <c r="V589" s="51" t="str">
        <f>IF($A589="","",(IF((VLOOKUP($A589,DATA!$S$1:$AC$38,8,FALSE))="X","X",(IF(V588="X",1,V588+1)))))</f>
        <v/>
      </c>
      <c r="W589" s="50" t="str">
        <f>IF($A589="","",(IF((VLOOKUP($A589,DATA!$S$1:$AC$38,9,FALSE))="X","X",(IF(W588="X",1,W588+1)))))</f>
        <v/>
      </c>
      <c r="X589" s="50" t="str">
        <f>IF($A589="","",(IF((VLOOKUP($A589,DATA!$S$1:$AC$38,10,FALSE))="X","X",(IF(X588="X",1,X588+1)))))</f>
        <v/>
      </c>
      <c r="Y589" s="51" t="str">
        <f>IF($A589="","",(IF((VLOOKUP($A589,DATA!$S$1:$AC$38,11,FALSE))="X","X",(IF(Y588="X",1,Y588+1)))))</f>
        <v/>
      </c>
    </row>
    <row r="590" spans="2:25" ht="18.600000000000001" customHeight="1" x14ac:dyDescent="0.25">
      <c r="B590" s="50" t="str">
        <f>IF($A590="","",(IF((VLOOKUP($A590,DATA!$A$1:$M$38,2,FALSE))="X","X",(IF(B589="X",1,B589+1)))))</f>
        <v/>
      </c>
      <c r="C590" s="51" t="str">
        <f>IF($A590="","",(IF((VLOOKUP($A590,DATA!$A$1:$M$38,3,FALSE))="X","X",(IF(C589="X",1,C589+1)))))</f>
        <v/>
      </c>
      <c r="D590" s="50" t="str">
        <f>IF($A590="","",(IF((VLOOKUP($A590,DATA!$A$1:$M$38,4,FALSE))="X","X",(IF(D589="X",1,D589+1)))))</f>
        <v/>
      </c>
      <c r="E590" s="51" t="str">
        <f>IF($A590="","",(IF((VLOOKUP($A590,DATA!$A$1:$M$38,5,FALSE))="X","X",(IF(E589="X",1,E589+1)))))</f>
        <v/>
      </c>
      <c r="F590" s="50" t="str">
        <f>IF($A590="","",(IF((VLOOKUP($A590,DATA!$A$1:$M$38,6,FALSE))="X","X",(IF(F589="X",1,F589+1)))))</f>
        <v/>
      </c>
      <c r="G590" s="51" t="str">
        <f>IF($A590="","",(IF((VLOOKUP($A590,DATA!$A$1:$M$38,7,FALSE))="X","X",(IF(G589="X",1,G589+1)))))</f>
        <v/>
      </c>
      <c r="H590" s="50" t="str">
        <f>IF($A590="","",(IF((VLOOKUP($A590,DATA!$A$1:$M$38,8,FALSE))="X","X",(IF(H589="X",1,H589+1)))))</f>
        <v/>
      </c>
      <c r="I590" s="50" t="str">
        <f>IF($A590="","",(IF((VLOOKUP($A590,DATA!$A$1:$M$38,9,FALSE))="X","X",(IF(I589="X",1,I589+1)))))</f>
        <v/>
      </c>
      <c r="J590" s="51" t="str">
        <f>IF($A590="","",(IF((VLOOKUP($A590,DATA!$A$1:$M$38,10,FALSE))="X","X",(IF(J589="X",1,J589+1)))))</f>
        <v/>
      </c>
      <c r="K590" s="50" t="str">
        <f>IF($A590="","",(IF((VLOOKUP($A590,DATA!$A$1:$M$38,11,FALSE))="X","X",(IF(K589="X",1,K589+1)))))</f>
        <v/>
      </c>
      <c r="L590" s="50" t="str">
        <f>IF($A590="","",(IF((VLOOKUP($A590,DATA!$A$1:$M$38,12,FALSE))="X","X",(IF(L589="X",1,L589+1)))))</f>
        <v/>
      </c>
      <c r="M590" s="50" t="str">
        <f>IF($A590="","",(IF((VLOOKUP($A590,DATA!$A$1:$M$38,13,FALSE))="X","X",(IF(M589="X",1,M589+1)))))</f>
        <v/>
      </c>
      <c r="N590" s="53" t="str">
        <f t="shared" si="18"/>
        <v/>
      </c>
      <c r="O590" s="51" t="str">
        <f t="shared" si="19"/>
        <v/>
      </c>
      <c r="P590" s="50" t="str">
        <f>IF($A590="","",(IF((VLOOKUP($A590,DATA!$S$1:$AC$38,2,FALSE))="X","X",(IF(P589="X",1,P589+1)))))</f>
        <v/>
      </c>
      <c r="Q590" s="50" t="str">
        <f>IF($A590="","",(IF((VLOOKUP($A590,DATA!$S$1:$AC$38,3,FALSE))="X","X",(IF(Q589="X",1,Q589+1)))))</f>
        <v/>
      </c>
      <c r="R590" s="50" t="str">
        <f>IF($A590="","",(IF((VLOOKUP($A590,DATA!$S$1:$AC$38,4,FALSE))="X","X",(IF(R589="X",1,R589+1)))))</f>
        <v/>
      </c>
      <c r="S590" s="50" t="str">
        <f>IF($A590="","",(IF((VLOOKUP($A590,DATA!$S$1:$AC$38,5,FALSE))="X","X",(IF(S589="X",1,S589+1)))))</f>
        <v/>
      </c>
      <c r="T590" s="50" t="str">
        <f>IF($A590="","",(IF((VLOOKUP($A590,DATA!$S$1:$AC$38,6,FALSE))="X","X",(IF(T589="X",1,T589+1)))))</f>
        <v/>
      </c>
      <c r="U590" s="50" t="str">
        <f>IF($A590="","",(IF((VLOOKUP($A590,DATA!$S$1:$AC$38,7,FALSE))="X","X",(IF(U589="X",1,U589+1)))))</f>
        <v/>
      </c>
      <c r="V590" s="51" t="str">
        <f>IF($A590="","",(IF((VLOOKUP($A590,DATA!$S$1:$AC$38,8,FALSE))="X","X",(IF(V589="X",1,V589+1)))))</f>
        <v/>
      </c>
      <c r="W590" s="50" t="str">
        <f>IF($A590="","",(IF((VLOOKUP($A590,DATA!$S$1:$AC$38,9,FALSE))="X","X",(IF(W589="X",1,W589+1)))))</f>
        <v/>
      </c>
      <c r="X590" s="50" t="str">
        <f>IF($A590="","",(IF((VLOOKUP($A590,DATA!$S$1:$AC$38,10,FALSE))="X","X",(IF(X589="X",1,X589+1)))))</f>
        <v/>
      </c>
      <c r="Y590" s="51" t="str">
        <f>IF($A590="","",(IF((VLOOKUP($A590,DATA!$S$1:$AC$38,11,FALSE))="X","X",(IF(Y589="X",1,Y589+1)))))</f>
        <v/>
      </c>
    </row>
    <row r="591" spans="2:25" ht="18.600000000000001" customHeight="1" x14ac:dyDescent="0.25">
      <c r="B591" s="50" t="str">
        <f>IF($A591="","",(IF((VLOOKUP($A591,DATA!$A$1:$M$38,2,FALSE))="X","X",(IF(B590="X",1,B590+1)))))</f>
        <v/>
      </c>
      <c r="C591" s="51" t="str">
        <f>IF($A591="","",(IF((VLOOKUP($A591,DATA!$A$1:$M$38,3,FALSE))="X","X",(IF(C590="X",1,C590+1)))))</f>
        <v/>
      </c>
      <c r="D591" s="50" t="str">
        <f>IF($A591="","",(IF((VLOOKUP($A591,DATA!$A$1:$M$38,4,FALSE))="X","X",(IF(D590="X",1,D590+1)))))</f>
        <v/>
      </c>
      <c r="E591" s="51" t="str">
        <f>IF($A591="","",(IF((VLOOKUP($A591,DATA!$A$1:$M$38,5,FALSE))="X","X",(IF(E590="X",1,E590+1)))))</f>
        <v/>
      </c>
      <c r="F591" s="50" t="str">
        <f>IF($A591="","",(IF((VLOOKUP($A591,DATA!$A$1:$M$38,6,FALSE))="X","X",(IF(F590="X",1,F590+1)))))</f>
        <v/>
      </c>
      <c r="G591" s="51" t="str">
        <f>IF($A591="","",(IF((VLOOKUP($A591,DATA!$A$1:$M$38,7,FALSE))="X","X",(IF(G590="X",1,G590+1)))))</f>
        <v/>
      </c>
      <c r="H591" s="50" t="str">
        <f>IF($A591="","",(IF((VLOOKUP($A591,DATA!$A$1:$M$38,8,FALSE))="X","X",(IF(H590="X",1,H590+1)))))</f>
        <v/>
      </c>
      <c r="I591" s="50" t="str">
        <f>IF($A591="","",(IF((VLOOKUP($A591,DATA!$A$1:$M$38,9,FALSE))="X","X",(IF(I590="X",1,I590+1)))))</f>
        <v/>
      </c>
      <c r="J591" s="51" t="str">
        <f>IF($A591="","",(IF((VLOOKUP($A591,DATA!$A$1:$M$38,10,FALSE))="X","X",(IF(J590="X",1,J590+1)))))</f>
        <v/>
      </c>
      <c r="K591" s="50" t="str">
        <f>IF($A591="","",(IF((VLOOKUP($A591,DATA!$A$1:$M$38,11,FALSE))="X","X",(IF(K590="X",1,K590+1)))))</f>
        <v/>
      </c>
      <c r="L591" s="50" t="str">
        <f>IF($A591="","",(IF((VLOOKUP($A591,DATA!$A$1:$M$38,12,FALSE))="X","X",(IF(L590="X",1,L590+1)))))</f>
        <v/>
      </c>
      <c r="M591" s="50" t="str">
        <f>IF($A591="","",(IF((VLOOKUP($A591,DATA!$A$1:$M$38,13,FALSE))="X","X",(IF(M590="X",1,M590+1)))))</f>
        <v/>
      </c>
      <c r="N591" s="53" t="str">
        <f t="shared" si="18"/>
        <v/>
      </c>
      <c r="O591" s="51" t="str">
        <f t="shared" si="19"/>
        <v/>
      </c>
      <c r="P591" s="50" t="str">
        <f>IF($A591="","",(IF((VLOOKUP($A591,DATA!$S$1:$AC$38,2,FALSE))="X","X",(IF(P590="X",1,P590+1)))))</f>
        <v/>
      </c>
      <c r="Q591" s="50" t="str">
        <f>IF($A591="","",(IF((VLOOKUP($A591,DATA!$S$1:$AC$38,3,FALSE))="X","X",(IF(Q590="X",1,Q590+1)))))</f>
        <v/>
      </c>
      <c r="R591" s="50" t="str">
        <f>IF($A591="","",(IF((VLOOKUP($A591,DATA!$S$1:$AC$38,4,FALSE))="X","X",(IF(R590="X",1,R590+1)))))</f>
        <v/>
      </c>
      <c r="S591" s="50" t="str">
        <f>IF($A591="","",(IF((VLOOKUP($A591,DATA!$S$1:$AC$38,5,FALSE))="X","X",(IF(S590="X",1,S590+1)))))</f>
        <v/>
      </c>
      <c r="T591" s="50" t="str">
        <f>IF($A591="","",(IF((VLOOKUP($A591,DATA!$S$1:$AC$38,6,FALSE))="X","X",(IF(T590="X",1,T590+1)))))</f>
        <v/>
      </c>
      <c r="U591" s="50" t="str">
        <f>IF($A591="","",(IF((VLOOKUP($A591,DATA!$S$1:$AC$38,7,FALSE))="X","X",(IF(U590="X",1,U590+1)))))</f>
        <v/>
      </c>
      <c r="V591" s="51" t="str">
        <f>IF($A591="","",(IF((VLOOKUP($A591,DATA!$S$1:$AC$38,8,FALSE))="X","X",(IF(V590="X",1,V590+1)))))</f>
        <v/>
      </c>
      <c r="W591" s="50" t="str">
        <f>IF($A591="","",(IF((VLOOKUP($A591,DATA!$S$1:$AC$38,9,FALSE))="X","X",(IF(W590="X",1,W590+1)))))</f>
        <v/>
      </c>
      <c r="X591" s="50" t="str">
        <f>IF($A591="","",(IF((VLOOKUP($A591,DATA!$S$1:$AC$38,10,FALSE))="X","X",(IF(X590="X",1,X590+1)))))</f>
        <v/>
      </c>
      <c r="Y591" s="51" t="str">
        <f>IF($A591="","",(IF((VLOOKUP($A591,DATA!$S$1:$AC$38,11,FALSE))="X","X",(IF(Y590="X",1,Y590+1)))))</f>
        <v/>
      </c>
    </row>
    <row r="592" spans="2:25" ht="18.600000000000001" customHeight="1" x14ac:dyDescent="0.25">
      <c r="B592" s="50" t="str">
        <f>IF($A592="","",(IF((VLOOKUP($A592,DATA!$A$1:$M$38,2,FALSE))="X","X",(IF(B591="X",1,B591+1)))))</f>
        <v/>
      </c>
      <c r="C592" s="51" t="str">
        <f>IF($A592="","",(IF((VLOOKUP($A592,DATA!$A$1:$M$38,3,FALSE))="X","X",(IF(C591="X",1,C591+1)))))</f>
        <v/>
      </c>
      <c r="D592" s="50" t="str">
        <f>IF($A592="","",(IF((VLOOKUP($A592,DATA!$A$1:$M$38,4,FALSE))="X","X",(IF(D591="X",1,D591+1)))))</f>
        <v/>
      </c>
      <c r="E592" s="51" t="str">
        <f>IF($A592="","",(IF((VLOOKUP($A592,DATA!$A$1:$M$38,5,FALSE))="X","X",(IF(E591="X",1,E591+1)))))</f>
        <v/>
      </c>
      <c r="F592" s="50" t="str">
        <f>IF($A592="","",(IF((VLOOKUP($A592,DATA!$A$1:$M$38,6,FALSE))="X","X",(IF(F591="X",1,F591+1)))))</f>
        <v/>
      </c>
      <c r="G592" s="51" t="str">
        <f>IF($A592="","",(IF((VLOOKUP($A592,DATA!$A$1:$M$38,7,FALSE))="X","X",(IF(G591="X",1,G591+1)))))</f>
        <v/>
      </c>
      <c r="H592" s="50" t="str">
        <f>IF($A592="","",(IF((VLOOKUP($A592,DATA!$A$1:$M$38,8,FALSE))="X","X",(IF(H591="X",1,H591+1)))))</f>
        <v/>
      </c>
      <c r="I592" s="50" t="str">
        <f>IF($A592="","",(IF((VLOOKUP($A592,DATA!$A$1:$M$38,9,FALSE))="X","X",(IF(I591="X",1,I591+1)))))</f>
        <v/>
      </c>
      <c r="J592" s="51" t="str">
        <f>IF($A592="","",(IF((VLOOKUP($A592,DATA!$A$1:$M$38,10,FALSE))="X","X",(IF(J591="X",1,J591+1)))))</f>
        <v/>
      </c>
      <c r="K592" s="50" t="str">
        <f>IF($A592="","",(IF((VLOOKUP($A592,DATA!$A$1:$M$38,11,FALSE))="X","X",(IF(K591="X",1,K591+1)))))</f>
        <v/>
      </c>
      <c r="L592" s="50" t="str">
        <f>IF($A592="","",(IF((VLOOKUP($A592,DATA!$A$1:$M$38,12,FALSE))="X","X",(IF(L591="X",1,L591+1)))))</f>
        <v/>
      </c>
      <c r="M592" s="50" t="str">
        <f>IF($A592="","",(IF((VLOOKUP($A592,DATA!$A$1:$M$38,13,FALSE))="X","X",(IF(M591="X",1,M591+1)))))</f>
        <v/>
      </c>
      <c r="N592" s="53" t="str">
        <f t="shared" si="18"/>
        <v/>
      </c>
      <c r="O592" s="51" t="str">
        <f t="shared" si="19"/>
        <v/>
      </c>
      <c r="P592" s="50" t="str">
        <f>IF($A592="","",(IF((VLOOKUP($A592,DATA!$S$1:$AC$38,2,FALSE))="X","X",(IF(P591="X",1,P591+1)))))</f>
        <v/>
      </c>
      <c r="Q592" s="50" t="str">
        <f>IF($A592="","",(IF((VLOOKUP($A592,DATA!$S$1:$AC$38,3,FALSE))="X","X",(IF(Q591="X",1,Q591+1)))))</f>
        <v/>
      </c>
      <c r="R592" s="50" t="str">
        <f>IF($A592="","",(IF((VLOOKUP($A592,DATA!$S$1:$AC$38,4,FALSE))="X","X",(IF(R591="X",1,R591+1)))))</f>
        <v/>
      </c>
      <c r="S592" s="50" t="str">
        <f>IF($A592="","",(IF((VLOOKUP($A592,DATA!$S$1:$AC$38,5,FALSE))="X","X",(IF(S591="X",1,S591+1)))))</f>
        <v/>
      </c>
      <c r="T592" s="50" t="str">
        <f>IF($A592="","",(IF((VLOOKUP($A592,DATA!$S$1:$AC$38,6,FALSE))="X","X",(IF(T591="X",1,T591+1)))))</f>
        <v/>
      </c>
      <c r="U592" s="50" t="str">
        <f>IF($A592="","",(IF((VLOOKUP($A592,DATA!$S$1:$AC$38,7,FALSE))="X","X",(IF(U591="X",1,U591+1)))))</f>
        <v/>
      </c>
      <c r="V592" s="51" t="str">
        <f>IF($A592="","",(IF((VLOOKUP($A592,DATA!$S$1:$AC$38,8,FALSE))="X","X",(IF(V591="X",1,V591+1)))))</f>
        <v/>
      </c>
      <c r="W592" s="50" t="str">
        <f>IF($A592="","",(IF((VLOOKUP($A592,DATA!$S$1:$AC$38,9,FALSE))="X","X",(IF(W591="X",1,W591+1)))))</f>
        <v/>
      </c>
      <c r="X592" s="50" t="str">
        <f>IF($A592="","",(IF((VLOOKUP($A592,DATA!$S$1:$AC$38,10,FALSE))="X","X",(IF(X591="X",1,X591+1)))))</f>
        <v/>
      </c>
      <c r="Y592" s="51" t="str">
        <f>IF($A592="","",(IF((VLOOKUP($A592,DATA!$S$1:$AC$38,11,FALSE))="X","X",(IF(Y591="X",1,Y591+1)))))</f>
        <v/>
      </c>
    </row>
    <row r="593" spans="2:25" ht="18.600000000000001" customHeight="1" x14ac:dyDescent="0.25">
      <c r="B593" s="50" t="str">
        <f>IF($A593="","",(IF((VLOOKUP($A593,DATA!$A$1:$M$38,2,FALSE))="X","X",(IF(B592="X",1,B592+1)))))</f>
        <v/>
      </c>
      <c r="C593" s="51" t="str">
        <f>IF($A593="","",(IF((VLOOKUP($A593,DATA!$A$1:$M$38,3,FALSE))="X","X",(IF(C592="X",1,C592+1)))))</f>
        <v/>
      </c>
      <c r="D593" s="50" t="str">
        <f>IF($A593="","",(IF((VLOOKUP($A593,DATA!$A$1:$M$38,4,FALSE))="X","X",(IF(D592="X",1,D592+1)))))</f>
        <v/>
      </c>
      <c r="E593" s="51" t="str">
        <f>IF($A593="","",(IF((VLOOKUP($A593,DATA!$A$1:$M$38,5,FALSE))="X","X",(IF(E592="X",1,E592+1)))))</f>
        <v/>
      </c>
      <c r="F593" s="50" t="str">
        <f>IF($A593="","",(IF((VLOOKUP($A593,DATA!$A$1:$M$38,6,FALSE))="X","X",(IF(F592="X",1,F592+1)))))</f>
        <v/>
      </c>
      <c r="G593" s="51" t="str">
        <f>IF($A593="","",(IF((VLOOKUP($A593,DATA!$A$1:$M$38,7,FALSE))="X","X",(IF(G592="X",1,G592+1)))))</f>
        <v/>
      </c>
      <c r="H593" s="50" t="str">
        <f>IF($A593="","",(IF((VLOOKUP($A593,DATA!$A$1:$M$38,8,FALSE))="X","X",(IF(H592="X",1,H592+1)))))</f>
        <v/>
      </c>
      <c r="I593" s="50" t="str">
        <f>IF($A593="","",(IF((VLOOKUP($A593,DATA!$A$1:$M$38,9,FALSE))="X","X",(IF(I592="X",1,I592+1)))))</f>
        <v/>
      </c>
      <c r="J593" s="51" t="str">
        <f>IF($A593="","",(IF((VLOOKUP($A593,DATA!$A$1:$M$38,10,FALSE))="X","X",(IF(J592="X",1,J592+1)))))</f>
        <v/>
      </c>
      <c r="K593" s="50" t="str">
        <f>IF($A593="","",(IF((VLOOKUP($A593,DATA!$A$1:$M$38,11,FALSE))="X","X",(IF(K592="X",1,K592+1)))))</f>
        <v/>
      </c>
      <c r="L593" s="50" t="str">
        <f>IF($A593="","",(IF((VLOOKUP($A593,DATA!$A$1:$M$38,12,FALSE))="X","X",(IF(L592="X",1,L592+1)))))</f>
        <v/>
      </c>
      <c r="M593" s="50" t="str">
        <f>IF($A593="","",(IF((VLOOKUP($A593,DATA!$A$1:$M$38,13,FALSE))="X","X",(IF(M592="X",1,M592+1)))))</f>
        <v/>
      </c>
      <c r="N593" s="53" t="str">
        <f t="shared" si="18"/>
        <v/>
      </c>
      <c r="O593" s="51" t="str">
        <f t="shared" si="19"/>
        <v/>
      </c>
      <c r="P593" s="50" t="str">
        <f>IF($A593="","",(IF((VLOOKUP($A593,DATA!$S$1:$AC$38,2,FALSE))="X","X",(IF(P592="X",1,P592+1)))))</f>
        <v/>
      </c>
      <c r="Q593" s="50" t="str">
        <f>IF($A593="","",(IF((VLOOKUP($A593,DATA!$S$1:$AC$38,3,FALSE))="X","X",(IF(Q592="X",1,Q592+1)))))</f>
        <v/>
      </c>
      <c r="R593" s="50" t="str">
        <f>IF($A593="","",(IF((VLOOKUP($A593,DATA!$S$1:$AC$38,4,FALSE))="X","X",(IF(R592="X",1,R592+1)))))</f>
        <v/>
      </c>
      <c r="S593" s="50" t="str">
        <f>IF($A593="","",(IF((VLOOKUP($A593,DATA!$S$1:$AC$38,5,FALSE))="X","X",(IF(S592="X",1,S592+1)))))</f>
        <v/>
      </c>
      <c r="T593" s="50" t="str">
        <f>IF($A593="","",(IF((VLOOKUP($A593,DATA!$S$1:$AC$38,6,FALSE))="X","X",(IF(T592="X",1,T592+1)))))</f>
        <v/>
      </c>
      <c r="U593" s="50" t="str">
        <f>IF($A593="","",(IF((VLOOKUP($A593,DATA!$S$1:$AC$38,7,FALSE))="X","X",(IF(U592="X",1,U592+1)))))</f>
        <v/>
      </c>
      <c r="V593" s="51" t="str">
        <f>IF($A593="","",(IF((VLOOKUP($A593,DATA!$S$1:$AC$38,8,FALSE))="X","X",(IF(V592="X",1,V592+1)))))</f>
        <v/>
      </c>
      <c r="W593" s="50" t="str">
        <f>IF($A593="","",(IF((VLOOKUP($A593,DATA!$S$1:$AC$38,9,FALSE))="X","X",(IF(W592="X",1,W592+1)))))</f>
        <v/>
      </c>
      <c r="X593" s="50" t="str">
        <f>IF($A593="","",(IF((VLOOKUP($A593,DATA!$S$1:$AC$38,10,FALSE))="X","X",(IF(X592="X",1,X592+1)))))</f>
        <v/>
      </c>
      <c r="Y593" s="51" t="str">
        <f>IF($A593="","",(IF((VLOOKUP($A593,DATA!$S$1:$AC$38,11,FALSE))="X","X",(IF(Y592="X",1,Y592+1)))))</f>
        <v/>
      </c>
    </row>
    <row r="594" spans="2:25" ht="18.600000000000001" customHeight="1" x14ac:dyDescent="0.25">
      <c r="B594" s="50" t="str">
        <f>IF($A594="","",(IF((VLOOKUP($A594,DATA!$A$1:$M$38,2,FALSE))="X","X",(IF(B593="X",1,B593+1)))))</f>
        <v/>
      </c>
      <c r="C594" s="51" t="str">
        <f>IF($A594="","",(IF((VLOOKUP($A594,DATA!$A$1:$M$38,3,FALSE))="X","X",(IF(C593="X",1,C593+1)))))</f>
        <v/>
      </c>
      <c r="D594" s="50" t="str">
        <f>IF($A594="","",(IF((VLOOKUP($A594,DATA!$A$1:$M$38,4,FALSE))="X","X",(IF(D593="X",1,D593+1)))))</f>
        <v/>
      </c>
      <c r="E594" s="51" t="str">
        <f>IF($A594="","",(IF((VLOOKUP($A594,DATA!$A$1:$M$38,5,FALSE))="X","X",(IF(E593="X",1,E593+1)))))</f>
        <v/>
      </c>
      <c r="F594" s="50" t="str">
        <f>IF($A594="","",(IF((VLOOKUP($A594,DATA!$A$1:$M$38,6,FALSE))="X","X",(IF(F593="X",1,F593+1)))))</f>
        <v/>
      </c>
      <c r="G594" s="51" t="str">
        <f>IF($A594="","",(IF((VLOOKUP($A594,DATA!$A$1:$M$38,7,FALSE))="X","X",(IF(G593="X",1,G593+1)))))</f>
        <v/>
      </c>
      <c r="H594" s="50" t="str">
        <f>IF($A594="","",(IF((VLOOKUP($A594,DATA!$A$1:$M$38,8,FALSE))="X","X",(IF(H593="X",1,H593+1)))))</f>
        <v/>
      </c>
      <c r="I594" s="50" t="str">
        <f>IF($A594="","",(IF((VLOOKUP($A594,DATA!$A$1:$M$38,9,FALSE))="X","X",(IF(I593="X",1,I593+1)))))</f>
        <v/>
      </c>
      <c r="J594" s="51" t="str">
        <f>IF($A594="","",(IF((VLOOKUP($A594,DATA!$A$1:$M$38,10,FALSE))="X","X",(IF(J593="X",1,J593+1)))))</f>
        <v/>
      </c>
      <c r="K594" s="50" t="str">
        <f>IF($A594="","",(IF((VLOOKUP($A594,DATA!$A$1:$M$38,11,FALSE))="X","X",(IF(K593="X",1,K593+1)))))</f>
        <v/>
      </c>
      <c r="L594" s="50" t="str">
        <f>IF($A594="","",(IF((VLOOKUP($A594,DATA!$A$1:$M$38,12,FALSE))="X","X",(IF(L593="X",1,L593+1)))))</f>
        <v/>
      </c>
      <c r="M594" s="50" t="str">
        <f>IF($A594="","",(IF((VLOOKUP($A594,DATA!$A$1:$M$38,13,FALSE))="X","X",(IF(M593="X",1,M593+1)))))</f>
        <v/>
      </c>
      <c r="N594" s="53" t="str">
        <f t="shared" si="18"/>
        <v/>
      </c>
      <c r="O594" s="51" t="str">
        <f t="shared" si="19"/>
        <v/>
      </c>
      <c r="P594" s="50" t="str">
        <f>IF($A594="","",(IF((VLOOKUP($A594,DATA!$S$1:$AC$38,2,FALSE))="X","X",(IF(P593="X",1,P593+1)))))</f>
        <v/>
      </c>
      <c r="Q594" s="50" t="str">
        <f>IF($A594="","",(IF((VLOOKUP($A594,DATA!$S$1:$AC$38,3,FALSE))="X","X",(IF(Q593="X",1,Q593+1)))))</f>
        <v/>
      </c>
      <c r="R594" s="50" t="str">
        <f>IF($A594="","",(IF((VLOOKUP($A594,DATA!$S$1:$AC$38,4,FALSE))="X","X",(IF(R593="X",1,R593+1)))))</f>
        <v/>
      </c>
      <c r="S594" s="50" t="str">
        <f>IF($A594="","",(IF((VLOOKUP($A594,DATA!$S$1:$AC$38,5,FALSE))="X","X",(IF(S593="X",1,S593+1)))))</f>
        <v/>
      </c>
      <c r="T594" s="50" t="str">
        <f>IF($A594="","",(IF((VLOOKUP($A594,DATA!$S$1:$AC$38,6,FALSE))="X","X",(IF(T593="X",1,T593+1)))))</f>
        <v/>
      </c>
      <c r="U594" s="50" t="str">
        <f>IF($A594="","",(IF((VLOOKUP($A594,DATA!$S$1:$AC$38,7,FALSE))="X","X",(IF(U593="X",1,U593+1)))))</f>
        <v/>
      </c>
      <c r="V594" s="51" t="str">
        <f>IF($A594="","",(IF((VLOOKUP($A594,DATA!$S$1:$AC$38,8,FALSE))="X","X",(IF(V593="X",1,V593+1)))))</f>
        <v/>
      </c>
      <c r="W594" s="50" t="str">
        <f>IF($A594="","",(IF((VLOOKUP($A594,DATA!$S$1:$AC$38,9,FALSE))="X","X",(IF(W593="X",1,W593+1)))))</f>
        <v/>
      </c>
      <c r="X594" s="50" t="str">
        <f>IF($A594="","",(IF((VLOOKUP($A594,DATA!$S$1:$AC$38,10,FALSE))="X","X",(IF(X593="X",1,X593+1)))))</f>
        <v/>
      </c>
      <c r="Y594" s="51" t="str">
        <f>IF($A594="","",(IF((VLOOKUP($A594,DATA!$S$1:$AC$38,11,FALSE))="X","X",(IF(Y593="X",1,Y593+1)))))</f>
        <v/>
      </c>
    </row>
    <row r="595" spans="2:25" ht="18.600000000000001" customHeight="1" x14ac:dyDescent="0.25">
      <c r="B595" s="50" t="str">
        <f>IF($A595="","",(IF((VLOOKUP($A595,DATA!$A$1:$M$38,2,FALSE))="X","X",(IF(B594="X",1,B594+1)))))</f>
        <v/>
      </c>
      <c r="C595" s="51" t="str">
        <f>IF($A595="","",(IF((VLOOKUP($A595,DATA!$A$1:$M$38,3,FALSE))="X","X",(IF(C594="X",1,C594+1)))))</f>
        <v/>
      </c>
      <c r="D595" s="50" t="str">
        <f>IF($A595="","",(IF((VLOOKUP($A595,DATA!$A$1:$M$38,4,FALSE))="X","X",(IF(D594="X",1,D594+1)))))</f>
        <v/>
      </c>
      <c r="E595" s="51" t="str">
        <f>IF($A595="","",(IF((VLOOKUP($A595,DATA!$A$1:$M$38,5,FALSE))="X","X",(IF(E594="X",1,E594+1)))))</f>
        <v/>
      </c>
      <c r="F595" s="50" t="str">
        <f>IF($A595="","",(IF((VLOOKUP($A595,DATA!$A$1:$M$38,6,FALSE))="X","X",(IF(F594="X",1,F594+1)))))</f>
        <v/>
      </c>
      <c r="G595" s="51" t="str">
        <f>IF($A595="","",(IF((VLOOKUP($A595,DATA!$A$1:$M$38,7,FALSE))="X","X",(IF(G594="X",1,G594+1)))))</f>
        <v/>
      </c>
      <c r="H595" s="50" t="str">
        <f>IF($A595="","",(IF((VLOOKUP($A595,DATA!$A$1:$M$38,8,FALSE))="X","X",(IF(H594="X",1,H594+1)))))</f>
        <v/>
      </c>
      <c r="I595" s="50" t="str">
        <f>IF($A595="","",(IF((VLOOKUP($A595,DATA!$A$1:$M$38,9,FALSE))="X","X",(IF(I594="X",1,I594+1)))))</f>
        <v/>
      </c>
      <c r="J595" s="51" t="str">
        <f>IF($A595="","",(IF((VLOOKUP($A595,DATA!$A$1:$M$38,10,FALSE))="X","X",(IF(J594="X",1,J594+1)))))</f>
        <v/>
      </c>
      <c r="K595" s="50" t="str">
        <f>IF($A595="","",(IF((VLOOKUP($A595,DATA!$A$1:$M$38,11,FALSE))="X","X",(IF(K594="X",1,K594+1)))))</f>
        <v/>
      </c>
      <c r="L595" s="50" t="str">
        <f>IF($A595="","",(IF((VLOOKUP($A595,DATA!$A$1:$M$38,12,FALSE))="X","X",(IF(L594="X",1,L594+1)))))</f>
        <v/>
      </c>
      <c r="M595" s="50" t="str">
        <f>IF($A595="","",(IF((VLOOKUP($A595,DATA!$A$1:$M$38,13,FALSE))="X","X",(IF(M594="X",1,M594+1)))))</f>
        <v/>
      </c>
      <c r="N595" s="53" t="str">
        <f t="shared" si="18"/>
        <v/>
      </c>
      <c r="O595" s="51" t="str">
        <f t="shared" si="19"/>
        <v/>
      </c>
      <c r="P595" s="50" t="str">
        <f>IF($A595="","",(IF((VLOOKUP($A595,DATA!$S$1:$AC$38,2,FALSE))="X","X",(IF(P594="X",1,P594+1)))))</f>
        <v/>
      </c>
      <c r="Q595" s="50" t="str">
        <f>IF($A595="","",(IF((VLOOKUP($A595,DATA!$S$1:$AC$38,3,FALSE))="X","X",(IF(Q594="X",1,Q594+1)))))</f>
        <v/>
      </c>
      <c r="R595" s="50" t="str">
        <f>IF($A595="","",(IF((VLOOKUP($A595,DATA!$S$1:$AC$38,4,FALSE))="X","X",(IF(R594="X",1,R594+1)))))</f>
        <v/>
      </c>
      <c r="S595" s="50" t="str">
        <f>IF($A595="","",(IF((VLOOKUP($A595,DATA!$S$1:$AC$38,5,FALSE))="X","X",(IF(S594="X",1,S594+1)))))</f>
        <v/>
      </c>
      <c r="T595" s="50" t="str">
        <f>IF($A595="","",(IF((VLOOKUP($A595,DATA!$S$1:$AC$38,6,FALSE))="X","X",(IF(T594="X",1,T594+1)))))</f>
        <v/>
      </c>
      <c r="U595" s="50" t="str">
        <f>IF($A595="","",(IF((VLOOKUP($A595,DATA!$S$1:$AC$38,7,FALSE))="X","X",(IF(U594="X",1,U594+1)))))</f>
        <v/>
      </c>
      <c r="V595" s="51" t="str">
        <f>IF($A595="","",(IF((VLOOKUP($A595,DATA!$S$1:$AC$38,8,FALSE))="X","X",(IF(V594="X",1,V594+1)))))</f>
        <v/>
      </c>
      <c r="W595" s="50" t="str">
        <f>IF($A595="","",(IF((VLOOKUP($A595,DATA!$S$1:$AC$38,9,FALSE))="X","X",(IF(W594="X",1,W594+1)))))</f>
        <v/>
      </c>
      <c r="X595" s="50" t="str">
        <f>IF($A595="","",(IF((VLOOKUP($A595,DATA!$S$1:$AC$38,10,FALSE))="X","X",(IF(X594="X",1,X594+1)))))</f>
        <v/>
      </c>
      <c r="Y595" s="51" t="str">
        <f>IF($A595="","",(IF((VLOOKUP($A595,DATA!$S$1:$AC$38,11,FALSE))="X","X",(IF(Y594="X",1,Y594+1)))))</f>
        <v/>
      </c>
    </row>
    <row r="596" spans="2:25" ht="18.600000000000001" customHeight="1" x14ac:dyDescent="0.25">
      <c r="B596" s="50" t="str">
        <f>IF($A596="","",(IF((VLOOKUP($A596,DATA!$A$1:$M$38,2,FALSE))="X","X",(IF(B595="X",1,B595+1)))))</f>
        <v/>
      </c>
      <c r="C596" s="51" t="str">
        <f>IF($A596="","",(IF((VLOOKUP($A596,DATA!$A$1:$M$38,3,FALSE))="X","X",(IF(C595="X",1,C595+1)))))</f>
        <v/>
      </c>
      <c r="D596" s="50" t="str">
        <f>IF($A596="","",(IF((VLOOKUP($A596,DATA!$A$1:$M$38,4,FALSE))="X","X",(IF(D595="X",1,D595+1)))))</f>
        <v/>
      </c>
      <c r="E596" s="51" t="str">
        <f>IF($A596="","",(IF((VLOOKUP($A596,DATA!$A$1:$M$38,5,FALSE))="X","X",(IF(E595="X",1,E595+1)))))</f>
        <v/>
      </c>
      <c r="F596" s="50" t="str">
        <f>IF($A596="","",(IF((VLOOKUP($A596,DATA!$A$1:$M$38,6,FALSE))="X","X",(IF(F595="X",1,F595+1)))))</f>
        <v/>
      </c>
      <c r="G596" s="51" t="str">
        <f>IF($A596="","",(IF((VLOOKUP($A596,DATA!$A$1:$M$38,7,FALSE))="X","X",(IF(G595="X",1,G595+1)))))</f>
        <v/>
      </c>
      <c r="H596" s="50" t="str">
        <f>IF($A596="","",(IF((VLOOKUP($A596,DATA!$A$1:$M$38,8,FALSE))="X","X",(IF(H595="X",1,H595+1)))))</f>
        <v/>
      </c>
      <c r="I596" s="50" t="str">
        <f>IF($A596="","",(IF((VLOOKUP($A596,DATA!$A$1:$M$38,9,FALSE))="X","X",(IF(I595="X",1,I595+1)))))</f>
        <v/>
      </c>
      <c r="J596" s="51" t="str">
        <f>IF($A596="","",(IF((VLOOKUP($A596,DATA!$A$1:$M$38,10,FALSE))="X","X",(IF(J595="X",1,J595+1)))))</f>
        <v/>
      </c>
      <c r="K596" s="50" t="str">
        <f>IF($A596="","",(IF((VLOOKUP($A596,DATA!$A$1:$M$38,11,FALSE))="X","X",(IF(K595="X",1,K595+1)))))</f>
        <v/>
      </c>
      <c r="L596" s="50" t="str">
        <f>IF($A596="","",(IF((VLOOKUP($A596,DATA!$A$1:$M$38,12,FALSE))="X","X",(IF(L595="X",1,L595+1)))))</f>
        <v/>
      </c>
      <c r="M596" s="50" t="str">
        <f>IF($A596="","",(IF((VLOOKUP($A596,DATA!$A$1:$M$38,13,FALSE))="X","X",(IF(M595="X",1,M595+1)))))</f>
        <v/>
      </c>
      <c r="N596" s="53" t="str">
        <f t="shared" si="18"/>
        <v/>
      </c>
      <c r="O596" s="51" t="str">
        <f t="shared" si="19"/>
        <v/>
      </c>
      <c r="P596" s="50" t="str">
        <f>IF($A596="","",(IF((VLOOKUP($A596,DATA!$S$1:$AC$38,2,FALSE))="X","X",(IF(P595="X",1,P595+1)))))</f>
        <v/>
      </c>
      <c r="Q596" s="50" t="str">
        <f>IF($A596="","",(IF((VLOOKUP($A596,DATA!$S$1:$AC$38,3,FALSE))="X","X",(IF(Q595="X",1,Q595+1)))))</f>
        <v/>
      </c>
      <c r="R596" s="50" t="str">
        <f>IF($A596="","",(IF((VLOOKUP($A596,DATA!$S$1:$AC$38,4,FALSE))="X","X",(IF(R595="X",1,R595+1)))))</f>
        <v/>
      </c>
      <c r="S596" s="50" t="str">
        <f>IF($A596="","",(IF((VLOOKUP($A596,DATA!$S$1:$AC$38,5,FALSE))="X","X",(IF(S595="X",1,S595+1)))))</f>
        <v/>
      </c>
      <c r="T596" s="50" t="str">
        <f>IF($A596="","",(IF((VLOOKUP($A596,DATA!$S$1:$AC$38,6,FALSE))="X","X",(IF(T595="X",1,T595+1)))))</f>
        <v/>
      </c>
      <c r="U596" s="50" t="str">
        <f>IF($A596="","",(IF((VLOOKUP($A596,DATA!$S$1:$AC$38,7,FALSE))="X","X",(IF(U595="X",1,U595+1)))))</f>
        <v/>
      </c>
      <c r="V596" s="51" t="str">
        <f>IF($A596="","",(IF((VLOOKUP($A596,DATA!$S$1:$AC$38,8,FALSE))="X","X",(IF(V595="X",1,V595+1)))))</f>
        <v/>
      </c>
      <c r="W596" s="50" t="str">
        <f>IF($A596="","",(IF((VLOOKUP($A596,DATA!$S$1:$AC$38,9,FALSE))="X","X",(IF(W595="X",1,W595+1)))))</f>
        <v/>
      </c>
      <c r="X596" s="50" t="str">
        <f>IF($A596="","",(IF((VLOOKUP($A596,DATA!$S$1:$AC$38,10,FALSE))="X","X",(IF(X595="X",1,X595+1)))))</f>
        <v/>
      </c>
      <c r="Y596" s="51" t="str">
        <f>IF($A596="","",(IF((VLOOKUP($A596,DATA!$S$1:$AC$38,11,FALSE))="X","X",(IF(Y595="X",1,Y595+1)))))</f>
        <v/>
      </c>
    </row>
    <row r="597" spans="2:25" ht="18.600000000000001" customHeight="1" x14ac:dyDescent="0.25">
      <c r="B597" s="50" t="str">
        <f>IF($A597="","",(IF((VLOOKUP($A597,DATA!$A$1:$M$38,2,FALSE))="X","X",(IF(B596="X",1,B596+1)))))</f>
        <v/>
      </c>
      <c r="C597" s="51" t="str">
        <f>IF($A597="","",(IF((VLOOKUP($A597,DATA!$A$1:$M$38,3,FALSE))="X","X",(IF(C596="X",1,C596+1)))))</f>
        <v/>
      </c>
      <c r="D597" s="50" t="str">
        <f>IF($A597="","",(IF((VLOOKUP($A597,DATA!$A$1:$M$38,4,FALSE))="X","X",(IF(D596="X",1,D596+1)))))</f>
        <v/>
      </c>
      <c r="E597" s="51" t="str">
        <f>IF($A597="","",(IF((VLOOKUP($A597,DATA!$A$1:$M$38,5,FALSE))="X","X",(IF(E596="X",1,E596+1)))))</f>
        <v/>
      </c>
      <c r="F597" s="50" t="str">
        <f>IF($A597="","",(IF((VLOOKUP($A597,DATA!$A$1:$M$38,6,FALSE))="X","X",(IF(F596="X",1,F596+1)))))</f>
        <v/>
      </c>
      <c r="G597" s="51" t="str">
        <f>IF($A597="","",(IF((VLOOKUP($A597,DATA!$A$1:$M$38,7,FALSE))="X","X",(IF(G596="X",1,G596+1)))))</f>
        <v/>
      </c>
      <c r="H597" s="50" t="str">
        <f>IF($A597="","",(IF((VLOOKUP($A597,DATA!$A$1:$M$38,8,FALSE))="X","X",(IF(H596="X",1,H596+1)))))</f>
        <v/>
      </c>
      <c r="I597" s="50" t="str">
        <f>IF($A597="","",(IF((VLOOKUP($A597,DATA!$A$1:$M$38,9,FALSE))="X","X",(IF(I596="X",1,I596+1)))))</f>
        <v/>
      </c>
      <c r="J597" s="51" t="str">
        <f>IF($A597="","",(IF((VLOOKUP($A597,DATA!$A$1:$M$38,10,FALSE))="X","X",(IF(J596="X",1,J596+1)))))</f>
        <v/>
      </c>
      <c r="K597" s="50" t="str">
        <f>IF($A597="","",(IF((VLOOKUP($A597,DATA!$A$1:$M$38,11,FALSE))="X","X",(IF(K596="X",1,K596+1)))))</f>
        <v/>
      </c>
      <c r="L597" s="50" t="str">
        <f>IF($A597="","",(IF((VLOOKUP($A597,DATA!$A$1:$M$38,12,FALSE))="X","X",(IF(L596="X",1,L596+1)))))</f>
        <v/>
      </c>
      <c r="M597" s="50" t="str">
        <f>IF($A597="","",(IF((VLOOKUP($A597,DATA!$A$1:$M$38,13,FALSE))="X","X",(IF(M596="X",1,M596+1)))))</f>
        <v/>
      </c>
      <c r="N597" s="53" t="str">
        <f t="shared" si="18"/>
        <v/>
      </c>
      <c r="O597" s="51" t="str">
        <f t="shared" si="19"/>
        <v/>
      </c>
      <c r="P597" s="50" t="str">
        <f>IF($A597="","",(IF((VLOOKUP($A597,DATA!$S$1:$AC$38,2,FALSE))="X","X",(IF(P596="X",1,P596+1)))))</f>
        <v/>
      </c>
      <c r="Q597" s="50" t="str">
        <f>IF($A597="","",(IF((VLOOKUP($A597,DATA!$S$1:$AC$38,3,FALSE))="X","X",(IF(Q596="X",1,Q596+1)))))</f>
        <v/>
      </c>
      <c r="R597" s="50" t="str">
        <f>IF($A597="","",(IF((VLOOKUP($A597,DATA!$S$1:$AC$38,4,FALSE))="X","X",(IF(R596="X",1,R596+1)))))</f>
        <v/>
      </c>
      <c r="S597" s="50" t="str">
        <f>IF($A597="","",(IF((VLOOKUP($A597,DATA!$S$1:$AC$38,5,FALSE))="X","X",(IF(S596="X",1,S596+1)))))</f>
        <v/>
      </c>
      <c r="T597" s="50" t="str">
        <f>IF($A597="","",(IF((VLOOKUP($A597,DATA!$S$1:$AC$38,6,FALSE))="X","X",(IF(T596="X",1,T596+1)))))</f>
        <v/>
      </c>
      <c r="U597" s="50" t="str">
        <f>IF($A597="","",(IF((VLOOKUP($A597,DATA!$S$1:$AC$38,7,FALSE))="X","X",(IF(U596="X",1,U596+1)))))</f>
        <v/>
      </c>
      <c r="V597" s="51" t="str">
        <f>IF($A597="","",(IF((VLOOKUP($A597,DATA!$S$1:$AC$38,8,FALSE))="X","X",(IF(V596="X",1,V596+1)))))</f>
        <v/>
      </c>
      <c r="W597" s="50" t="str">
        <f>IF($A597="","",(IF((VLOOKUP($A597,DATA!$S$1:$AC$38,9,FALSE))="X","X",(IF(W596="X",1,W596+1)))))</f>
        <v/>
      </c>
      <c r="X597" s="50" t="str">
        <f>IF($A597="","",(IF((VLOOKUP($A597,DATA!$S$1:$AC$38,10,FALSE))="X","X",(IF(X596="X",1,X596+1)))))</f>
        <v/>
      </c>
      <c r="Y597" s="51" t="str">
        <f>IF($A597="","",(IF((VLOOKUP($A597,DATA!$S$1:$AC$38,11,FALSE))="X","X",(IF(Y596="X",1,Y596+1)))))</f>
        <v/>
      </c>
    </row>
    <row r="598" spans="2:25" ht="18.600000000000001" customHeight="1" x14ac:dyDescent="0.25">
      <c r="B598" s="50" t="str">
        <f>IF($A598="","",(IF((VLOOKUP($A598,DATA!$A$1:$M$38,2,FALSE))="X","X",(IF(B597="X",1,B597+1)))))</f>
        <v/>
      </c>
      <c r="C598" s="51" t="str">
        <f>IF($A598="","",(IF((VLOOKUP($A598,DATA!$A$1:$M$38,3,FALSE))="X","X",(IF(C597="X",1,C597+1)))))</f>
        <v/>
      </c>
      <c r="D598" s="50" t="str">
        <f>IF($A598="","",(IF((VLOOKUP($A598,DATA!$A$1:$M$38,4,FALSE))="X","X",(IF(D597="X",1,D597+1)))))</f>
        <v/>
      </c>
      <c r="E598" s="51" t="str">
        <f>IF($A598="","",(IF((VLOOKUP($A598,DATA!$A$1:$M$38,5,FALSE))="X","X",(IF(E597="X",1,E597+1)))))</f>
        <v/>
      </c>
      <c r="F598" s="50" t="str">
        <f>IF($A598="","",(IF((VLOOKUP($A598,DATA!$A$1:$M$38,6,FALSE))="X","X",(IF(F597="X",1,F597+1)))))</f>
        <v/>
      </c>
      <c r="G598" s="51" t="str">
        <f>IF($A598="","",(IF((VLOOKUP($A598,DATA!$A$1:$M$38,7,FALSE))="X","X",(IF(G597="X",1,G597+1)))))</f>
        <v/>
      </c>
      <c r="H598" s="50" t="str">
        <f>IF($A598="","",(IF((VLOOKUP($A598,DATA!$A$1:$M$38,8,FALSE))="X","X",(IF(H597="X",1,H597+1)))))</f>
        <v/>
      </c>
      <c r="I598" s="50" t="str">
        <f>IF($A598="","",(IF((VLOOKUP($A598,DATA!$A$1:$M$38,9,FALSE))="X","X",(IF(I597="X",1,I597+1)))))</f>
        <v/>
      </c>
      <c r="J598" s="51" t="str">
        <f>IF($A598="","",(IF((VLOOKUP($A598,DATA!$A$1:$M$38,10,FALSE))="X","X",(IF(J597="X",1,J597+1)))))</f>
        <v/>
      </c>
      <c r="K598" s="50" t="str">
        <f>IF($A598="","",(IF((VLOOKUP($A598,DATA!$A$1:$M$38,11,FALSE))="X","X",(IF(K597="X",1,K597+1)))))</f>
        <v/>
      </c>
      <c r="L598" s="50" t="str">
        <f>IF($A598="","",(IF((VLOOKUP($A598,DATA!$A$1:$M$38,12,FALSE))="X","X",(IF(L597="X",1,L597+1)))))</f>
        <v/>
      </c>
      <c r="M598" s="50" t="str">
        <f>IF($A598="","",(IF((VLOOKUP($A598,DATA!$A$1:$M$38,13,FALSE))="X","X",(IF(M597="X",1,M597+1)))))</f>
        <v/>
      </c>
      <c r="N598" s="53" t="str">
        <f t="shared" si="18"/>
        <v/>
      </c>
      <c r="O598" s="51" t="str">
        <f t="shared" si="19"/>
        <v/>
      </c>
      <c r="P598" s="50" t="str">
        <f>IF($A598="","",(IF((VLOOKUP($A598,DATA!$S$1:$AC$38,2,FALSE))="X","X",(IF(P597="X",1,P597+1)))))</f>
        <v/>
      </c>
      <c r="Q598" s="50" t="str">
        <f>IF($A598="","",(IF((VLOOKUP($A598,DATA!$S$1:$AC$38,3,FALSE))="X","X",(IF(Q597="X",1,Q597+1)))))</f>
        <v/>
      </c>
      <c r="R598" s="50" t="str">
        <f>IF($A598="","",(IF((VLOOKUP($A598,DATA!$S$1:$AC$38,4,FALSE))="X","X",(IF(R597="X",1,R597+1)))))</f>
        <v/>
      </c>
      <c r="S598" s="50" t="str">
        <f>IF($A598="","",(IF((VLOOKUP($A598,DATA!$S$1:$AC$38,5,FALSE))="X","X",(IF(S597="X",1,S597+1)))))</f>
        <v/>
      </c>
      <c r="T598" s="50" t="str">
        <f>IF($A598="","",(IF((VLOOKUP($A598,DATA!$S$1:$AC$38,6,FALSE))="X","X",(IF(T597="X",1,T597+1)))))</f>
        <v/>
      </c>
      <c r="U598" s="50" t="str">
        <f>IF($A598="","",(IF((VLOOKUP($A598,DATA!$S$1:$AC$38,7,FALSE))="X","X",(IF(U597="X",1,U597+1)))))</f>
        <v/>
      </c>
      <c r="V598" s="51" t="str">
        <f>IF($A598="","",(IF((VLOOKUP($A598,DATA!$S$1:$AC$38,8,FALSE))="X","X",(IF(V597="X",1,V597+1)))))</f>
        <v/>
      </c>
      <c r="W598" s="50" t="str">
        <f>IF($A598="","",(IF((VLOOKUP($A598,DATA!$S$1:$AC$38,9,FALSE))="X","X",(IF(W597="X",1,W597+1)))))</f>
        <v/>
      </c>
      <c r="X598" s="50" t="str">
        <f>IF($A598="","",(IF((VLOOKUP($A598,DATA!$S$1:$AC$38,10,FALSE))="X","X",(IF(X597="X",1,X597+1)))))</f>
        <v/>
      </c>
      <c r="Y598" s="51" t="str">
        <f>IF($A598="","",(IF((VLOOKUP($A598,DATA!$S$1:$AC$38,11,FALSE))="X","X",(IF(Y597="X",1,Y597+1)))))</f>
        <v/>
      </c>
    </row>
    <row r="599" spans="2:25" ht="18.600000000000001" customHeight="1" x14ac:dyDescent="0.25">
      <c r="B599" s="50" t="str">
        <f>IF($A599="","",(IF((VLOOKUP($A599,DATA!$A$1:$M$38,2,FALSE))="X","X",(IF(B598="X",1,B598+1)))))</f>
        <v/>
      </c>
      <c r="C599" s="51" t="str">
        <f>IF($A599="","",(IF((VLOOKUP($A599,DATA!$A$1:$M$38,3,FALSE))="X","X",(IF(C598="X",1,C598+1)))))</f>
        <v/>
      </c>
      <c r="D599" s="50" t="str">
        <f>IF($A599="","",(IF((VLOOKUP($A599,DATA!$A$1:$M$38,4,FALSE))="X","X",(IF(D598="X",1,D598+1)))))</f>
        <v/>
      </c>
      <c r="E599" s="51" t="str">
        <f>IF($A599="","",(IF((VLOOKUP($A599,DATA!$A$1:$M$38,5,FALSE))="X","X",(IF(E598="X",1,E598+1)))))</f>
        <v/>
      </c>
      <c r="F599" s="50" t="str">
        <f>IF($A599="","",(IF((VLOOKUP($A599,DATA!$A$1:$M$38,6,FALSE))="X","X",(IF(F598="X",1,F598+1)))))</f>
        <v/>
      </c>
      <c r="G599" s="51" t="str">
        <f>IF($A599="","",(IF((VLOOKUP($A599,DATA!$A$1:$M$38,7,FALSE))="X","X",(IF(G598="X",1,G598+1)))))</f>
        <v/>
      </c>
      <c r="H599" s="50" t="str">
        <f>IF($A599="","",(IF((VLOOKUP($A599,DATA!$A$1:$M$38,8,FALSE))="X","X",(IF(H598="X",1,H598+1)))))</f>
        <v/>
      </c>
      <c r="I599" s="50" t="str">
        <f>IF($A599="","",(IF((VLOOKUP($A599,DATA!$A$1:$M$38,9,FALSE))="X","X",(IF(I598="X",1,I598+1)))))</f>
        <v/>
      </c>
      <c r="J599" s="51" t="str">
        <f>IF($A599="","",(IF((VLOOKUP($A599,DATA!$A$1:$M$38,10,FALSE))="X","X",(IF(J598="X",1,J598+1)))))</f>
        <v/>
      </c>
      <c r="K599" s="50" t="str">
        <f>IF($A599="","",(IF((VLOOKUP($A599,DATA!$A$1:$M$38,11,FALSE))="X","X",(IF(K598="X",1,K598+1)))))</f>
        <v/>
      </c>
      <c r="L599" s="50" t="str">
        <f>IF($A599="","",(IF((VLOOKUP($A599,DATA!$A$1:$M$38,12,FALSE))="X","X",(IF(L598="X",1,L598+1)))))</f>
        <v/>
      </c>
      <c r="M599" s="50" t="str">
        <f>IF($A599="","",(IF((VLOOKUP($A599,DATA!$A$1:$M$38,13,FALSE))="X","X",(IF(M598="X",1,M598+1)))))</f>
        <v/>
      </c>
      <c r="N599" s="53" t="str">
        <f t="shared" si="18"/>
        <v/>
      </c>
      <c r="O599" s="51" t="str">
        <f t="shared" si="19"/>
        <v/>
      </c>
      <c r="P599" s="50" t="str">
        <f>IF($A599="","",(IF((VLOOKUP($A599,DATA!$S$1:$AC$38,2,FALSE))="X","X",(IF(P598="X",1,P598+1)))))</f>
        <v/>
      </c>
      <c r="Q599" s="50" t="str">
        <f>IF($A599="","",(IF((VLOOKUP($A599,DATA!$S$1:$AC$38,3,FALSE))="X","X",(IF(Q598="X",1,Q598+1)))))</f>
        <v/>
      </c>
      <c r="R599" s="50" t="str">
        <f>IF($A599="","",(IF((VLOOKUP($A599,DATA!$S$1:$AC$38,4,FALSE))="X","X",(IF(R598="X",1,R598+1)))))</f>
        <v/>
      </c>
      <c r="S599" s="50" t="str">
        <f>IF($A599="","",(IF((VLOOKUP($A599,DATA!$S$1:$AC$38,5,FALSE))="X","X",(IF(S598="X",1,S598+1)))))</f>
        <v/>
      </c>
      <c r="T599" s="50" t="str">
        <f>IF($A599="","",(IF((VLOOKUP($A599,DATA!$S$1:$AC$38,6,FALSE))="X","X",(IF(T598="X",1,T598+1)))))</f>
        <v/>
      </c>
      <c r="U599" s="50" t="str">
        <f>IF($A599="","",(IF((VLOOKUP($A599,DATA!$S$1:$AC$38,7,FALSE))="X","X",(IF(U598="X",1,U598+1)))))</f>
        <v/>
      </c>
      <c r="V599" s="51" t="str">
        <f>IF($A599="","",(IF((VLOOKUP($A599,DATA!$S$1:$AC$38,8,FALSE))="X","X",(IF(V598="X",1,V598+1)))))</f>
        <v/>
      </c>
      <c r="W599" s="50" t="str">
        <f>IF($A599="","",(IF((VLOOKUP($A599,DATA!$S$1:$AC$38,9,FALSE))="X","X",(IF(W598="X",1,W598+1)))))</f>
        <v/>
      </c>
      <c r="X599" s="50" t="str">
        <f>IF($A599="","",(IF((VLOOKUP($A599,DATA!$S$1:$AC$38,10,FALSE))="X","X",(IF(X598="X",1,X598+1)))))</f>
        <v/>
      </c>
      <c r="Y599" s="51" t="str">
        <f>IF($A599="","",(IF((VLOOKUP($A599,DATA!$S$1:$AC$38,11,FALSE))="X","X",(IF(Y598="X",1,Y598+1)))))</f>
        <v/>
      </c>
    </row>
    <row r="600" spans="2:25" ht="18.600000000000001" customHeight="1" x14ac:dyDescent="0.25">
      <c r="B600" s="50" t="str">
        <f>IF($A600="","",(IF((VLOOKUP($A600,DATA!$A$1:$M$38,2,FALSE))="X","X",(IF(B599="X",1,B599+1)))))</f>
        <v/>
      </c>
      <c r="C600" s="51" t="str">
        <f>IF($A600="","",(IF((VLOOKUP($A600,DATA!$A$1:$M$38,3,FALSE))="X","X",(IF(C599="X",1,C599+1)))))</f>
        <v/>
      </c>
      <c r="D600" s="50" t="str">
        <f>IF($A600="","",(IF((VLOOKUP($A600,DATA!$A$1:$M$38,4,FALSE))="X","X",(IF(D599="X",1,D599+1)))))</f>
        <v/>
      </c>
      <c r="E600" s="51" t="str">
        <f>IF($A600="","",(IF((VLOOKUP($A600,DATA!$A$1:$M$38,5,FALSE))="X","X",(IF(E599="X",1,E599+1)))))</f>
        <v/>
      </c>
      <c r="F600" s="50" t="str">
        <f>IF($A600="","",(IF((VLOOKUP($A600,DATA!$A$1:$M$38,6,FALSE))="X","X",(IF(F599="X",1,F599+1)))))</f>
        <v/>
      </c>
      <c r="G600" s="51" t="str">
        <f>IF($A600="","",(IF((VLOOKUP($A600,DATA!$A$1:$M$38,7,FALSE))="X","X",(IF(G599="X",1,G599+1)))))</f>
        <v/>
      </c>
      <c r="H600" s="50" t="str">
        <f>IF($A600="","",(IF((VLOOKUP($A600,DATA!$A$1:$M$38,8,FALSE))="X","X",(IF(H599="X",1,H599+1)))))</f>
        <v/>
      </c>
      <c r="I600" s="50" t="str">
        <f>IF($A600="","",(IF((VLOOKUP($A600,DATA!$A$1:$M$38,9,FALSE))="X","X",(IF(I599="X",1,I599+1)))))</f>
        <v/>
      </c>
      <c r="J600" s="51" t="str">
        <f>IF($A600="","",(IF((VLOOKUP($A600,DATA!$A$1:$M$38,10,FALSE))="X","X",(IF(J599="X",1,J599+1)))))</f>
        <v/>
      </c>
      <c r="K600" s="50" t="str">
        <f>IF($A600="","",(IF((VLOOKUP($A600,DATA!$A$1:$M$38,11,FALSE))="X","X",(IF(K599="X",1,K599+1)))))</f>
        <v/>
      </c>
      <c r="L600" s="50" t="str">
        <f>IF($A600="","",(IF((VLOOKUP($A600,DATA!$A$1:$M$38,12,FALSE))="X","X",(IF(L599="X",1,L599+1)))))</f>
        <v/>
      </c>
      <c r="M600" s="50" t="str">
        <f>IF($A600="","",(IF((VLOOKUP($A600,DATA!$A$1:$M$38,13,FALSE))="X","X",(IF(M599="X",1,M599+1)))))</f>
        <v/>
      </c>
      <c r="N600" s="53" t="str">
        <f t="shared" si="18"/>
        <v/>
      </c>
      <c r="O600" s="51" t="str">
        <f t="shared" si="19"/>
        <v/>
      </c>
      <c r="P600" s="50" t="str">
        <f>IF($A600="","",(IF((VLOOKUP($A600,DATA!$S$1:$AC$38,2,FALSE))="X","X",(IF(P599="X",1,P599+1)))))</f>
        <v/>
      </c>
      <c r="Q600" s="50" t="str">
        <f>IF($A600="","",(IF((VLOOKUP($A600,DATA!$S$1:$AC$38,3,FALSE))="X","X",(IF(Q599="X",1,Q599+1)))))</f>
        <v/>
      </c>
      <c r="R600" s="50" t="str">
        <f>IF($A600="","",(IF((VLOOKUP($A600,DATA!$S$1:$AC$38,4,FALSE))="X","X",(IF(R599="X",1,R599+1)))))</f>
        <v/>
      </c>
      <c r="S600" s="50" t="str">
        <f>IF($A600="","",(IF((VLOOKUP($A600,DATA!$S$1:$AC$38,5,FALSE))="X","X",(IF(S599="X",1,S599+1)))))</f>
        <v/>
      </c>
      <c r="T600" s="50" t="str">
        <f>IF($A600="","",(IF((VLOOKUP($A600,DATA!$S$1:$AC$38,6,FALSE))="X","X",(IF(T599="X",1,T599+1)))))</f>
        <v/>
      </c>
      <c r="U600" s="50" t="str">
        <f>IF($A600="","",(IF((VLOOKUP($A600,DATA!$S$1:$AC$38,7,FALSE))="X","X",(IF(U599="X",1,U599+1)))))</f>
        <v/>
      </c>
      <c r="V600" s="51" t="str">
        <f>IF($A600="","",(IF((VLOOKUP($A600,DATA!$S$1:$AC$38,8,FALSE))="X","X",(IF(V599="X",1,V599+1)))))</f>
        <v/>
      </c>
      <c r="W600" s="50" t="str">
        <f>IF($A600="","",(IF((VLOOKUP($A600,DATA!$S$1:$AC$38,9,FALSE))="X","X",(IF(W599="X",1,W599+1)))))</f>
        <v/>
      </c>
      <c r="X600" s="50" t="str">
        <f>IF($A600="","",(IF((VLOOKUP($A600,DATA!$S$1:$AC$38,10,FALSE))="X","X",(IF(X599="X",1,X599+1)))))</f>
        <v/>
      </c>
      <c r="Y600" s="51" t="str">
        <f>IF($A600="","",(IF((VLOOKUP($A600,DATA!$S$1:$AC$38,11,FALSE))="X","X",(IF(Y599="X",1,Y599+1)))))</f>
        <v/>
      </c>
    </row>
    <row r="601" spans="2:25" ht="18.600000000000001" customHeight="1" x14ac:dyDescent="0.25">
      <c r="B601" s="50" t="str">
        <f>IF($A601="","",(IF((VLOOKUP($A601,DATA!$A$1:$M$38,2,FALSE))="X","X",(IF(B600="X",1,B600+1)))))</f>
        <v/>
      </c>
      <c r="C601" s="51" t="str">
        <f>IF($A601="","",(IF((VLOOKUP($A601,DATA!$A$1:$M$38,3,FALSE))="X","X",(IF(C600="X",1,C600+1)))))</f>
        <v/>
      </c>
      <c r="D601" s="50" t="str">
        <f>IF($A601="","",(IF((VLOOKUP($A601,DATA!$A$1:$M$38,4,FALSE))="X","X",(IF(D600="X",1,D600+1)))))</f>
        <v/>
      </c>
      <c r="E601" s="51" t="str">
        <f>IF($A601="","",(IF((VLOOKUP($A601,DATA!$A$1:$M$38,5,FALSE))="X","X",(IF(E600="X",1,E600+1)))))</f>
        <v/>
      </c>
      <c r="F601" s="50" t="str">
        <f>IF($A601="","",(IF((VLOOKUP($A601,DATA!$A$1:$M$38,6,FALSE))="X","X",(IF(F600="X",1,F600+1)))))</f>
        <v/>
      </c>
      <c r="G601" s="51" t="str">
        <f>IF($A601="","",(IF((VLOOKUP($A601,DATA!$A$1:$M$38,7,FALSE))="X","X",(IF(G600="X",1,G600+1)))))</f>
        <v/>
      </c>
      <c r="H601" s="50" t="str">
        <f>IF($A601="","",(IF((VLOOKUP($A601,DATA!$A$1:$M$38,8,FALSE))="X","X",(IF(H600="X",1,H600+1)))))</f>
        <v/>
      </c>
      <c r="I601" s="50" t="str">
        <f>IF($A601="","",(IF((VLOOKUP($A601,DATA!$A$1:$M$38,9,FALSE))="X","X",(IF(I600="X",1,I600+1)))))</f>
        <v/>
      </c>
      <c r="J601" s="51" t="str">
        <f>IF($A601="","",(IF((VLOOKUP($A601,DATA!$A$1:$M$38,10,FALSE))="X","X",(IF(J600="X",1,J600+1)))))</f>
        <v/>
      </c>
      <c r="K601" s="50" t="str">
        <f>IF($A601="","",(IF((VLOOKUP($A601,DATA!$A$1:$M$38,11,FALSE))="X","X",(IF(K600="X",1,K600+1)))))</f>
        <v/>
      </c>
      <c r="L601" s="50" t="str">
        <f>IF($A601="","",(IF((VLOOKUP($A601,DATA!$A$1:$M$38,12,FALSE))="X","X",(IF(L600="X",1,L600+1)))))</f>
        <v/>
      </c>
      <c r="M601" s="50" t="str">
        <f>IF($A601="","",(IF((VLOOKUP($A601,DATA!$A$1:$M$38,13,FALSE))="X","X",(IF(M600="X",1,M600+1)))))</f>
        <v/>
      </c>
      <c r="N601" s="53" t="str">
        <f t="shared" si="18"/>
        <v/>
      </c>
      <c r="O601" s="51" t="str">
        <f t="shared" si="19"/>
        <v/>
      </c>
      <c r="P601" s="50" t="str">
        <f>IF($A601="","",(IF((VLOOKUP($A601,DATA!$S$1:$AC$38,2,FALSE))="X","X",(IF(P600="X",1,P600+1)))))</f>
        <v/>
      </c>
      <c r="Q601" s="50" t="str">
        <f>IF($A601="","",(IF((VLOOKUP($A601,DATA!$S$1:$AC$38,3,FALSE))="X","X",(IF(Q600="X",1,Q600+1)))))</f>
        <v/>
      </c>
      <c r="R601" s="50" t="str">
        <f>IF($A601="","",(IF((VLOOKUP($A601,DATA!$S$1:$AC$38,4,FALSE))="X","X",(IF(R600="X",1,R600+1)))))</f>
        <v/>
      </c>
      <c r="S601" s="50" t="str">
        <f>IF($A601="","",(IF((VLOOKUP($A601,DATA!$S$1:$AC$38,5,FALSE))="X","X",(IF(S600="X",1,S600+1)))))</f>
        <v/>
      </c>
      <c r="T601" s="50" t="str">
        <f>IF($A601="","",(IF((VLOOKUP($A601,DATA!$S$1:$AC$38,6,FALSE))="X","X",(IF(T600="X",1,T600+1)))))</f>
        <v/>
      </c>
      <c r="U601" s="50" t="str">
        <f>IF($A601="","",(IF((VLOOKUP($A601,DATA!$S$1:$AC$38,7,FALSE))="X","X",(IF(U600="X",1,U600+1)))))</f>
        <v/>
      </c>
      <c r="V601" s="51" t="str">
        <f>IF($A601="","",(IF((VLOOKUP($A601,DATA!$S$1:$AC$38,8,FALSE))="X","X",(IF(V600="X",1,V600+1)))))</f>
        <v/>
      </c>
      <c r="W601" s="50" t="str">
        <f>IF($A601="","",(IF((VLOOKUP($A601,DATA!$S$1:$AC$38,9,FALSE))="X","X",(IF(W600="X",1,W600+1)))))</f>
        <v/>
      </c>
      <c r="X601" s="50" t="str">
        <f>IF($A601="","",(IF((VLOOKUP($A601,DATA!$S$1:$AC$38,10,FALSE))="X","X",(IF(X600="X",1,X600+1)))))</f>
        <v/>
      </c>
      <c r="Y601" s="51" t="str">
        <f>IF($A601="","",(IF((VLOOKUP($A601,DATA!$S$1:$AC$38,11,FALSE))="X","X",(IF(Y600="X",1,Y600+1)))))</f>
        <v/>
      </c>
    </row>
    <row r="602" spans="2:25" ht="18.600000000000001" customHeight="1" x14ac:dyDescent="0.25">
      <c r="B602" s="50" t="str">
        <f>IF($A602="","",(IF((VLOOKUP($A602,DATA!$A$1:$M$38,2,FALSE))="X","X",(IF(B601="X",1,B601+1)))))</f>
        <v/>
      </c>
      <c r="C602" s="51" t="str">
        <f>IF($A602="","",(IF((VLOOKUP($A602,DATA!$A$1:$M$38,3,FALSE))="X","X",(IF(C601="X",1,C601+1)))))</f>
        <v/>
      </c>
      <c r="D602" s="50" t="str">
        <f>IF($A602="","",(IF((VLOOKUP($A602,DATA!$A$1:$M$38,4,FALSE))="X","X",(IF(D601="X",1,D601+1)))))</f>
        <v/>
      </c>
      <c r="E602" s="51" t="str">
        <f>IF($A602="","",(IF((VLOOKUP($A602,DATA!$A$1:$M$38,5,FALSE))="X","X",(IF(E601="X",1,E601+1)))))</f>
        <v/>
      </c>
      <c r="F602" s="50" t="str">
        <f>IF($A602="","",(IF((VLOOKUP($A602,DATA!$A$1:$M$38,6,FALSE))="X","X",(IF(F601="X",1,F601+1)))))</f>
        <v/>
      </c>
      <c r="G602" s="51" t="str">
        <f>IF($A602="","",(IF((VLOOKUP($A602,DATA!$A$1:$M$38,7,FALSE))="X","X",(IF(G601="X",1,G601+1)))))</f>
        <v/>
      </c>
      <c r="H602" s="50" t="str">
        <f>IF($A602="","",(IF((VLOOKUP($A602,DATA!$A$1:$M$38,8,FALSE))="X","X",(IF(H601="X",1,H601+1)))))</f>
        <v/>
      </c>
      <c r="I602" s="50" t="str">
        <f>IF($A602="","",(IF((VLOOKUP($A602,DATA!$A$1:$M$38,9,FALSE))="X","X",(IF(I601="X",1,I601+1)))))</f>
        <v/>
      </c>
      <c r="J602" s="51" t="str">
        <f>IF($A602="","",(IF((VLOOKUP($A602,DATA!$A$1:$M$38,10,FALSE))="X","X",(IF(J601="X",1,J601+1)))))</f>
        <v/>
      </c>
      <c r="K602" s="50" t="str">
        <f>IF($A602="","",(IF((VLOOKUP($A602,DATA!$A$1:$M$38,11,FALSE))="X","X",(IF(K601="X",1,K601+1)))))</f>
        <v/>
      </c>
      <c r="L602" s="50" t="str">
        <f>IF($A602="","",(IF((VLOOKUP($A602,DATA!$A$1:$M$38,12,FALSE))="X","X",(IF(L601="X",1,L601+1)))))</f>
        <v/>
      </c>
      <c r="M602" s="50" t="str">
        <f>IF($A602="","",(IF((VLOOKUP($A602,DATA!$A$1:$M$38,13,FALSE))="X","X",(IF(M601="X",1,M601+1)))))</f>
        <v/>
      </c>
      <c r="N602" s="53" t="str">
        <f t="shared" si="18"/>
        <v/>
      </c>
      <c r="O602" s="51" t="str">
        <f t="shared" si="19"/>
        <v/>
      </c>
      <c r="P602" s="50" t="str">
        <f>IF($A602="","",(IF((VLOOKUP($A602,DATA!$S$1:$AC$38,2,FALSE))="X","X",(IF(P601="X",1,P601+1)))))</f>
        <v/>
      </c>
      <c r="Q602" s="50" t="str">
        <f>IF($A602="","",(IF((VLOOKUP($A602,DATA!$S$1:$AC$38,3,FALSE))="X","X",(IF(Q601="X",1,Q601+1)))))</f>
        <v/>
      </c>
      <c r="R602" s="50" t="str">
        <f>IF($A602="","",(IF((VLOOKUP($A602,DATA!$S$1:$AC$38,4,FALSE))="X","X",(IF(R601="X",1,R601+1)))))</f>
        <v/>
      </c>
      <c r="S602" s="50" t="str">
        <f>IF($A602="","",(IF((VLOOKUP($A602,DATA!$S$1:$AC$38,5,FALSE))="X","X",(IF(S601="X",1,S601+1)))))</f>
        <v/>
      </c>
      <c r="T602" s="50" t="str">
        <f>IF($A602="","",(IF((VLOOKUP($A602,DATA!$S$1:$AC$38,6,FALSE))="X","X",(IF(T601="X",1,T601+1)))))</f>
        <v/>
      </c>
      <c r="U602" s="50" t="str">
        <f>IF($A602="","",(IF((VLOOKUP($A602,DATA!$S$1:$AC$38,7,FALSE))="X","X",(IF(U601="X",1,U601+1)))))</f>
        <v/>
      </c>
      <c r="V602" s="51" t="str">
        <f>IF($A602="","",(IF((VLOOKUP($A602,DATA!$S$1:$AC$38,8,FALSE))="X","X",(IF(V601="X",1,V601+1)))))</f>
        <v/>
      </c>
      <c r="W602" s="50" t="str">
        <f>IF($A602="","",(IF((VLOOKUP($A602,DATA!$S$1:$AC$38,9,FALSE))="X","X",(IF(W601="X",1,W601+1)))))</f>
        <v/>
      </c>
      <c r="X602" s="50" t="str">
        <f>IF($A602="","",(IF((VLOOKUP($A602,DATA!$S$1:$AC$38,10,FALSE))="X","X",(IF(X601="X",1,X601+1)))))</f>
        <v/>
      </c>
      <c r="Y602" s="51" t="str">
        <f>IF($A602="","",(IF((VLOOKUP($A602,DATA!$S$1:$AC$38,11,FALSE))="X","X",(IF(Y601="X",1,Y601+1)))))</f>
        <v/>
      </c>
    </row>
    <row r="603" spans="2:25" ht="18.600000000000001" customHeight="1" x14ac:dyDescent="0.25">
      <c r="B603" s="50" t="str">
        <f>IF($A603="","",(IF((VLOOKUP($A603,DATA!$A$1:$M$38,2,FALSE))="X","X",(IF(B602="X",1,B602+1)))))</f>
        <v/>
      </c>
      <c r="C603" s="51" t="str">
        <f>IF($A603="","",(IF((VLOOKUP($A603,DATA!$A$1:$M$38,3,FALSE))="X","X",(IF(C602="X",1,C602+1)))))</f>
        <v/>
      </c>
      <c r="D603" s="50" t="str">
        <f>IF($A603="","",(IF((VLOOKUP($A603,DATA!$A$1:$M$38,4,FALSE))="X","X",(IF(D602="X",1,D602+1)))))</f>
        <v/>
      </c>
      <c r="E603" s="51" t="str">
        <f>IF($A603="","",(IF((VLOOKUP($A603,DATA!$A$1:$M$38,5,FALSE))="X","X",(IF(E602="X",1,E602+1)))))</f>
        <v/>
      </c>
      <c r="F603" s="50" t="str">
        <f>IF($A603="","",(IF((VLOOKUP($A603,DATA!$A$1:$M$38,6,FALSE))="X","X",(IF(F602="X",1,F602+1)))))</f>
        <v/>
      </c>
      <c r="G603" s="51" t="str">
        <f>IF($A603="","",(IF((VLOOKUP($A603,DATA!$A$1:$M$38,7,FALSE))="X","X",(IF(G602="X",1,G602+1)))))</f>
        <v/>
      </c>
      <c r="H603" s="50" t="str">
        <f>IF($A603="","",(IF((VLOOKUP($A603,DATA!$A$1:$M$38,8,FALSE))="X","X",(IF(H602="X",1,H602+1)))))</f>
        <v/>
      </c>
      <c r="I603" s="50" t="str">
        <f>IF($A603="","",(IF((VLOOKUP($A603,DATA!$A$1:$M$38,9,FALSE))="X","X",(IF(I602="X",1,I602+1)))))</f>
        <v/>
      </c>
      <c r="J603" s="51" t="str">
        <f>IF($A603="","",(IF((VLOOKUP($A603,DATA!$A$1:$M$38,10,FALSE))="X","X",(IF(J602="X",1,J602+1)))))</f>
        <v/>
      </c>
      <c r="K603" s="50" t="str">
        <f>IF($A603="","",(IF((VLOOKUP($A603,DATA!$A$1:$M$38,11,FALSE))="X","X",(IF(K602="X",1,K602+1)))))</f>
        <v/>
      </c>
      <c r="L603" s="50" t="str">
        <f>IF($A603="","",(IF((VLOOKUP($A603,DATA!$A$1:$M$38,12,FALSE))="X","X",(IF(L602="X",1,L602+1)))))</f>
        <v/>
      </c>
      <c r="M603" s="50" t="str">
        <f>IF($A603="","",(IF((VLOOKUP($A603,DATA!$A$1:$M$38,13,FALSE))="X","X",(IF(M602="X",1,M602+1)))))</f>
        <v/>
      </c>
      <c r="N603" s="53" t="str">
        <f t="shared" si="18"/>
        <v/>
      </c>
      <c r="O603" s="51" t="str">
        <f t="shared" si="19"/>
        <v/>
      </c>
      <c r="P603" s="50" t="str">
        <f>IF($A603="","",(IF((VLOOKUP($A603,DATA!$S$1:$AC$38,2,FALSE))="X","X",(IF(P602="X",1,P602+1)))))</f>
        <v/>
      </c>
      <c r="Q603" s="50" t="str">
        <f>IF($A603="","",(IF((VLOOKUP($A603,DATA!$S$1:$AC$38,3,FALSE))="X","X",(IF(Q602="X",1,Q602+1)))))</f>
        <v/>
      </c>
      <c r="R603" s="50" t="str">
        <f>IF($A603="","",(IF((VLOOKUP($A603,DATA!$S$1:$AC$38,4,FALSE))="X","X",(IF(R602="X",1,R602+1)))))</f>
        <v/>
      </c>
      <c r="S603" s="50" t="str">
        <f>IF($A603="","",(IF((VLOOKUP($A603,DATA!$S$1:$AC$38,5,FALSE))="X","X",(IF(S602="X",1,S602+1)))))</f>
        <v/>
      </c>
      <c r="T603" s="50" t="str">
        <f>IF($A603="","",(IF((VLOOKUP($A603,DATA!$S$1:$AC$38,6,FALSE))="X","X",(IF(T602="X",1,T602+1)))))</f>
        <v/>
      </c>
      <c r="U603" s="50" t="str">
        <f>IF($A603="","",(IF((VLOOKUP($A603,DATA!$S$1:$AC$38,7,FALSE))="X","X",(IF(U602="X",1,U602+1)))))</f>
        <v/>
      </c>
      <c r="V603" s="51" t="str">
        <f>IF($A603="","",(IF((VLOOKUP($A603,DATA!$S$1:$AC$38,8,FALSE))="X","X",(IF(V602="X",1,V602+1)))))</f>
        <v/>
      </c>
      <c r="W603" s="50" t="str">
        <f>IF($A603="","",(IF((VLOOKUP($A603,DATA!$S$1:$AC$38,9,FALSE))="X","X",(IF(W602="X",1,W602+1)))))</f>
        <v/>
      </c>
      <c r="X603" s="50" t="str">
        <f>IF($A603="","",(IF((VLOOKUP($A603,DATA!$S$1:$AC$38,10,FALSE))="X","X",(IF(X602="X",1,X602+1)))))</f>
        <v/>
      </c>
      <c r="Y603" s="51" t="str">
        <f>IF($A603="","",(IF((VLOOKUP($A603,DATA!$S$1:$AC$38,11,FALSE))="X","X",(IF(Y602="X",1,Y602+1)))))</f>
        <v/>
      </c>
    </row>
    <row r="604" spans="2:25" ht="18.600000000000001" customHeight="1" x14ac:dyDescent="0.25">
      <c r="B604" s="50" t="str">
        <f>IF($A604="","",(IF((VLOOKUP($A604,DATA!$A$1:$M$38,2,FALSE))="X","X",(IF(B603="X",1,B603+1)))))</f>
        <v/>
      </c>
      <c r="C604" s="51" t="str">
        <f>IF($A604="","",(IF((VLOOKUP($A604,DATA!$A$1:$M$38,3,FALSE))="X","X",(IF(C603="X",1,C603+1)))))</f>
        <v/>
      </c>
      <c r="D604" s="50" t="str">
        <f>IF($A604="","",(IF((VLOOKUP($A604,DATA!$A$1:$M$38,4,FALSE))="X","X",(IF(D603="X",1,D603+1)))))</f>
        <v/>
      </c>
      <c r="E604" s="51" t="str">
        <f>IF($A604="","",(IF((VLOOKUP($A604,DATA!$A$1:$M$38,5,FALSE))="X","X",(IF(E603="X",1,E603+1)))))</f>
        <v/>
      </c>
      <c r="F604" s="50" t="str">
        <f>IF($A604="","",(IF((VLOOKUP($A604,DATA!$A$1:$M$38,6,FALSE))="X","X",(IF(F603="X",1,F603+1)))))</f>
        <v/>
      </c>
      <c r="G604" s="51" t="str">
        <f>IF($A604="","",(IF((VLOOKUP($A604,DATA!$A$1:$M$38,7,FALSE))="X","X",(IF(G603="X",1,G603+1)))))</f>
        <v/>
      </c>
      <c r="H604" s="50" t="str">
        <f>IF($A604="","",(IF((VLOOKUP($A604,DATA!$A$1:$M$38,8,FALSE))="X","X",(IF(H603="X",1,H603+1)))))</f>
        <v/>
      </c>
      <c r="I604" s="50" t="str">
        <f>IF($A604="","",(IF((VLOOKUP($A604,DATA!$A$1:$M$38,9,FALSE))="X","X",(IF(I603="X",1,I603+1)))))</f>
        <v/>
      </c>
      <c r="J604" s="51" t="str">
        <f>IF($A604="","",(IF((VLOOKUP($A604,DATA!$A$1:$M$38,10,FALSE))="X","X",(IF(J603="X",1,J603+1)))))</f>
        <v/>
      </c>
      <c r="K604" s="50" t="str">
        <f>IF($A604="","",(IF((VLOOKUP($A604,DATA!$A$1:$M$38,11,FALSE))="X","X",(IF(K603="X",1,K603+1)))))</f>
        <v/>
      </c>
      <c r="L604" s="50" t="str">
        <f>IF($A604="","",(IF((VLOOKUP($A604,DATA!$A$1:$M$38,12,FALSE))="X","X",(IF(L603="X",1,L603+1)))))</f>
        <v/>
      </c>
      <c r="M604" s="50" t="str">
        <f>IF($A604="","",(IF((VLOOKUP($A604,DATA!$A$1:$M$38,13,FALSE))="X","X",(IF(M603="X",1,M603+1)))))</f>
        <v/>
      </c>
      <c r="N604" s="53" t="str">
        <f t="shared" si="18"/>
        <v/>
      </c>
      <c r="O604" s="51" t="str">
        <f t="shared" si="19"/>
        <v/>
      </c>
      <c r="P604" s="50" t="str">
        <f>IF($A604="","",(IF((VLOOKUP($A604,DATA!$S$1:$AC$38,2,FALSE))="X","X",(IF(P603="X",1,P603+1)))))</f>
        <v/>
      </c>
      <c r="Q604" s="50" t="str">
        <f>IF($A604="","",(IF((VLOOKUP($A604,DATA!$S$1:$AC$38,3,FALSE))="X","X",(IF(Q603="X",1,Q603+1)))))</f>
        <v/>
      </c>
      <c r="R604" s="50" t="str">
        <f>IF($A604="","",(IF((VLOOKUP($A604,DATA!$S$1:$AC$38,4,FALSE))="X","X",(IF(R603="X",1,R603+1)))))</f>
        <v/>
      </c>
      <c r="S604" s="50" t="str">
        <f>IF($A604="","",(IF((VLOOKUP($A604,DATA!$S$1:$AC$38,5,FALSE))="X","X",(IF(S603="X",1,S603+1)))))</f>
        <v/>
      </c>
      <c r="T604" s="50" t="str">
        <f>IF($A604="","",(IF((VLOOKUP($A604,DATA!$S$1:$AC$38,6,FALSE))="X","X",(IF(T603="X",1,T603+1)))))</f>
        <v/>
      </c>
      <c r="U604" s="50" t="str">
        <f>IF($A604="","",(IF((VLOOKUP($A604,DATA!$S$1:$AC$38,7,FALSE))="X","X",(IF(U603="X",1,U603+1)))))</f>
        <v/>
      </c>
      <c r="V604" s="51" t="str">
        <f>IF($A604="","",(IF((VLOOKUP($A604,DATA!$S$1:$AC$38,8,FALSE))="X","X",(IF(V603="X",1,V603+1)))))</f>
        <v/>
      </c>
      <c r="W604" s="50" t="str">
        <f>IF($A604="","",(IF((VLOOKUP($A604,DATA!$S$1:$AC$38,9,FALSE))="X","X",(IF(W603="X",1,W603+1)))))</f>
        <v/>
      </c>
      <c r="X604" s="50" t="str">
        <f>IF($A604="","",(IF((VLOOKUP($A604,DATA!$S$1:$AC$38,10,FALSE))="X","X",(IF(X603="X",1,X603+1)))))</f>
        <v/>
      </c>
      <c r="Y604" s="51" t="str">
        <f>IF($A604="","",(IF((VLOOKUP($A604,DATA!$S$1:$AC$38,11,FALSE))="X","X",(IF(Y603="X",1,Y603+1)))))</f>
        <v/>
      </c>
    </row>
    <row r="605" spans="2:25" ht="18.600000000000001" customHeight="1" x14ac:dyDescent="0.25">
      <c r="B605" s="50" t="str">
        <f>IF($A605="","",(IF((VLOOKUP($A605,DATA!$A$1:$M$38,2,FALSE))="X","X",(IF(B604="X",1,B604+1)))))</f>
        <v/>
      </c>
      <c r="C605" s="51" t="str">
        <f>IF($A605="","",(IF((VLOOKUP($A605,DATA!$A$1:$M$38,3,FALSE))="X","X",(IF(C604="X",1,C604+1)))))</f>
        <v/>
      </c>
      <c r="D605" s="50" t="str">
        <f>IF($A605="","",(IF((VLOOKUP($A605,DATA!$A$1:$M$38,4,FALSE))="X","X",(IF(D604="X",1,D604+1)))))</f>
        <v/>
      </c>
      <c r="E605" s="51" t="str">
        <f>IF($A605="","",(IF((VLOOKUP($A605,DATA!$A$1:$M$38,5,FALSE))="X","X",(IF(E604="X",1,E604+1)))))</f>
        <v/>
      </c>
      <c r="F605" s="50" t="str">
        <f>IF($A605="","",(IF((VLOOKUP($A605,DATA!$A$1:$M$38,6,FALSE))="X","X",(IF(F604="X",1,F604+1)))))</f>
        <v/>
      </c>
      <c r="G605" s="51" t="str">
        <f>IF($A605="","",(IF((VLOOKUP($A605,DATA!$A$1:$M$38,7,FALSE))="X","X",(IF(G604="X",1,G604+1)))))</f>
        <v/>
      </c>
      <c r="H605" s="50" t="str">
        <f>IF($A605="","",(IF((VLOOKUP($A605,DATA!$A$1:$M$38,8,FALSE))="X","X",(IF(H604="X",1,H604+1)))))</f>
        <v/>
      </c>
      <c r="I605" s="50" t="str">
        <f>IF($A605="","",(IF((VLOOKUP($A605,DATA!$A$1:$M$38,9,FALSE))="X","X",(IF(I604="X",1,I604+1)))))</f>
        <v/>
      </c>
      <c r="J605" s="51" t="str">
        <f>IF($A605="","",(IF((VLOOKUP($A605,DATA!$A$1:$M$38,10,FALSE))="X","X",(IF(J604="X",1,J604+1)))))</f>
        <v/>
      </c>
      <c r="K605" s="50" t="str">
        <f>IF($A605="","",(IF((VLOOKUP($A605,DATA!$A$1:$M$38,11,FALSE))="X","X",(IF(K604="X",1,K604+1)))))</f>
        <v/>
      </c>
      <c r="L605" s="50" t="str">
        <f>IF($A605="","",(IF((VLOOKUP($A605,DATA!$A$1:$M$38,12,FALSE))="X","X",(IF(L604="X",1,L604+1)))))</f>
        <v/>
      </c>
      <c r="M605" s="50" t="str">
        <f>IF($A605="","",(IF((VLOOKUP($A605,DATA!$A$1:$M$38,13,FALSE))="X","X",(IF(M604="X",1,M604+1)))))</f>
        <v/>
      </c>
      <c r="N605" s="53" t="str">
        <f t="shared" si="18"/>
        <v/>
      </c>
      <c r="O605" s="51" t="str">
        <f t="shared" si="19"/>
        <v/>
      </c>
      <c r="P605" s="50" t="str">
        <f>IF($A605="","",(IF((VLOOKUP($A605,DATA!$S$1:$AC$38,2,FALSE))="X","X",(IF(P604="X",1,P604+1)))))</f>
        <v/>
      </c>
      <c r="Q605" s="50" t="str">
        <f>IF($A605="","",(IF((VLOOKUP($A605,DATA!$S$1:$AC$38,3,FALSE))="X","X",(IF(Q604="X",1,Q604+1)))))</f>
        <v/>
      </c>
      <c r="R605" s="50" t="str">
        <f>IF($A605="","",(IF((VLOOKUP($A605,DATA!$S$1:$AC$38,4,FALSE))="X","X",(IF(R604="X",1,R604+1)))))</f>
        <v/>
      </c>
      <c r="S605" s="50" t="str">
        <f>IF($A605="","",(IF((VLOOKUP($A605,DATA!$S$1:$AC$38,5,FALSE))="X","X",(IF(S604="X",1,S604+1)))))</f>
        <v/>
      </c>
      <c r="T605" s="50" t="str">
        <f>IF($A605="","",(IF((VLOOKUP($A605,DATA!$S$1:$AC$38,6,FALSE))="X","X",(IF(T604="X",1,T604+1)))))</f>
        <v/>
      </c>
      <c r="U605" s="50" t="str">
        <f>IF($A605="","",(IF((VLOOKUP($A605,DATA!$S$1:$AC$38,7,FALSE))="X","X",(IF(U604="X",1,U604+1)))))</f>
        <v/>
      </c>
      <c r="V605" s="51" t="str">
        <f>IF($A605="","",(IF((VLOOKUP($A605,DATA!$S$1:$AC$38,8,FALSE))="X","X",(IF(V604="X",1,V604+1)))))</f>
        <v/>
      </c>
      <c r="W605" s="50" t="str">
        <f>IF($A605="","",(IF((VLOOKUP($A605,DATA!$S$1:$AC$38,9,FALSE))="X","X",(IF(W604="X",1,W604+1)))))</f>
        <v/>
      </c>
      <c r="X605" s="50" t="str">
        <f>IF($A605="","",(IF((VLOOKUP($A605,DATA!$S$1:$AC$38,10,FALSE))="X","X",(IF(X604="X",1,X604+1)))))</f>
        <v/>
      </c>
      <c r="Y605" s="51" t="str">
        <f>IF($A605="","",(IF((VLOOKUP($A605,DATA!$S$1:$AC$38,11,FALSE))="X","X",(IF(Y604="X",1,Y604+1)))))</f>
        <v/>
      </c>
    </row>
    <row r="606" spans="2:25" ht="18.600000000000001" customHeight="1" x14ac:dyDescent="0.25">
      <c r="B606" s="50" t="str">
        <f>IF($A606="","",(IF((VLOOKUP($A606,DATA!$A$1:$M$38,2,FALSE))="X","X",(IF(B605="X",1,B605+1)))))</f>
        <v/>
      </c>
      <c r="C606" s="51" t="str">
        <f>IF($A606="","",(IF((VLOOKUP($A606,DATA!$A$1:$M$38,3,FALSE))="X","X",(IF(C605="X",1,C605+1)))))</f>
        <v/>
      </c>
      <c r="D606" s="50" t="str">
        <f>IF($A606="","",(IF((VLOOKUP($A606,DATA!$A$1:$M$38,4,FALSE))="X","X",(IF(D605="X",1,D605+1)))))</f>
        <v/>
      </c>
      <c r="E606" s="51" t="str">
        <f>IF($A606="","",(IF((VLOOKUP($A606,DATA!$A$1:$M$38,5,FALSE))="X","X",(IF(E605="X",1,E605+1)))))</f>
        <v/>
      </c>
      <c r="F606" s="50" t="str">
        <f>IF($A606="","",(IF((VLOOKUP($A606,DATA!$A$1:$M$38,6,FALSE))="X","X",(IF(F605="X",1,F605+1)))))</f>
        <v/>
      </c>
      <c r="G606" s="51" t="str">
        <f>IF($A606="","",(IF((VLOOKUP($A606,DATA!$A$1:$M$38,7,FALSE))="X","X",(IF(G605="X",1,G605+1)))))</f>
        <v/>
      </c>
      <c r="H606" s="50" t="str">
        <f>IF($A606="","",(IF((VLOOKUP($A606,DATA!$A$1:$M$38,8,FALSE))="X","X",(IF(H605="X",1,H605+1)))))</f>
        <v/>
      </c>
      <c r="I606" s="50" t="str">
        <f>IF($A606="","",(IF((VLOOKUP($A606,DATA!$A$1:$M$38,9,FALSE))="X","X",(IF(I605="X",1,I605+1)))))</f>
        <v/>
      </c>
      <c r="J606" s="51" t="str">
        <f>IF($A606="","",(IF((VLOOKUP($A606,DATA!$A$1:$M$38,10,FALSE))="X","X",(IF(J605="X",1,J605+1)))))</f>
        <v/>
      </c>
      <c r="K606" s="50" t="str">
        <f>IF($A606="","",(IF((VLOOKUP($A606,DATA!$A$1:$M$38,11,FALSE))="X","X",(IF(K605="X",1,K605+1)))))</f>
        <v/>
      </c>
      <c r="L606" s="50" t="str">
        <f>IF($A606="","",(IF((VLOOKUP($A606,DATA!$A$1:$M$38,12,FALSE))="X","X",(IF(L605="X",1,L605+1)))))</f>
        <v/>
      </c>
      <c r="M606" s="50" t="str">
        <f>IF($A606="","",(IF((VLOOKUP($A606,DATA!$A$1:$M$38,13,FALSE))="X","X",(IF(M605="X",1,M605+1)))))</f>
        <v/>
      </c>
      <c r="N606" s="53" t="str">
        <f t="shared" si="18"/>
        <v/>
      </c>
      <c r="O606" s="51" t="str">
        <f t="shared" si="19"/>
        <v/>
      </c>
      <c r="P606" s="50" t="str">
        <f>IF($A606="","",(IF((VLOOKUP($A606,DATA!$S$1:$AC$38,2,FALSE))="X","X",(IF(P605="X",1,P605+1)))))</f>
        <v/>
      </c>
      <c r="Q606" s="50" t="str">
        <f>IF($A606="","",(IF((VLOOKUP($A606,DATA!$S$1:$AC$38,3,FALSE))="X","X",(IF(Q605="X",1,Q605+1)))))</f>
        <v/>
      </c>
      <c r="R606" s="50" t="str">
        <f>IF($A606="","",(IF((VLOOKUP($A606,DATA!$S$1:$AC$38,4,FALSE))="X","X",(IF(R605="X",1,R605+1)))))</f>
        <v/>
      </c>
      <c r="S606" s="50" t="str">
        <f>IF($A606="","",(IF((VLOOKUP($A606,DATA!$S$1:$AC$38,5,FALSE))="X","X",(IF(S605="X",1,S605+1)))))</f>
        <v/>
      </c>
      <c r="T606" s="50" t="str">
        <f>IF($A606="","",(IF((VLOOKUP($A606,DATA!$S$1:$AC$38,6,FALSE))="X","X",(IF(T605="X",1,T605+1)))))</f>
        <v/>
      </c>
      <c r="U606" s="50" t="str">
        <f>IF($A606="","",(IF((VLOOKUP($A606,DATA!$S$1:$AC$38,7,FALSE))="X","X",(IF(U605="X",1,U605+1)))))</f>
        <v/>
      </c>
      <c r="V606" s="51" t="str">
        <f>IF($A606="","",(IF((VLOOKUP($A606,DATA!$S$1:$AC$38,8,FALSE))="X","X",(IF(V605="X",1,V605+1)))))</f>
        <v/>
      </c>
      <c r="W606" s="50" t="str">
        <f>IF($A606="","",(IF((VLOOKUP($A606,DATA!$S$1:$AC$38,9,FALSE))="X","X",(IF(W605="X",1,W605+1)))))</f>
        <v/>
      </c>
      <c r="X606" s="50" t="str">
        <f>IF($A606="","",(IF((VLOOKUP($A606,DATA!$S$1:$AC$38,10,FALSE))="X","X",(IF(X605="X",1,X605+1)))))</f>
        <v/>
      </c>
      <c r="Y606" s="51" t="str">
        <f>IF($A606="","",(IF((VLOOKUP($A606,DATA!$S$1:$AC$38,11,FALSE))="X","X",(IF(Y605="X",1,Y605+1)))))</f>
        <v/>
      </c>
    </row>
    <row r="607" spans="2:25" ht="18.600000000000001" customHeight="1" x14ac:dyDescent="0.25">
      <c r="B607" s="50" t="str">
        <f>IF($A607="","",(IF((VLOOKUP($A607,DATA!$A$1:$M$38,2,FALSE))="X","X",(IF(B606="X",1,B606+1)))))</f>
        <v/>
      </c>
      <c r="C607" s="51" t="str">
        <f>IF($A607="","",(IF((VLOOKUP($A607,DATA!$A$1:$M$38,3,FALSE))="X","X",(IF(C606="X",1,C606+1)))))</f>
        <v/>
      </c>
      <c r="D607" s="50" t="str">
        <f>IF($A607="","",(IF((VLOOKUP($A607,DATA!$A$1:$M$38,4,FALSE))="X","X",(IF(D606="X",1,D606+1)))))</f>
        <v/>
      </c>
      <c r="E607" s="51" t="str">
        <f>IF($A607="","",(IF((VLOOKUP($A607,DATA!$A$1:$M$38,5,FALSE))="X","X",(IF(E606="X",1,E606+1)))))</f>
        <v/>
      </c>
      <c r="F607" s="50" t="str">
        <f>IF($A607="","",(IF((VLOOKUP($A607,DATA!$A$1:$M$38,6,FALSE))="X","X",(IF(F606="X",1,F606+1)))))</f>
        <v/>
      </c>
      <c r="G607" s="51" t="str">
        <f>IF($A607="","",(IF((VLOOKUP($A607,DATA!$A$1:$M$38,7,FALSE))="X","X",(IF(G606="X",1,G606+1)))))</f>
        <v/>
      </c>
      <c r="H607" s="50" t="str">
        <f>IF($A607="","",(IF((VLOOKUP($A607,DATA!$A$1:$M$38,8,FALSE))="X","X",(IF(H606="X",1,H606+1)))))</f>
        <v/>
      </c>
      <c r="I607" s="50" t="str">
        <f>IF($A607="","",(IF((VLOOKUP($A607,DATA!$A$1:$M$38,9,FALSE))="X","X",(IF(I606="X",1,I606+1)))))</f>
        <v/>
      </c>
      <c r="J607" s="51" t="str">
        <f>IF($A607="","",(IF((VLOOKUP($A607,DATA!$A$1:$M$38,10,FALSE))="X","X",(IF(J606="X",1,J606+1)))))</f>
        <v/>
      </c>
      <c r="K607" s="50" t="str">
        <f>IF($A607="","",(IF((VLOOKUP($A607,DATA!$A$1:$M$38,11,FALSE))="X","X",(IF(K606="X",1,K606+1)))))</f>
        <v/>
      </c>
      <c r="L607" s="50" t="str">
        <f>IF($A607="","",(IF((VLOOKUP($A607,DATA!$A$1:$M$38,12,FALSE))="X","X",(IF(L606="X",1,L606+1)))))</f>
        <v/>
      </c>
      <c r="M607" s="50" t="str">
        <f>IF($A607="","",(IF((VLOOKUP($A607,DATA!$A$1:$M$38,13,FALSE))="X","X",(IF(M606="X",1,M606+1)))))</f>
        <v/>
      </c>
      <c r="N607" s="53" t="str">
        <f t="shared" si="18"/>
        <v/>
      </c>
      <c r="O607" s="51" t="str">
        <f t="shared" si="19"/>
        <v/>
      </c>
      <c r="P607" s="50" t="str">
        <f>IF($A607="","",(IF((VLOOKUP($A607,DATA!$S$1:$AC$38,2,FALSE))="X","X",(IF(P606="X",1,P606+1)))))</f>
        <v/>
      </c>
      <c r="Q607" s="50" t="str">
        <f>IF($A607="","",(IF((VLOOKUP($A607,DATA!$S$1:$AC$38,3,FALSE))="X","X",(IF(Q606="X",1,Q606+1)))))</f>
        <v/>
      </c>
      <c r="R607" s="50" t="str">
        <f>IF($A607="","",(IF((VLOOKUP($A607,DATA!$S$1:$AC$38,4,FALSE))="X","X",(IF(R606="X",1,R606+1)))))</f>
        <v/>
      </c>
      <c r="S607" s="50" t="str">
        <f>IF($A607="","",(IF((VLOOKUP($A607,DATA!$S$1:$AC$38,5,FALSE))="X","X",(IF(S606="X",1,S606+1)))))</f>
        <v/>
      </c>
      <c r="T607" s="50" t="str">
        <f>IF($A607="","",(IF((VLOOKUP($A607,DATA!$S$1:$AC$38,6,FALSE))="X","X",(IF(T606="X",1,T606+1)))))</f>
        <v/>
      </c>
      <c r="U607" s="50" t="str">
        <f>IF($A607="","",(IF((VLOOKUP($A607,DATA!$S$1:$AC$38,7,FALSE))="X","X",(IF(U606="X",1,U606+1)))))</f>
        <v/>
      </c>
      <c r="V607" s="51" t="str">
        <f>IF($A607="","",(IF((VLOOKUP($A607,DATA!$S$1:$AC$38,8,FALSE))="X","X",(IF(V606="X",1,V606+1)))))</f>
        <v/>
      </c>
      <c r="W607" s="50" t="str">
        <f>IF($A607="","",(IF((VLOOKUP($A607,DATA!$S$1:$AC$38,9,FALSE))="X","X",(IF(W606="X",1,W606+1)))))</f>
        <v/>
      </c>
      <c r="X607" s="50" t="str">
        <f>IF($A607="","",(IF((VLOOKUP($A607,DATA!$S$1:$AC$38,10,FALSE))="X","X",(IF(X606="X",1,X606+1)))))</f>
        <v/>
      </c>
      <c r="Y607" s="51" t="str">
        <f>IF($A607="","",(IF((VLOOKUP($A607,DATA!$S$1:$AC$38,11,FALSE))="X","X",(IF(Y606="X",1,Y606+1)))))</f>
        <v/>
      </c>
    </row>
    <row r="608" spans="2:25" ht="18.600000000000001" customHeight="1" x14ac:dyDescent="0.25">
      <c r="B608" s="50" t="str">
        <f>IF($A608="","",(IF((VLOOKUP($A608,DATA!$A$1:$M$38,2,FALSE))="X","X",(IF(B607="X",1,B607+1)))))</f>
        <v/>
      </c>
      <c r="C608" s="51" t="str">
        <f>IF($A608="","",(IF((VLOOKUP($A608,DATA!$A$1:$M$38,3,FALSE))="X","X",(IF(C607="X",1,C607+1)))))</f>
        <v/>
      </c>
      <c r="D608" s="50" t="str">
        <f>IF($A608="","",(IF((VLOOKUP($A608,DATA!$A$1:$M$38,4,FALSE))="X","X",(IF(D607="X",1,D607+1)))))</f>
        <v/>
      </c>
      <c r="E608" s="51" t="str">
        <f>IF($A608="","",(IF((VLOOKUP($A608,DATA!$A$1:$M$38,5,FALSE))="X","X",(IF(E607="X",1,E607+1)))))</f>
        <v/>
      </c>
      <c r="F608" s="50" t="str">
        <f>IF($A608="","",(IF((VLOOKUP($A608,DATA!$A$1:$M$38,6,FALSE))="X","X",(IF(F607="X",1,F607+1)))))</f>
        <v/>
      </c>
      <c r="G608" s="51" t="str">
        <f>IF($A608="","",(IF((VLOOKUP($A608,DATA!$A$1:$M$38,7,FALSE))="X","X",(IF(G607="X",1,G607+1)))))</f>
        <v/>
      </c>
      <c r="H608" s="50" t="str">
        <f>IF($A608="","",(IF((VLOOKUP($A608,DATA!$A$1:$M$38,8,FALSE))="X","X",(IF(H607="X",1,H607+1)))))</f>
        <v/>
      </c>
      <c r="I608" s="50" t="str">
        <f>IF($A608="","",(IF((VLOOKUP($A608,DATA!$A$1:$M$38,9,FALSE))="X","X",(IF(I607="X",1,I607+1)))))</f>
        <v/>
      </c>
      <c r="J608" s="51" t="str">
        <f>IF($A608="","",(IF((VLOOKUP($A608,DATA!$A$1:$M$38,10,FALSE))="X","X",(IF(J607="X",1,J607+1)))))</f>
        <v/>
      </c>
      <c r="K608" s="50" t="str">
        <f>IF($A608="","",(IF((VLOOKUP($A608,DATA!$A$1:$M$38,11,FALSE))="X","X",(IF(K607="X",1,K607+1)))))</f>
        <v/>
      </c>
      <c r="L608" s="50" t="str">
        <f>IF($A608="","",(IF((VLOOKUP($A608,DATA!$A$1:$M$38,12,FALSE))="X","X",(IF(L607="X",1,L607+1)))))</f>
        <v/>
      </c>
      <c r="M608" s="50" t="str">
        <f>IF($A608="","",(IF((VLOOKUP($A608,DATA!$A$1:$M$38,13,FALSE))="X","X",(IF(M607="X",1,M607+1)))))</f>
        <v/>
      </c>
      <c r="N608" s="53" t="str">
        <f t="shared" si="18"/>
        <v/>
      </c>
      <c r="O608" s="51" t="str">
        <f t="shared" si="19"/>
        <v/>
      </c>
      <c r="P608" s="50" t="str">
        <f>IF($A608="","",(IF((VLOOKUP($A608,DATA!$S$1:$AC$38,2,FALSE))="X","X",(IF(P607="X",1,P607+1)))))</f>
        <v/>
      </c>
      <c r="Q608" s="50" t="str">
        <f>IF($A608="","",(IF((VLOOKUP($A608,DATA!$S$1:$AC$38,3,FALSE))="X","X",(IF(Q607="X",1,Q607+1)))))</f>
        <v/>
      </c>
      <c r="R608" s="50" t="str">
        <f>IF($A608="","",(IF((VLOOKUP($A608,DATA!$S$1:$AC$38,4,FALSE))="X","X",(IF(R607="X",1,R607+1)))))</f>
        <v/>
      </c>
      <c r="S608" s="50" t="str">
        <f>IF($A608="","",(IF((VLOOKUP($A608,DATA!$S$1:$AC$38,5,FALSE))="X","X",(IF(S607="X",1,S607+1)))))</f>
        <v/>
      </c>
      <c r="T608" s="50" t="str">
        <f>IF($A608="","",(IF((VLOOKUP($A608,DATA!$S$1:$AC$38,6,FALSE))="X","X",(IF(T607="X",1,T607+1)))))</f>
        <v/>
      </c>
      <c r="U608" s="50" t="str">
        <f>IF($A608="","",(IF((VLOOKUP($A608,DATA!$S$1:$AC$38,7,FALSE))="X","X",(IF(U607="X",1,U607+1)))))</f>
        <v/>
      </c>
      <c r="V608" s="51" t="str">
        <f>IF($A608="","",(IF((VLOOKUP($A608,DATA!$S$1:$AC$38,8,FALSE))="X","X",(IF(V607="X",1,V607+1)))))</f>
        <v/>
      </c>
      <c r="W608" s="50" t="str">
        <f>IF($A608="","",(IF((VLOOKUP($A608,DATA!$S$1:$AC$38,9,FALSE))="X","X",(IF(W607="X",1,W607+1)))))</f>
        <v/>
      </c>
      <c r="X608" s="50" t="str">
        <f>IF($A608="","",(IF((VLOOKUP($A608,DATA!$S$1:$AC$38,10,FALSE))="X","X",(IF(X607="X",1,X607+1)))))</f>
        <v/>
      </c>
      <c r="Y608" s="51" t="str">
        <f>IF($A608="","",(IF((VLOOKUP($A608,DATA!$S$1:$AC$38,11,FALSE))="X","X",(IF(Y607="X",1,Y607+1)))))</f>
        <v/>
      </c>
    </row>
    <row r="609" spans="2:25" ht="18.600000000000001" customHeight="1" x14ac:dyDescent="0.25">
      <c r="B609" s="50" t="str">
        <f>IF($A609="","",(IF((VLOOKUP($A609,DATA!$A$1:$M$38,2,FALSE))="X","X",(IF(B608="X",1,B608+1)))))</f>
        <v/>
      </c>
      <c r="C609" s="51" t="str">
        <f>IF($A609="","",(IF((VLOOKUP($A609,DATA!$A$1:$M$38,3,FALSE))="X","X",(IF(C608="X",1,C608+1)))))</f>
        <v/>
      </c>
      <c r="D609" s="50" t="str">
        <f>IF($A609="","",(IF((VLOOKUP($A609,DATA!$A$1:$M$38,4,FALSE))="X","X",(IF(D608="X",1,D608+1)))))</f>
        <v/>
      </c>
      <c r="E609" s="51" t="str">
        <f>IF($A609="","",(IF((VLOOKUP($A609,DATA!$A$1:$M$38,5,FALSE))="X","X",(IF(E608="X",1,E608+1)))))</f>
        <v/>
      </c>
      <c r="F609" s="50" t="str">
        <f>IF($A609="","",(IF((VLOOKUP($A609,DATA!$A$1:$M$38,6,FALSE))="X","X",(IF(F608="X",1,F608+1)))))</f>
        <v/>
      </c>
      <c r="G609" s="51" t="str">
        <f>IF($A609="","",(IF((VLOOKUP($A609,DATA!$A$1:$M$38,7,FALSE))="X","X",(IF(G608="X",1,G608+1)))))</f>
        <v/>
      </c>
      <c r="H609" s="50" t="str">
        <f>IF($A609="","",(IF((VLOOKUP($A609,DATA!$A$1:$M$38,8,FALSE))="X","X",(IF(H608="X",1,H608+1)))))</f>
        <v/>
      </c>
      <c r="I609" s="50" t="str">
        <f>IF($A609="","",(IF((VLOOKUP($A609,DATA!$A$1:$M$38,9,FALSE))="X","X",(IF(I608="X",1,I608+1)))))</f>
        <v/>
      </c>
      <c r="J609" s="51" t="str">
        <f>IF($A609="","",(IF((VLOOKUP($A609,DATA!$A$1:$M$38,10,FALSE))="X","X",(IF(J608="X",1,J608+1)))))</f>
        <v/>
      </c>
      <c r="K609" s="50" t="str">
        <f>IF($A609="","",(IF((VLOOKUP($A609,DATA!$A$1:$M$38,11,FALSE))="X","X",(IF(K608="X",1,K608+1)))))</f>
        <v/>
      </c>
      <c r="L609" s="50" t="str">
        <f>IF($A609="","",(IF((VLOOKUP($A609,DATA!$A$1:$M$38,12,FALSE))="X","X",(IF(L608="X",1,L608+1)))))</f>
        <v/>
      </c>
      <c r="M609" s="50" t="str">
        <f>IF($A609="","",(IF((VLOOKUP($A609,DATA!$A$1:$M$38,13,FALSE))="X","X",(IF(M608="X",1,M608+1)))))</f>
        <v/>
      </c>
      <c r="N609" s="53" t="str">
        <f t="shared" si="18"/>
        <v/>
      </c>
      <c r="O609" s="51" t="str">
        <f t="shared" si="19"/>
        <v/>
      </c>
      <c r="P609" s="50" t="str">
        <f>IF($A609="","",(IF((VLOOKUP($A609,DATA!$S$1:$AC$38,2,FALSE))="X","X",(IF(P608="X",1,P608+1)))))</f>
        <v/>
      </c>
      <c r="Q609" s="50" t="str">
        <f>IF($A609="","",(IF((VLOOKUP($A609,DATA!$S$1:$AC$38,3,FALSE))="X","X",(IF(Q608="X",1,Q608+1)))))</f>
        <v/>
      </c>
      <c r="R609" s="50" t="str">
        <f>IF($A609="","",(IF((VLOOKUP($A609,DATA!$S$1:$AC$38,4,FALSE))="X","X",(IF(R608="X",1,R608+1)))))</f>
        <v/>
      </c>
      <c r="S609" s="50" t="str">
        <f>IF($A609="","",(IF((VLOOKUP($A609,DATA!$S$1:$AC$38,5,FALSE))="X","X",(IF(S608="X",1,S608+1)))))</f>
        <v/>
      </c>
      <c r="T609" s="50" t="str">
        <f>IF($A609="","",(IF((VLOOKUP($A609,DATA!$S$1:$AC$38,6,FALSE))="X","X",(IF(T608="X",1,T608+1)))))</f>
        <v/>
      </c>
      <c r="U609" s="50" t="str">
        <f>IF($A609="","",(IF((VLOOKUP($A609,DATA!$S$1:$AC$38,7,FALSE))="X","X",(IF(U608="X",1,U608+1)))))</f>
        <v/>
      </c>
      <c r="V609" s="51" t="str">
        <f>IF($A609="","",(IF((VLOOKUP($A609,DATA!$S$1:$AC$38,8,FALSE))="X","X",(IF(V608="X",1,V608+1)))))</f>
        <v/>
      </c>
      <c r="W609" s="50" t="str">
        <f>IF($A609="","",(IF((VLOOKUP($A609,DATA!$S$1:$AC$38,9,FALSE))="X","X",(IF(W608="X",1,W608+1)))))</f>
        <v/>
      </c>
      <c r="X609" s="50" t="str">
        <f>IF($A609="","",(IF((VLOOKUP($A609,DATA!$S$1:$AC$38,10,FALSE))="X","X",(IF(X608="X",1,X608+1)))))</f>
        <v/>
      </c>
      <c r="Y609" s="51" t="str">
        <f>IF($A609="","",(IF((VLOOKUP($A609,DATA!$S$1:$AC$38,11,FALSE))="X","X",(IF(Y608="X",1,Y608+1)))))</f>
        <v/>
      </c>
    </row>
    <row r="610" spans="2:25" ht="18.600000000000001" customHeight="1" x14ac:dyDescent="0.25">
      <c r="B610" s="50" t="str">
        <f>IF($A610="","",(IF((VLOOKUP($A610,DATA!$A$1:$M$38,2,FALSE))="X","X",(IF(B609="X",1,B609+1)))))</f>
        <v/>
      </c>
      <c r="C610" s="51" t="str">
        <f>IF($A610="","",(IF((VLOOKUP($A610,DATA!$A$1:$M$38,3,FALSE))="X","X",(IF(C609="X",1,C609+1)))))</f>
        <v/>
      </c>
      <c r="D610" s="50" t="str">
        <f>IF($A610="","",(IF((VLOOKUP($A610,DATA!$A$1:$M$38,4,FALSE))="X","X",(IF(D609="X",1,D609+1)))))</f>
        <v/>
      </c>
      <c r="E610" s="51" t="str">
        <f>IF($A610="","",(IF((VLOOKUP($A610,DATA!$A$1:$M$38,5,FALSE))="X","X",(IF(E609="X",1,E609+1)))))</f>
        <v/>
      </c>
      <c r="F610" s="50" t="str">
        <f>IF($A610="","",(IF((VLOOKUP($A610,DATA!$A$1:$M$38,6,FALSE))="X","X",(IF(F609="X",1,F609+1)))))</f>
        <v/>
      </c>
      <c r="G610" s="51" t="str">
        <f>IF($A610="","",(IF((VLOOKUP($A610,DATA!$A$1:$M$38,7,FALSE))="X","X",(IF(G609="X",1,G609+1)))))</f>
        <v/>
      </c>
      <c r="H610" s="50" t="str">
        <f>IF($A610="","",(IF((VLOOKUP($A610,DATA!$A$1:$M$38,8,FALSE))="X","X",(IF(H609="X",1,H609+1)))))</f>
        <v/>
      </c>
      <c r="I610" s="50" t="str">
        <f>IF($A610="","",(IF((VLOOKUP($A610,DATA!$A$1:$M$38,9,FALSE))="X","X",(IF(I609="X",1,I609+1)))))</f>
        <v/>
      </c>
      <c r="J610" s="51" t="str">
        <f>IF($A610="","",(IF((VLOOKUP($A610,DATA!$A$1:$M$38,10,FALSE))="X","X",(IF(J609="X",1,J609+1)))))</f>
        <v/>
      </c>
      <c r="K610" s="50" t="str">
        <f>IF($A610="","",(IF((VLOOKUP($A610,DATA!$A$1:$M$38,11,FALSE))="X","X",(IF(K609="X",1,K609+1)))))</f>
        <v/>
      </c>
      <c r="L610" s="50" t="str">
        <f>IF($A610="","",(IF((VLOOKUP($A610,DATA!$A$1:$M$38,12,FALSE))="X","X",(IF(L609="X",1,L609+1)))))</f>
        <v/>
      </c>
      <c r="M610" s="50" t="str">
        <f>IF($A610="","",(IF((VLOOKUP($A610,DATA!$A$1:$M$38,13,FALSE))="X","X",(IF(M609="X",1,M609+1)))))</f>
        <v/>
      </c>
      <c r="N610" s="53" t="str">
        <f t="shared" si="18"/>
        <v/>
      </c>
      <c r="O610" s="51" t="str">
        <f t="shared" si="19"/>
        <v/>
      </c>
      <c r="P610" s="50" t="str">
        <f>IF($A610="","",(IF((VLOOKUP($A610,DATA!$S$1:$AC$38,2,FALSE))="X","X",(IF(P609="X",1,P609+1)))))</f>
        <v/>
      </c>
      <c r="Q610" s="50" t="str">
        <f>IF($A610="","",(IF((VLOOKUP($A610,DATA!$S$1:$AC$38,3,FALSE))="X","X",(IF(Q609="X",1,Q609+1)))))</f>
        <v/>
      </c>
      <c r="R610" s="50" t="str">
        <f>IF($A610="","",(IF((VLOOKUP($A610,DATA!$S$1:$AC$38,4,FALSE))="X","X",(IF(R609="X",1,R609+1)))))</f>
        <v/>
      </c>
      <c r="S610" s="50" t="str">
        <f>IF($A610="","",(IF((VLOOKUP($A610,DATA!$S$1:$AC$38,5,FALSE))="X","X",(IF(S609="X",1,S609+1)))))</f>
        <v/>
      </c>
      <c r="T610" s="50" t="str">
        <f>IF($A610="","",(IF((VLOOKUP($A610,DATA!$S$1:$AC$38,6,FALSE))="X","X",(IF(T609="X",1,T609+1)))))</f>
        <v/>
      </c>
      <c r="U610" s="50" t="str">
        <f>IF($A610="","",(IF((VLOOKUP($A610,DATA!$S$1:$AC$38,7,FALSE))="X","X",(IF(U609="X",1,U609+1)))))</f>
        <v/>
      </c>
      <c r="V610" s="51" t="str">
        <f>IF($A610="","",(IF((VLOOKUP($A610,DATA!$S$1:$AC$38,8,FALSE))="X","X",(IF(V609="X",1,V609+1)))))</f>
        <v/>
      </c>
      <c r="W610" s="50" t="str">
        <f>IF($A610="","",(IF((VLOOKUP($A610,DATA!$S$1:$AC$38,9,FALSE))="X","X",(IF(W609="X",1,W609+1)))))</f>
        <v/>
      </c>
      <c r="X610" s="50" t="str">
        <f>IF($A610="","",(IF((VLOOKUP($A610,DATA!$S$1:$AC$38,10,FALSE))="X","X",(IF(X609="X",1,X609+1)))))</f>
        <v/>
      </c>
      <c r="Y610" s="51" t="str">
        <f>IF($A610="","",(IF((VLOOKUP($A610,DATA!$S$1:$AC$38,11,FALSE))="X","X",(IF(Y609="X",1,Y609+1)))))</f>
        <v/>
      </c>
    </row>
    <row r="611" spans="2:25" ht="18.600000000000001" customHeight="1" x14ac:dyDescent="0.25">
      <c r="B611" s="50" t="str">
        <f>IF($A611="","",(IF((VLOOKUP($A611,DATA!$A$1:$M$38,2,FALSE))="X","X",(IF(B610="X",1,B610+1)))))</f>
        <v/>
      </c>
      <c r="C611" s="51" t="str">
        <f>IF($A611="","",(IF((VLOOKUP($A611,DATA!$A$1:$M$38,3,FALSE))="X","X",(IF(C610="X",1,C610+1)))))</f>
        <v/>
      </c>
      <c r="D611" s="50" t="str">
        <f>IF($A611="","",(IF((VLOOKUP($A611,DATA!$A$1:$M$38,4,FALSE))="X","X",(IF(D610="X",1,D610+1)))))</f>
        <v/>
      </c>
      <c r="E611" s="51" t="str">
        <f>IF($A611="","",(IF((VLOOKUP($A611,DATA!$A$1:$M$38,5,FALSE))="X","X",(IF(E610="X",1,E610+1)))))</f>
        <v/>
      </c>
      <c r="F611" s="50" t="str">
        <f>IF($A611="","",(IF((VLOOKUP($A611,DATA!$A$1:$M$38,6,FALSE))="X","X",(IF(F610="X",1,F610+1)))))</f>
        <v/>
      </c>
      <c r="G611" s="51" t="str">
        <f>IF($A611="","",(IF((VLOOKUP($A611,DATA!$A$1:$M$38,7,FALSE))="X","X",(IF(G610="X",1,G610+1)))))</f>
        <v/>
      </c>
      <c r="H611" s="50" t="str">
        <f>IF($A611="","",(IF((VLOOKUP($A611,DATA!$A$1:$M$38,8,FALSE))="X","X",(IF(H610="X",1,H610+1)))))</f>
        <v/>
      </c>
      <c r="I611" s="50" t="str">
        <f>IF($A611="","",(IF((VLOOKUP($A611,DATA!$A$1:$M$38,9,FALSE))="X","X",(IF(I610="X",1,I610+1)))))</f>
        <v/>
      </c>
      <c r="J611" s="51" t="str">
        <f>IF($A611="","",(IF((VLOOKUP($A611,DATA!$A$1:$M$38,10,FALSE))="X","X",(IF(J610="X",1,J610+1)))))</f>
        <v/>
      </c>
      <c r="K611" s="50" t="str">
        <f>IF($A611="","",(IF((VLOOKUP($A611,DATA!$A$1:$M$38,11,FALSE))="X","X",(IF(K610="X",1,K610+1)))))</f>
        <v/>
      </c>
      <c r="L611" s="50" t="str">
        <f>IF($A611="","",(IF((VLOOKUP($A611,DATA!$A$1:$M$38,12,FALSE))="X","X",(IF(L610="X",1,L610+1)))))</f>
        <v/>
      </c>
      <c r="M611" s="50" t="str">
        <f>IF($A611="","",(IF((VLOOKUP($A611,DATA!$A$1:$M$38,13,FALSE))="X","X",(IF(M610="X",1,M610+1)))))</f>
        <v/>
      </c>
      <c r="N611" s="53" t="str">
        <f t="shared" si="18"/>
        <v/>
      </c>
      <c r="O611" s="51" t="str">
        <f t="shared" si="19"/>
        <v/>
      </c>
      <c r="P611" s="50" t="str">
        <f>IF($A611="","",(IF((VLOOKUP($A611,DATA!$S$1:$AC$38,2,FALSE))="X","X",(IF(P610="X",1,P610+1)))))</f>
        <v/>
      </c>
      <c r="Q611" s="50" t="str">
        <f>IF($A611="","",(IF((VLOOKUP($A611,DATA!$S$1:$AC$38,3,FALSE))="X","X",(IF(Q610="X",1,Q610+1)))))</f>
        <v/>
      </c>
      <c r="R611" s="50" t="str">
        <f>IF($A611="","",(IF((VLOOKUP($A611,DATA!$S$1:$AC$38,4,FALSE))="X","X",(IF(R610="X",1,R610+1)))))</f>
        <v/>
      </c>
      <c r="S611" s="50" t="str">
        <f>IF($A611="","",(IF((VLOOKUP($A611,DATA!$S$1:$AC$38,5,FALSE))="X","X",(IF(S610="X",1,S610+1)))))</f>
        <v/>
      </c>
      <c r="T611" s="50" t="str">
        <f>IF($A611="","",(IF((VLOOKUP($A611,DATA!$S$1:$AC$38,6,FALSE))="X","X",(IF(T610="X",1,T610+1)))))</f>
        <v/>
      </c>
      <c r="U611" s="50" t="str">
        <f>IF($A611="","",(IF((VLOOKUP($A611,DATA!$S$1:$AC$38,7,FALSE))="X","X",(IF(U610="X",1,U610+1)))))</f>
        <v/>
      </c>
      <c r="V611" s="51" t="str">
        <f>IF($A611="","",(IF((VLOOKUP($A611,DATA!$S$1:$AC$38,8,FALSE))="X","X",(IF(V610="X",1,V610+1)))))</f>
        <v/>
      </c>
      <c r="W611" s="50" t="str">
        <f>IF($A611="","",(IF((VLOOKUP($A611,DATA!$S$1:$AC$38,9,FALSE))="X","X",(IF(W610="X",1,W610+1)))))</f>
        <v/>
      </c>
      <c r="X611" s="50" t="str">
        <f>IF($A611="","",(IF((VLOOKUP($A611,DATA!$S$1:$AC$38,10,FALSE))="X","X",(IF(X610="X",1,X610+1)))))</f>
        <v/>
      </c>
      <c r="Y611" s="51" t="str">
        <f>IF($A611="","",(IF((VLOOKUP($A611,DATA!$S$1:$AC$38,11,FALSE))="X","X",(IF(Y610="X",1,Y610+1)))))</f>
        <v/>
      </c>
    </row>
    <row r="612" spans="2:25" ht="18.600000000000001" customHeight="1" x14ac:dyDescent="0.25">
      <c r="B612" s="50" t="str">
        <f>IF($A612="","",(IF((VLOOKUP($A612,DATA!$A$1:$M$38,2,FALSE))="X","X",(IF(B611="X",1,B611+1)))))</f>
        <v/>
      </c>
      <c r="C612" s="51" t="str">
        <f>IF($A612="","",(IF((VLOOKUP($A612,DATA!$A$1:$M$38,3,FALSE))="X","X",(IF(C611="X",1,C611+1)))))</f>
        <v/>
      </c>
      <c r="D612" s="50" t="str">
        <f>IF($A612="","",(IF((VLOOKUP($A612,DATA!$A$1:$M$38,4,FALSE))="X","X",(IF(D611="X",1,D611+1)))))</f>
        <v/>
      </c>
      <c r="E612" s="51" t="str">
        <f>IF($A612="","",(IF((VLOOKUP($A612,DATA!$A$1:$M$38,5,FALSE))="X","X",(IF(E611="X",1,E611+1)))))</f>
        <v/>
      </c>
      <c r="F612" s="50" t="str">
        <f>IF($A612="","",(IF((VLOOKUP($A612,DATA!$A$1:$M$38,6,FALSE))="X","X",(IF(F611="X",1,F611+1)))))</f>
        <v/>
      </c>
      <c r="G612" s="51" t="str">
        <f>IF($A612="","",(IF((VLOOKUP($A612,DATA!$A$1:$M$38,7,FALSE))="X","X",(IF(G611="X",1,G611+1)))))</f>
        <v/>
      </c>
      <c r="H612" s="50" t="str">
        <f>IF($A612="","",(IF((VLOOKUP($A612,DATA!$A$1:$M$38,8,FALSE))="X","X",(IF(H611="X",1,H611+1)))))</f>
        <v/>
      </c>
      <c r="I612" s="50" t="str">
        <f>IF($A612="","",(IF((VLOOKUP($A612,DATA!$A$1:$M$38,9,FALSE))="X","X",(IF(I611="X",1,I611+1)))))</f>
        <v/>
      </c>
      <c r="J612" s="51" t="str">
        <f>IF($A612="","",(IF((VLOOKUP($A612,DATA!$A$1:$M$38,10,FALSE))="X","X",(IF(J611="X",1,J611+1)))))</f>
        <v/>
      </c>
      <c r="K612" s="50" t="str">
        <f>IF($A612="","",(IF((VLOOKUP($A612,DATA!$A$1:$M$38,11,FALSE))="X","X",(IF(K611="X",1,K611+1)))))</f>
        <v/>
      </c>
      <c r="L612" s="50" t="str">
        <f>IF($A612="","",(IF((VLOOKUP($A612,DATA!$A$1:$M$38,12,FALSE))="X","X",(IF(L611="X",1,L611+1)))))</f>
        <v/>
      </c>
      <c r="M612" s="50" t="str">
        <f>IF($A612="","",(IF((VLOOKUP($A612,DATA!$A$1:$M$38,13,FALSE))="X","X",(IF(M611="X",1,M611+1)))))</f>
        <v/>
      </c>
      <c r="N612" s="53" t="str">
        <f t="shared" si="18"/>
        <v/>
      </c>
      <c r="O612" s="51" t="str">
        <f t="shared" si="19"/>
        <v/>
      </c>
      <c r="P612" s="50" t="str">
        <f>IF($A612="","",(IF((VLOOKUP($A612,DATA!$S$1:$AC$38,2,FALSE))="X","X",(IF(P611="X",1,P611+1)))))</f>
        <v/>
      </c>
      <c r="Q612" s="50" t="str">
        <f>IF($A612="","",(IF((VLOOKUP($A612,DATA!$S$1:$AC$38,3,FALSE))="X","X",(IF(Q611="X",1,Q611+1)))))</f>
        <v/>
      </c>
      <c r="R612" s="50" t="str">
        <f>IF($A612="","",(IF((VLOOKUP($A612,DATA!$S$1:$AC$38,4,FALSE))="X","X",(IF(R611="X",1,R611+1)))))</f>
        <v/>
      </c>
      <c r="S612" s="50" t="str">
        <f>IF($A612="","",(IF((VLOOKUP($A612,DATA!$S$1:$AC$38,5,FALSE))="X","X",(IF(S611="X",1,S611+1)))))</f>
        <v/>
      </c>
      <c r="T612" s="50" t="str">
        <f>IF($A612="","",(IF((VLOOKUP($A612,DATA!$S$1:$AC$38,6,FALSE))="X","X",(IF(T611="X",1,T611+1)))))</f>
        <v/>
      </c>
      <c r="U612" s="50" t="str">
        <f>IF($A612="","",(IF((VLOOKUP($A612,DATA!$S$1:$AC$38,7,FALSE))="X","X",(IF(U611="X",1,U611+1)))))</f>
        <v/>
      </c>
      <c r="V612" s="51" t="str">
        <f>IF($A612="","",(IF((VLOOKUP($A612,DATA!$S$1:$AC$38,8,FALSE))="X","X",(IF(V611="X",1,V611+1)))))</f>
        <v/>
      </c>
      <c r="W612" s="50" t="str">
        <f>IF($A612="","",(IF((VLOOKUP($A612,DATA!$S$1:$AC$38,9,FALSE))="X","X",(IF(W611="X",1,W611+1)))))</f>
        <v/>
      </c>
      <c r="X612" s="50" t="str">
        <f>IF($A612="","",(IF((VLOOKUP($A612,DATA!$S$1:$AC$38,10,FALSE))="X","X",(IF(X611="X",1,X611+1)))))</f>
        <v/>
      </c>
      <c r="Y612" s="51" t="str">
        <f>IF($A612="","",(IF((VLOOKUP($A612,DATA!$S$1:$AC$38,11,FALSE))="X","X",(IF(Y611="X",1,Y611+1)))))</f>
        <v/>
      </c>
    </row>
    <row r="613" spans="2:25" ht="18.600000000000001" customHeight="1" x14ac:dyDescent="0.25">
      <c r="B613" s="50" t="str">
        <f>IF($A613="","",(IF((VLOOKUP($A613,DATA!$A$1:$M$38,2,FALSE))="X","X",(IF(B612="X",1,B612+1)))))</f>
        <v/>
      </c>
      <c r="C613" s="51" t="str">
        <f>IF($A613="","",(IF((VLOOKUP($A613,DATA!$A$1:$M$38,3,FALSE))="X","X",(IF(C612="X",1,C612+1)))))</f>
        <v/>
      </c>
      <c r="D613" s="50" t="str">
        <f>IF($A613="","",(IF((VLOOKUP($A613,DATA!$A$1:$M$38,4,FALSE))="X","X",(IF(D612="X",1,D612+1)))))</f>
        <v/>
      </c>
      <c r="E613" s="51" t="str">
        <f>IF($A613="","",(IF((VLOOKUP($A613,DATA!$A$1:$M$38,5,FALSE))="X","X",(IF(E612="X",1,E612+1)))))</f>
        <v/>
      </c>
      <c r="F613" s="50" t="str">
        <f>IF($A613="","",(IF((VLOOKUP($A613,DATA!$A$1:$M$38,6,FALSE))="X","X",(IF(F612="X",1,F612+1)))))</f>
        <v/>
      </c>
      <c r="G613" s="51" t="str">
        <f>IF($A613="","",(IF((VLOOKUP($A613,DATA!$A$1:$M$38,7,FALSE))="X","X",(IF(G612="X",1,G612+1)))))</f>
        <v/>
      </c>
      <c r="H613" s="50" t="str">
        <f>IF($A613="","",(IF((VLOOKUP($A613,DATA!$A$1:$M$38,8,FALSE))="X","X",(IF(H612="X",1,H612+1)))))</f>
        <v/>
      </c>
      <c r="I613" s="50" t="str">
        <f>IF($A613="","",(IF((VLOOKUP($A613,DATA!$A$1:$M$38,9,FALSE))="X","X",(IF(I612="X",1,I612+1)))))</f>
        <v/>
      </c>
      <c r="J613" s="51" t="str">
        <f>IF($A613="","",(IF((VLOOKUP($A613,DATA!$A$1:$M$38,10,FALSE))="X","X",(IF(J612="X",1,J612+1)))))</f>
        <v/>
      </c>
      <c r="K613" s="50" t="str">
        <f>IF($A613="","",(IF((VLOOKUP($A613,DATA!$A$1:$M$38,11,FALSE))="X","X",(IF(K612="X",1,K612+1)))))</f>
        <v/>
      </c>
      <c r="L613" s="50" t="str">
        <f>IF($A613="","",(IF((VLOOKUP($A613,DATA!$A$1:$M$38,12,FALSE))="X","X",(IF(L612="X",1,L612+1)))))</f>
        <v/>
      </c>
      <c r="M613" s="50" t="str">
        <f>IF($A613="","",(IF((VLOOKUP($A613,DATA!$A$1:$M$38,13,FALSE))="X","X",(IF(M612="X",1,M612+1)))))</f>
        <v/>
      </c>
      <c r="N613" s="53" t="str">
        <f t="shared" si="18"/>
        <v/>
      </c>
      <c r="O613" s="51" t="str">
        <f t="shared" si="19"/>
        <v/>
      </c>
      <c r="P613" s="50" t="str">
        <f>IF($A613="","",(IF((VLOOKUP($A613,DATA!$S$1:$AC$38,2,FALSE))="X","X",(IF(P612="X",1,P612+1)))))</f>
        <v/>
      </c>
      <c r="Q613" s="50" t="str">
        <f>IF($A613="","",(IF((VLOOKUP($A613,DATA!$S$1:$AC$38,3,FALSE))="X","X",(IF(Q612="X",1,Q612+1)))))</f>
        <v/>
      </c>
      <c r="R613" s="50" t="str">
        <f>IF($A613="","",(IF((VLOOKUP($A613,DATA!$S$1:$AC$38,4,FALSE))="X","X",(IF(R612="X",1,R612+1)))))</f>
        <v/>
      </c>
      <c r="S613" s="50" t="str">
        <f>IF($A613="","",(IF((VLOOKUP($A613,DATA!$S$1:$AC$38,5,FALSE))="X","X",(IF(S612="X",1,S612+1)))))</f>
        <v/>
      </c>
      <c r="T613" s="50" t="str">
        <f>IF($A613="","",(IF((VLOOKUP($A613,DATA!$S$1:$AC$38,6,FALSE))="X","X",(IF(T612="X",1,T612+1)))))</f>
        <v/>
      </c>
      <c r="U613" s="50" t="str">
        <f>IF($A613="","",(IF((VLOOKUP($A613,DATA!$S$1:$AC$38,7,FALSE))="X","X",(IF(U612="X",1,U612+1)))))</f>
        <v/>
      </c>
      <c r="V613" s="51" t="str">
        <f>IF($A613="","",(IF((VLOOKUP($A613,DATA!$S$1:$AC$38,8,FALSE))="X","X",(IF(V612="X",1,V612+1)))))</f>
        <v/>
      </c>
      <c r="W613" s="50" t="str">
        <f>IF($A613="","",(IF((VLOOKUP($A613,DATA!$S$1:$AC$38,9,FALSE))="X","X",(IF(W612="X",1,W612+1)))))</f>
        <v/>
      </c>
      <c r="X613" s="50" t="str">
        <f>IF($A613="","",(IF((VLOOKUP($A613,DATA!$S$1:$AC$38,10,FALSE))="X","X",(IF(X612="X",1,X612+1)))))</f>
        <v/>
      </c>
      <c r="Y613" s="51" t="str">
        <f>IF($A613="","",(IF((VLOOKUP($A613,DATA!$S$1:$AC$38,11,FALSE))="X","X",(IF(Y612="X",1,Y612+1)))))</f>
        <v/>
      </c>
    </row>
    <row r="614" spans="2:25" ht="18.600000000000001" customHeight="1" x14ac:dyDescent="0.25">
      <c r="B614" s="50" t="str">
        <f>IF($A614="","",(IF((VLOOKUP($A614,DATA!$A$1:$M$38,2,FALSE))="X","X",(IF(B613="X",1,B613+1)))))</f>
        <v/>
      </c>
      <c r="C614" s="51" t="str">
        <f>IF($A614="","",(IF((VLOOKUP($A614,DATA!$A$1:$M$38,3,FALSE))="X","X",(IF(C613="X",1,C613+1)))))</f>
        <v/>
      </c>
      <c r="D614" s="50" t="str">
        <f>IF($A614="","",(IF((VLOOKUP($A614,DATA!$A$1:$M$38,4,FALSE))="X","X",(IF(D613="X",1,D613+1)))))</f>
        <v/>
      </c>
      <c r="E614" s="51" t="str">
        <f>IF($A614="","",(IF((VLOOKUP($A614,DATA!$A$1:$M$38,5,FALSE))="X","X",(IF(E613="X",1,E613+1)))))</f>
        <v/>
      </c>
      <c r="F614" s="50" t="str">
        <f>IF($A614="","",(IF((VLOOKUP($A614,DATA!$A$1:$M$38,6,FALSE))="X","X",(IF(F613="X",1,F613+1)))))</f>
        <v/>
      </c>
      <c r="G614" s="51" t="str">
        <f>IF($A614="","",(IF((VLOOKUP($A614,DATA!$A$1:$M$38,7,FALSE))="X","X",(IF(G613="X",1,G613+1)))))</f>
        <v/>
      </c>
      <c r="H614" s="50" t="str">
        <f>IF($A614="","",(IF((VLOOKUP($A614,DATA!$A$1:$M$38,8,FALSE))="X","X",(IF(H613="X",1,H613+1)))))</f>
        <v/>
      </c>
      <c r="I614" s="50" t="str">
        <f>IF($A614="","",(IF((VLOOKUP($A614,DATA!$A$1:$M$38,9,FALSE))="X","X",(IF(I613="X",1,I613+1)))))</f>
        <v/>
      </c>
      <c r="J614" s="51" t="str">
        <f>IF($A614="","",(IF((VLOOKUP($A614,DATA!$A$1:$M$38,10,FALSE))="X","X",(IF(J613="X",1,J613+1)))))</f>
        <v/>
      </c>
      <c r="K614" s="50" t="str">
        <f>IF($A614="","",(IF((VLOOKUP($A614,DATA!$A$1:$M$38,11,FALSE))="X","X",(IF(K613="X",1,K613+1)))))</f>
        <v/>
      </c>
      <c r="L614" s="50" t="str">
        <f>IF($A614="","",(IF((VLOOKUP($A614,DATA!$A$1:$M$38,12,FALSE))="X","X",(IF(L613="X",1,L613+1)))))</f>
        <v/>
      </c>
      <c r="M614" s="50" t="str">
        <f>IF($A614="","",(IF((VLOOKUP($A614,DATA!$A$1:$M$38,13,FALSE))="X","X",(IF(M613="X",1,M613+1)))))</f>
        <v/>
      </c>
      <c r="N614" s="53" t="str">
        <f t="shared" si="18"/>
        <v/>
      </c>
      <c r="O614" s="51" t="str">
        <f t="shared" si="19"/>
        <v/>
      </c>
      <c r="P614" s="50" t="str">
        <f>IF($A614="","",(IF((VLOOKUP($A614,DATA!$S$1:$AC$38,2,FALSE))="X","X",(IF(P613="X",1,P613+1)))))</f>
        <v/>
      </c>
      <c r="Q614" s="50" t="str">
        <f>IF($A614="","",(IF((VLOOKUP($A614,DATA!$S$1:$AC$38,3,FALSE))="X","X",(IF(Q613="X",1,Q613+1)))))</f>
        <v/>
      </c>
      <c r="R614" s="50" t="str">
        <f>IF($A614="","",(IF((VLOOKUP($A614,DATA!$S$1:$AC$38,4,FALSE))="X","X",(IF(R613="X",1,R613+1)))))</f>
        <v/>
      </c>
      <c r="S614" s="50" t="str">
        <f>IF($A614="","",(IF((VLOOKUP($A614,DATA!$S$1:$AC$38,5,FALSE))="X","X",(IF(S613="X",1,S613+1)))))</f>
        <v/>
      </c>
      <c r="T614" s="50" t="str">
        <f>IF($A614="","",(IF((VLOOKUP($A614,DATA!$S$1:$AC$38,6,FALSE))="X","X",(IF(T613="X",1,T613+1)))))</f>
        <v/>
      </c>
      <c r="U614" s="50" t="str">
        <f>IF($A614="","",(IF((VLOOKUP($A614,DATA!$S$1:$AC$38,7,FALSE))="X","X",(IF(U613="X",1,U613+1)))))</f>
        <v/>
      </c>
      <c r="V614" s="51" t="str">
        <f>IF($A614="","",(IF((VLOOKUP($A614,DATA!$S$1:$AC$38,8,FALSE))="X","X",(IF(V613="X",1,V613+1)))))</f>
        <v/>
      </c>
      <c r="W614" s="50" t="str">
        <f>IF($A614="","",(IF((VLOOKUP($A614,DATA!$S$1:$AC$38,9,FALSE))="X","X",(IF(W613="X",1,W613+1)))))</f>
        <v/>
      </c>
      <c r="X614" s="50" t="str">
        <f>IF($A614="","",(IF((VLOOKUP($A614,DATA!$S$1:$AC$38,10,FALSE))="X","X",(IF(X613="X",1,X613+1)))))</f>
        <v/>
      </c>
      <c r="Y614" s="51" t="str">
        <f>IF($A614="","",(IF((VLOOKUP($A614,DATA!$S$1:$AC$38,11,FALSE))="X","X",(IF(Y613="X",1,Y613+1)))))</f>
        <v/>
      </c>
    </row>
    <row r="615" spans="2:25" ht="18.600000000000001" customHeight="1" x14ac:dyDescent="0.25">
      <c r="B615" s="50" t="str">
        <f>IF($A615="","",(IF((VLOOKUP($A615,DATA!$A$1:$M$38,2,FALSE))="X","X",(IF(B614="X",1,B614+1)))))</f>
        <v/>
      </c>
      <c r="C615" s="51" t="str">
        <f>IF($A615="","",(IF((VLOOKUP($A615,DATA!$A$1:$M$38,3,FALSE))="X","X",(IF(C614="X",1,C614+1)))))</f>
        <v/>
      </c>
      <c r="D615" s="50" t="str">
        <f>IF($A615="","",(IF((VLOOKUP($A615,DATA!$A$1:$M$38,4,FALSE))="X","X",(IF(D614="X",1,D614+1)))))</f>
        <v/>
      </c>
      <c r="E615" s="51" t="str">
        <f>IF($A615="","",(IF((VLOOKUP($A615,DATA!$A$1:$M$38,5,FALSE))="X","X",(IF(E614="X",1,E614+1)))))</f>
        <v/>
      </c>
      <c r="F615" s="50" t="str">
        <f>IF($A615="","",(IF((VLOOKUP($A615,DATA!$A$1:$M$38,6,FALSE))="X","X",(IF(F614="X",1,F614+1)))))</f>
        <v/>
      </c>
      <c r="G615" s="51" t="str">
        <f>IF($A615="","",(IF((VLOOKUP($A615,DATA!$A$1:$M$38,7,FALSE))="X","X",(IF(G614="X",1,G614+1)))))</f>
        <v/>
      </c>
      <c r="H615" s="50" t="str">
        <f>IF($A615="","",(IF((VLOOKUP($A615,DATA!$A$1:$M$38,8,FALSE))="X","X",(IF(H614="X",1,H614+1)))))</f>
        <v/>
      </c>
      <c r="I615" s="50" t="str">
        <f>IF($A615="","",(IF((VLOOKUP($A615,DATA!$A$1:$M$38,9,FALSE))="X","X",(IF(I614="X",1,I614+1)))))</f>
        <v/>
      </c>
      <c r="J615" s="51" t="str">
        <f>IF($A615="","",(IF((VLOOKUP($A615,DATA!$A$1:$M$38,10,FALSE))="X","X",(IF(J614="X",1,J614+1)))))</f>
        <v/>
      </c>
      <c r="K615" s="50" t="str">
        <f>IF($A615="","",(IF((VLOOKUP($A615,DATA!$A$1:$M$38,11,FALSE))="X","X",(IF(K614="X",1,K614+1)))))</f>
        <v/>
      </c>
      <c r="L615" s="50" t="str">
        <f>IF($A615="","",(IF((VLOOKUP($A615,DATA!$A$1:$M$38,12,FALSE))="X","X",(IF(L614="X",1,L614+1)))))</f>
        <v/>
      </c>
      <c r="M615" s="50" t="str">
        <f>IF($A615="","",(IF((VLOOKUP($A615,DATA!$A$1:$M$38,13,FALSE))="X","X",(IF(M614="X",1,M614+1)))))</f>
        <v/>
      </c>
      <c r="N615" s="53" t="str">
        <f t="shared" si="18"/>
        <v/>
      </c>
      <c r="O615" s="51" t="str">
        <f t="shared" si="19"/>
        <v/>
      </c>
      <c r="P615" s="50" t="str">
        <f>IF($A615="","",(IF((VLOOKUP($A615,DATA!$S$1:$AC$38,2,FALSE))="X","X",(IF(P614="X",1,P614+1)))))</f>
        <v/>
      </c>
      <c r="Q615" s="50" t="str">
        <f>IF($A615="","",(IF((VLOOKUP($A615,DATA!$S$1:$AC$38,3,FALSE))="X","X",(IF(Q614="X",1,Q614+1)))))</f>
        <v/>
      </c>
      <c r="R615" s="50" t="str">
        <f>IF($A615="","",(IF((VLOOKUP($A615,DATA!$S$1:$AC$38,4,FALSE))="X","X",(IF(R614="X",1,R614+1)))))</f>
        <v/>
      </c>
      <c r="S615" s="50" t="str">
        <f>IF($A615="","",(IF((VLOOKUP($A615,DATA!$S$1:$AC$38,5,FALSE))="X","X",(IF(S614="X",1,S614+1)))))</f>
        <v/>
      </c>
      <c r="T615" s="50" t="str">
        <f>IF($A615="","",(IF((VLOOKUP($A615,DATA!$S$1:$AC$38,6,FALSE))="X","X",(IF(T614="X",1,T614+1)))))</f>
        <v/>
      </c>
      <c r="U615" s="50" t="str">
        <f>IF($A615="","",(IF((VLOOKUP($A615,DATA!$S$1:$AC$38,7,FALSE))="X","X",(IF(U614="X",1,U614+1)))))</f>
        <v/>
      </c>
      <c r="V615" s="51" t="str">
        <f>IF($A615="","",(IF((VLOOKUP($A615,DATA!$S$1:$AC$38,8,FALSE))="X","X",(IF(V614="X",1,V614+1)))))</f>
        <v/>
      </c>
      <c r="W615" s="50" t="str">
        <f>IF($A615="","",(IF((VLOOKUP($A615,DATA!$S$1:$AC$38,9,FALSE))="X","X",(IF(W614="X",1,W614+1)))))</f>
        <v/>
      </c>
      <c r="X615" s="50" t="str">
        <f>IF($A615="","",(IF((VLOOKUP($A615,DATA!$S$1:$AC$38,10,FALSE))="X","X",(IF(X614="X",1,X614+1)))))</f>
        <v/>
      </c>
      <c r="Y615" s="51" t="str">
        <f>IF($A615="","",(IF((VLOOKUP($A615,DATA!$S$1:$AC$38,11,FALSE))="X","X",(IF(Y614="X",1,Y614+1)))))</f>
        <v/>
      </c>
    </row>
    <row r="616" spans="2:25" ht="18.600000000000001" customHeight="1" x14ac:dyDescent="0.25">
      <c r="B616" s="50" t="str">
        <f>IF($A616="","",(IF((VLOOKUP($A616,DATA!$A$1:$M$38,2,FALSE))="X","X",(IF(B615="X",1,B615+1)))))</f>
        <v/>
      </c>
      <c r="C616" s="51" t="str">
        <f>IF($A616="","",(IF((VLOOKUP($A616,DATA!$A$1:$M$38,3,FALSE))="X","X",(IF(C615="X",1,C615+1)))))</f>
        <v/>
      </c>
      <c r="D616" s="50" t="str">
        <f>IF($A616="","",(IF((VLOOKUP($A616,DATA!$A$1:$M$38,4,FALSE))="X","X",(IF(D615="X",1,D615+1)))))</f>
        <v/>
      </c>
      <c r="E616" s="51" t="str">
        <f>IF($A616="","",(IF((VLOOKUP($A616,DATA!$A$1:$M$38,5,FALSE))="X","X",(IF(E615="X",1,E615+1)))))</f>
        <v/>
      </c>
      <c r="F616" s="50" t="str">
        <f>IF($A616="","",(IF((VLOOKUP($A616,DATA!$A$1:$M$38,6,FALSE))="X","X",(IF(F615="X",1,F615+1)))))</f>
        <v/>
      </c>
      <c r="G616" s="51" t="str">
        <f>IF($A616="","",(IF((VLOOKUP($A616,DATA!$A$1:$M$38,7,FALSE))="X","X",(IF(G615="X",1,G615+1)))))</f>
        <v/>
      </c>
      <c r="H616" s="50" t="str">
        <f>IF($A616="","",(IF((VLOOKUP($A616,DATA!$A$1:$M$38,8,FALSE))="X","X",(IF(H615="X",1,H615+1)))))</f>
        <v/>
      </c>
      <c r="I616" s="50" t="str">
        <f>IF($A616="","",(IF((VLOOKUP($A616,DATA!$A$1:$M$38,9,FALSE))="X","X",(IF(I615="X",1,I615+1)))))</f>
        <v/>
      </c>
      <c r="J616" s="51" t="str">
        <f>IF($A616="","",(IF((VLOOKUP($A616,DATA!$A$1:$M$38,10,FALSE))="X","X",(IF(J615="X",1,J615+1)))))</f>
        <v/>
      </c>
      <c r="K616" s="50" t="str">
        <f>IF($A616="","",(IF((VLOOKUP($A616,DATA!$A$1:$M$38,11,FALSE))="X","X",(IF(K615="X",1,K615+1)))))</f>
        <v/>
      </c>
      <c r="L616" s="50" t="str">
        <f>IF($A616="","",(IF((VLOOKUP($A616,DATA!$A$1:$M$38,12,FALSE))="X","X",(IF(L615="X",1,L615+1)))))</f>
        <v/>
      </c>
      <c r="M616" s="50" t="str">
        <f>IF($A616="","",(IF((VLOOKUP($A616,DATA!$A$1:$M$38,13,FALSE))="X","X",(IF(M615="X",1,M615+1)))))</f>
        <v/>
      </c>
      <c r="N616" s="53" t="str">
        <f t="shared" si="18"/>
        <v/>
      </c>
      <c r="O616" s="51" t="str">
        <f t="shared" si="19"/>
        <v/>
      </c>
      <c r="P616" s="50" t="str">
        <f>IF($A616="","",(IF((VLOOKUP($A616,DATA!$S$1:$AC$38,2,FALSE))="X","X",(IF(P615="X",1,P615+1)))))</f>
        <v/>
      </c>
      <c r="Q616" s="50" t="str">
        <f>IF($A616="","",(IF((VLOOKUP($A616,DATA!$S$1:$AC$38,3,FALSE))="X","X",(IF(Q615="X",1,Q615+1)))))</f>
        <v/>
      </c>
      <c r="R616" s="50" t="str">
        <f>IF($A616="","",(IF((VLOOKUP($A616,DATA!$S$1:$AC$38,4,FALSE))="X","X",(IF(R615="X",1,R615+1)))))</f>
        <v/>
      </c>
      <c r="S616" s="50" t="str">
        <f>IF($A616="","",(IF((VLOOKUP($A616,DATA!$S$1:$AC$38,5,FALSE))="X","X",(IF(S615="X",1,S615+1)))))</f>
        <v/>
      </c>
      <c r="T616" s="50" t="str">
        <f>IF($A616="","",(IF((VLOOKUP($A616,DATA!$S$1:$AC$38,6,FALSE))="X","X",(IF(T615="X",1,T615+1)))))</f>
        <v/>
      </c>
      <c r="U616" s="50" t="str">
        <f>IF($A616="","",(IF((VLOOKUP($A616,DATA!$S$1:$AC$38,7,FALSE))="X","X",(IF(U615="X",1,U615+1)))))</f>
        <v/>
      </c>
      <c r="V616" s="51" t="str">
        <f>IF($A616="","",(IF((VLOOKUP($A616,DATA!$S$1:$AC$38,8,FALSE))="X","X",(IF(V615="X",1,V615+1)))))</f>
        <v/>
      </c>
      <c r="W616" s="50" t="str">
        <f>IF($A616="","",(IF((VLOOKUP($A616,DATA!$S$1:$AC$38,9,FALSE))="X","X",(IF(W615="X",1,W615+1)))))</f>
        <v/>
      </c>
      <c r="X616" s="50" t="str">
        <f>IF($A616="","",(IF((VLOOKUP($A616,DATA!$S$1:$AC$38,10,FALSE))="X","X",(IF(X615="X",1,X615+1)))))</f>
        <v/>
      </c>
      <c r="Y616" s="51" t="str">
        <f>IF($A616="","",(IF((VLOOKUP($A616,DATA!$S$1:$AC$38,11,FALSE))="X","X",(IF(Y615="X",1,Y615+1)))))</f>
        <v/>
      </c>
    </row>
    <row r="617" spans="2:25" ht="18.600000000000001" customHeight="1" x14ac:dyDescent="0.25">
      <c r="B617" s="50" t="str">
        <f>IF($A617="","",(IF((VLOOKUP($A617,DATA!$A$1:$M$38,2,FALSE))="X","X",(IF(B616="X",1,B616+1)))))</f>
        <v/>
      </c>
      <c r="C617" s="51" t="str">
        <f>IF($A617="","",(IF((VLOOKUP($A617,DATA!$A$1:$M$38,3,FALSE))="X","X",(IF(C616="X",1,C616+1)))))</f>
        <v/>
      </c>
      <c r="D617" s="50" t="str">
        <f>IF($A617="","",(IF((VLOOKUP($A617,DATA!$A$1:$M$38,4,FALSE))="X","X",(IF(D616="X",1,D616+1)))))</f>
        <v/>
      </c>
      <c r="E617" s="51" t="str">
        <f>IF($A617="","",(IF((VLOOKUP($A617,DATA!$A$1:$M$38,5,FALSE))="X","X",(IF(E616="X",1,E616+1)))))</f>
        <v/>
      </c>
      <c r="F617" s="50" t="str">
        <f>IF($A617="","",(IF((VLOOKUP($A617,DATA!$A$1:$M$38,6,FALSE))="X","X",(IF(F616="X",1,F616+1)))))</f>
        <v/>
      </c>
      <c r="G617" s="51" t="str">
        <f>IF($A617="","",(IF((VLOOKUP($A617,DATA!$A$1:$M$38,7,FALSE))="X","X",(IF(G616="X",1,G616+1)))))</f>
        <v/>
      </c>
      <c r="H617" s="50" t="str">
        <f>IF($A617="","",(IF((VLOOKUP($A617,DATA!$A$1:$M$38,8,FALSE))="X","X",(IF(H616="X",1,H616+1)))))</f>
        <v/>
      </c>
      <c r="I617" s="50" t="str">
        <f>IF($A617="","",(IF((VLOOKUP($A617,DATA!$A$1:$M$38,9,FALSE))="X","X",(IF(I616="X",1,I616+1)))))</f>
        <v/>
      </c>
      <c r="J617" s="51" t="str">
        <f>IF($A617="","",(IF((VLOOKUP($A617,DATA!$A$1:$M$38,10,FALSE))="X","X",(IF(J616="X",1,J616+1)))))</f>
        <v/>
      </c>
      <c r="K617" s="50" t="str">
        <f>IF($A617="","",(IF((VLOOKUP($A617,DATA!$A$1:$M$38,11,FALSE))="X","X",(IF(K616="X",1,K616+1)))))</f>
        <v/>
      </c>
      <c r="L617" s="50" t="str">
        <f>IF($A617="","",(IF((VLOOKUP($A617,DATA!$A$1:$M$38,12,FALSE))="X","X",(IF(L616="X",1,L616+1)))))</f>
        <v/>
      </c>
      <c r="M617" s="50" t="str">
        <f>IF($A617="","",(IF((VLOOKUP($A617,DATA!$A$1:$M$38,13,FALSE))="X","X",(IF(M616="X",1,M616+1)))))</f>
        <v/>
      </c>
      <c r="N617" s="53" t="str">
        <f t="shared" si="18"/>
        <v/>
      </c>
      <c r="O617" s="51" t="str">
        <f t="shared" si="19"/>
        <v/>
      </c>
      <c r="P617" s="50" t="str">
        <f>IF($A617="","",(IF((VLOOKUP($A617,DATA!$S$1:$AC$38,2,FALSE))="X","X",(IF(P616="X",1,P616+1)))))</f>
        <v/>
      </c>
      <c r="Q617" s="50" t="str">
        <f>IF($A617="","",(IF((VLOOKUP($A617,DATA!$S$1:$AC$38,3,FALSE))="X","X",(IF(Q616="X",1,Q616+1)))))</f>
        <v/>
      </c>
      <c r="R617" s="50" t="str">
        <f>IF($A617="","",(IF((VLOOKUP($A617,DATA!$S$1:$AC$38,4,FALSE))="X","X",(IF(R616="X",1,R616+1)))))</f>
        <v/>
      </c>
      <c r="S617" s="50" t="str">
        <f>IF($A617="","",(IF((VLOOKUP($A617,DATA!$S$1:$AC$38,5,FALSE))="X","X",(IF(S616="X",1,S616+1)))))</f>
        <v/>
      </c>
      <c r="T617" s="50" t="str">
        <f>IF($A617="","",(IF((VLOOKUP($A617,DATA!$S$1:$AC$38,6,FALSE))="X","X",(IF(T616="X",1,T616+1)))))</f>
        <v/>
      </c>
      <c r="U617" s="50" t="str">
        <f>IF($A617="","",(IF((VLOOKUP($A617,DATA!$S$1:$AC$38,7,FALSE))="X","X",(IF(U616="X",1,U616+1)))))</f>
        <v/>
      </c>
      <c r="V617" s="51" t="str">
        <f>IF($A617="","",(IF((VLOOKUP($A617,DATA!$S$1:$AC$38,8,FALSE))="X","X",(IF(V616="X",1,V616+1)))))</f>
        <v/>
      </c>
      <c r="W617" s="50" t="str">
        <f>IF($A617="","",(IF((VLOOKUP($A617,DATA!$S$1:$AC$38,9,FALSE))="X","X",(IF(W616="X",1,W616+1)))))</f>
        <v/>
      </c>
      <c r="X617" s="50" t="str">
        <f>IF($A617="","",(IF((VLOOKUP($A617,DATA!$S$1:$AC$38,10,FALSE))="X","X",(IF(X616="X",1,X616+1)))))</f>
        <v/>
      </c>
      <c r="Y617" s="51" t="str">
        <f>IF($A617="","",(IF((VLOOKUP($A617,DATA!$S$1:$AC$38,11,FALSE))="X","X",(IF(Y616="X",1,Y616+1)))))</f>
        <v/>
      </c>
    </row>
    <row r="618" spans="2:25" ht="18.600000000000001" customHeight="1" x14ac:dyDescent="0.25">
      <c r="B618" s="50" t="str">
        <f>IF($A618="","",(IF((VLOOKUP($A618,DATA!$A$1:$M$38,2,FALSE))="X","X",(IF(B617="X",1,B617+1)))))</f>
        <v/>
      </c>
      <c r="C618" s="51" t="str">
        <f>IF($A618="","",(IF((VLOOKUP($A618,DATA!$A$1:$M$38,3,FALSE))="X","X",(IF(C617="X",1,C617+1)))))</f>
        <v/>
      </c>
      <c r="D618" s="50" t="str">
        <f>IF($A618="","",(IF((VLOOKUP($A618,DATA!$A$1:$M$38,4,FALSE))="X","X",(IF(D617="X",1,D617+1)))))</f>
        <v/>
      </c>
      <c r="E618" s="51" t="str">
        <f>IF($A618="","",(IF((VLOOKUP($A618,DATA!$A$1:$M$38,5,FALSE))="X","X",(IF(E617="X",1,E617+1)))))</f>
        <v/>
      </c>
      <c r="F618" s="50" t="str">
        <f>IF($A618="","",(IF((VLOOKUP($A618,DATA!$A$1:$M$38,6,FALSE))="X","X",(IF(F617="X",1,F617+1)))))</f>
        <v/>
      </c>
      <c r="G618" s="51" t="str">
        <f>IF($A618="","",(IF((VLOOKUP($A618,DATA!$A$1:$M$38,7,FALSE))="X","X",(IF(G617="X",1,G617+1)))))</f>
        <v/>
      </c>
      <c r="H618" s="50" t="str">
        <f>IF($A618="","",(IF((VLOOKUP($A618,DATA!$A$1:$M$38,8,FALSE))="X","X",(IF(H617="X",1,H617+1)))))</f>
        <v/>
      </c>
      <c r="I618" s="50" t="str">
        <f>IF($A618="","",(IF((VLOOKUP($A618,DATA!$A$1:$M$38,9,FALSE))="X","X",(IF(I617="X",1,I617+1)))))</f>
        <v/>
      </c>
      <c r="J618" s="51" t="str">
        <f>IF($A618="","",(IF((VLOOKUP($A618,DATA!$A$1:$M$38,10,FALSE))="X","X",(IF(J617="X",1,J617+1)))))</f>
        <v/>
      </c>
      <c r="K618" s="50" t="str">
        <f>IF($A618="","",(IF((VLOOKUP($A618,DATA!$A$1:$M$38,11,FALSE))="X","X",(IF(K617="X",1,K617+1)))))</f>
        <v/>
      </c>
      <c r="L618" s="50" t="str">
        <f>IF($A618="","",(IF((VLOOKUP($A618,DATA!$A$1:$M$38,12,FALSE))="X","X",(IF(L617="X",1,L617+1)))))</f>
        <v/>
      </c>
      <c r="M618" s="50" t="str">
        <f>IF($A618="","",(IF((VLOOKUP($A618,DATA!$A$1:$M$38,13,FALSE))="X","X",(IF(M617="X",1,M617+1)))))</f>
        <v/>
      </c>
      <c r="N618" s="53" t="str">
        <f t="shared" si="18"/>
        <v/>
      </c>
      <c r="O618" s="51" t="str">
        <f t="shared" si="19"/>
        <v/>
      </c>
      <c r="P618" s="50" t="str">
        <f>IF($A618="","",(IF((VLOOKUP($A618,DATA!$S$1:$AC$38,2,FALSE))="X","X",(IF(P617="X",1,P617+1)))))</f>
        <v/>
      </c>
      <c r="Q618" s="50" t="str">
        <f>IF($A618="","",(IF((VLOOKUP($A618,DATA!$S$1:$AC$38,3,FALSE))="X","X",(IF(Q617="X",1,Q617+1)))))</f>
        <v/>
      </c>
      <c r="R618" s="50" t="str">
        <f>IF($A618="","",(IF((VLOOKUP($A618,DATA!$S$1:$AC$38,4,FALSE))="X","X",(IF(R617="X",1,R617+1)))))</f>
        <v/>
      </c>
      <c r="S618" s="50" t="str">
        <f>IF($A618="","",(IF((VLOOKUP($A618,DATA!$S$1:$AC$38,5,FALSE))="X","X",(IF(S617="X",1,S617+1)))))</f>
        <v/>
      </c>
      <c r="T618" s="50" t="str">
        <f>IF($A618="","",(IF((VLOOKUP($A618,DATA!$S$1:$AC$38,6,FALSE))="X","X",(IF(T617="X",1,T617+1)))))</f>
        <v/>
      </c>
      <c r="U618" s="50" t="str">
        <f>IF($A618="","",(IF((VLOOKUP($A618,DATA!$S$1:$AC$38,7,FALSE))="X","X",(IF(U617="X",1,U617+1)))))</f>
        <v/>
      </c>
      <c r="V618" s="51" t="str">
        <f>IF($A618="","",(IF((VLOOKUP($A618,DATA!$S$1:$AC$38,8,FALSE))="X","X",(IF(V617="X",1,V617+1)))))</f>
        <v/>
      </c>
      <c r="W618" s="50" t="str">
        <f>IF($A618="","",(IF((VLOOKUP($A618,DATA!$S$1:$AC$38,9,FALSE))="X","X",(IF(W617="X",1,W617+1)))))</f>
        <v/>
      </c>
      <c r="X618" s="50" t="str">
        <f>IF($A618="","",(IF((VLOOKUP($A618,DATA!$S$1:$AC$38,10,FALSE))="X","X",(IF(X617="X",1,X617+1)))))</f>
        <v/>
      </c>
      <c r="Y618" s="51" t="str">
        <f>IF($A618="","",(IF((VLOOKUP($A618,DATA!$S$1:$AC$38,11,FALSE))="X","X",(IF(Y617="X",1,Y617+1)))))</f>
        <v/>
      </c>
    </row>
    <row r="619" spans="2:25" ht="18.600000000000001" customHeight="1" x14ac:dyDescent="0.25">
      <c r="B619" s="50" t="str">
        <f>IF($A619="","",(IF((VLOOKUP($A619,DATA!$A$1:$M$38,2,FALSE))="X","X",(IF(B618="X",1,B618+1)))))</f>
        <v/>
      </c>
      <c r="C619" s="51" t="str">
        <f>IF($A619="","",(IF((VLOOKUP($A619,DATA!$A$1:$M$38,3,FALSE))="X","X",(IF(C618="X",1,C618+1)))))</f>
        <v/>
      </c>
      <c r="D619" s="50" t="str">
        <f>IF($A619="","",(IF((VLOOKUP($A619,DATA!$A$1:$M$38,4,FALSE))="X","X",(IF(D618="X",1,D618+1)))))</f>
        <v/>
      </c>
      <c r="E619" s="51" t="str">
        <f>IF($A619="","",(IF((VLOOKUP($A619,DATA!$A$1:$M$38,5,FALSE))="X","X",(IF(E618="X",1,E618+1)))))</f>
        <v/>
      </c>
      <c r="F619" s="50" t="str">
        <f>IF($A619="","",(IF((VLOOKUP($A619,DATA!$A$1:$M$38,6,FALSE))="X","X",(IF(F618="X",1,F618+1)))))</f>
        <v/>
      </c>
      <c r="G619" s="51" t="str">
        <f>IF($A619="","",(IF((VLOOKUP($A619,DATA!$A$1:$M$38,7,FALSE))="X","X",(IF(G618="X",1,G618+1)))))</f>
        <v/>
      </c>
      <c r="H619" s="50" t="str">
        <f>IF($A619="","",(IF((VLOOKUP($A619,DATA!$A$1:$M$38,8,FALSE))="X","X",(IF(H618="X",1,H618+1)))))</f>
        <v/>
      </c>
      <c r="I619" s="50" t="str">
        <f>IF($A619="","",(IF((VLOOKUP($A619,DATA!$A$1:$M$38,9,FALSE))="X","X",(IF(I618="X",1,I618+1)))))</f>
        <v/>
      </c>
      <c r="J619" s="51" t="str">
        <f>IF($A619="","",(IF((VLOOKUP($A619,DATA!$A$1:$M$38,10,FALSE))="X","X",(IF(J618="X",1,J618+1)))))</f>
        <v/>
      </c>
      <c r="K619" s="50" t="str">
        <f>IF($A619="","",(IF((VLOOKUP($A619,DATA!$A$1:$M$38,11,FALSE))="X","X",(IF(K618="X",1,K618+1)))))</f>
        <v/>
      </c>
      <c r="L619" s="50" t="str">
        <f>IF($A619="","",(IF((VLOOKUP($A619,DATA!$A$1:$M$38,12,FALSE))="X","X",(IF(L618="X",1,L618+1)))))</f>
        <v/>
      </c>
      <c r="M619" s="50" t="str">
        <f>IF($A619="","",(IF((VLOOKUP($A619,DATA!$A$1:$M$38,13,FALSE))="X","X",(IF(M618="X",1,M618+1)))))</f>
        <v/>
      </c>
      <c r="N619" s="53" t="str">
        <f t="shared" si="18"/>
        <v/>
      </c>
      <c r="O619" s="51" t="str">
        <f t="shared" si="19"/>
        <v/>
      </c>
      <c r="P619" s="50" t="str">
        <f>IF($A619="","",(IF((VLOOKUP($A619,DATA!$S$1:$AC$38,2,FALSE))="X","X",(IF(P618="X",1,P618+1)))))</f>
        <v/>
      </c>
      <c r="Q619" s="50" t="str">
        <f>IF($A619="","",(IF((VLOOKUP($A619,DATA!$S$1:$AC$38,3,FALSE))="X","X",(IF(Q618="X",1,Q618+1)))))</f>
        <v/>
      </c>
      <c r="R619" s="50" t="str">
        <f>IF($A619="","",(IF((VLOOKUP($A619,DATA!$S$1:$AC$38,4,FALSE))="X","X",(IF(R618="X",1,R618+1)))))</f>
        <v/>
      </c>
      <c r="S619" s="50" t="str">
        <f>IF($A619="","",(IF((VLOOKUP($A619,DATA!$S$1:$AC$38,5,FALSE))="X","X",(IF(S618="X",1,S618+1)))))</f>
        <v/>
      </c>
      <c r="T619" s="50" t="str">
        <f>IF($A619="","",(IF((VLOOKUP($A619,DATA!$S$1:$AC$38,6,FALSE))="X","X",(IF(T618="X",1,T618+1)))))</f>
        <v/>
      </c>
      <c r="U619" s="50" t="str">
        <f>IF($A619="","",(IF((VLOOKUP($A619,DATA!$S$1:$AC$38,7,FALSE))="X","X",(IF(U618="X",1,U618+1)))))</f>
        <v/>
      </c>
      <c r="V619" s="51" t="str">
        <f>IF($A619="","",(IF((VLOOKUP($A619,DATA!$S$1:$AC$38,8,FALSE))="X","X",(IF(V618="X",1,V618+1)))))</f>
        <v/>
      </c>
      <c r="W619" s="50" t="str">
        <f>IF($A619="","",(IF((VLOOKUP($A619,DATA!$S$1:$AC$38,9,FALSE))="X","X",(IF(W618="X",1,W618+1)))))</f>
        <v/>
      </c>
      <c r="X619" s="50" t="str">
        <f>IF($A619="","",(IF((VLOOKUP($A619,DATA!$S$1:$AC$38,10,FALSE))="X","X",(IF(X618="X",1,X618+1)))))</f>
        <v/>
      </c>
      <c r="Y619" s="51" t="str">
        <f>IF($A619="","",(IF((VLOOKUP($A619,DATA!$S$1:$AC$38,11,FALSE))="X","X",(IF(Y618="X",1,Y618+1)))))</f>
        <v/>
      </c>
    </row>
    <row r="620" spans="2:25" ht="18.600000000000001" customHeight="1" x14ac:dyDescent="0.25">
      <c r="B620" s="50" t="str">
        <f>IF($A620="","",(IF((VLOOKUP($A620,DATA!$A$1:$M$38,2,FALSE))="X","X",(IF(B619="X",1,B619+1)))))</f>
        <v/>
      </c>
      <c r="C620" s="51" t="str">
        <f>IF($A620="","",(IF((VLOOKUP($A620,DATA!$A$1:$M$38,3,FALSE))="X","X",(IF(C619="X",1,C619+1)))))</f>
        <v/>
      </c>
      <c r="D620" s="50" t="str">
        <f>IF($A620="","",(IF((VLOOKUP($A620,DATA!$A$1:$M$38,4,FALSE))="X","X",(IF(D619="X",1,D619+1)))))</f>
        <v/>
      </c>
      <c r="E620" s="51" t="str">
        <f>IF($A620="","",(IF((VLOOKUP($A620,DATA!$A$1:$M$38,5,FALSE))="X","X",(IF(E619="X",1,E619+1)))))</f>
        <v/>
      </c>
      <c r="F620" s="50" t="str">
        <f>IF($A620="","",(IF((VLOOKUP($A620,DATA!$A$1:$M$38,6,FALSE))="X","X",(IF(F619="X",1,F619+1)))))</f>
        <v/>
      </c>
      <c r="G620" s="51" t="str">
        <f>IF($A620="","",(IF((VLOOKUP($A620,DATA!$A$1:$M$38,7,FALSE))="X","X",(IF(G619="X",1,G619+1)))))</f>
        <v/>
      </c>
      <c r="H620" s="50" t="str">
        <f>IF($A620="","",(IF((VLOOKUP($A620,DATA!$A$1:$M$38,8,FALSE))="X","X",(IF(H619="X",1,H619+1)))))</f>
        <v/>
      </c>
      <c r="I620" s="50" t="str">
        <f>IF($A620="","",(IF((VLOOKUP($A620,DATA!$A$1:$M$38,9,FALSE))="X","X",(IF(I619="X",1,I619+1)))))</f>
        <v/>
      </c>
      <c r="J620" s="51" t="str">
        <f>IF($A620="","",(IF((VLOOKUP($A620,DATA!$A$1:$M$38,10,FALSE))="X","X",(IF(J619="X",1,J619+1)))))</f>
        <v/>
      </c>
      <c r="K620" s="50" t="str">
        <f>IF($A620="","",(IF((VLOOKUP($A620,DATA!$A$1:$M$38,11,FALSE))="X","X",(IF(K619="X",1,K619+1)))))</f>
        <v/>
      </c>
      <c r="L620" s="50" t="str">
        <f>IF($A620="","",(IF((VLOOKUP($A620,DATA!$A$1:$M$38,12,FALSE))="X","X",(IF(L619="X",1,L619+1)))))</f>
        <v/>
      </c>
      <c r="M620" s="50" t="str">
        <f>IF($A620="","",(IF((VLOOKUP($A620,DATA!$A$1:$M$38,13,FALSE))="X","X",(IF(M619="X",1,M619+1)))))</f>
        <v/>
      </c>
      <c r="N620" s="53" t="str">
        <f t="shared" si="18"/>
        <v/>
      </c>
      <c r="O620" s="51" t="str">
        <f t="shared" si="19"/>
        <v/>
      </c>
      <c r="P620" s="50" t="str">
        <f>IF($A620="","",(IF((VLOOKUP($A620,DATA!$S$1:$AC$38,2,FALSE))="X","X",(IF(P619="X",1,P619+1)))))</f>
        <v/>
      </c>
      <c r="Q620" s="50" t="str">
        <f>IF($A620="","",(IF((VLOOKUP($A620,DATA!$S$1:$AC$38,3,FALSE))="X","X",(IF(Q619="X",1,Q619+1)))))</f>
        <v/>
      </c>
      <c r="R620" s="50" t="str">
        <f>IF($A620="","",(IF((VLOOKUP($A620,DATA!$S$1:$AC$38,4,FALSE))="X","X",(IF(R619="X",1,R619+1)))))</f>
        <v/>
      </c>
      <c r="S620" s="50" t="str">
        <f>IF($A620="","",(IF((VLOOKUP($A620,DATA!$S$1:$AC$38,5,FALSE))="X","X",(IF(S619="X",1,S619+1)))))</f>
        <v/>
      </c>
      <c r="T620" s="50" t="str">
        <f>IF($A620="","",(IF((VLOOKUP($A620,DATA!$S$1:$AC$38,6,FALSE))="X","X",(IF(T619="X",1,T619+1)))))</f>
        <v/>
      </c>
      <c r="U620" s="50" t="str">
        <f>IF($A620="","",(IF((VLOOKUP($A620,DATA!$S$1:$AC$38,7,FALSE))="X","X",(IF(U619="X",1,U619+1)))))</f>
        <v/>
      </c>
      <c r="V620" s="51" t="str">
        <f>IF($A620="","",(IF((VLOOKUP($A620,DATA!$S$1:$AC$38,8,FALSE))="X","X",(IF(V619="X",1,V619+1)))))</f>
        <v/>
      </c>
      <c r="W620" s="50" t="str">
        <f>IF($A620="","",(IF((VLOOKUP($A620,DATA!$S$1:$AC$38,9,FALSE))="X","X",(IF(W619="X",1,W619+1)))))</f>
        <v/>
      </c>
      <c r="X620" s="50" t="str">
        <f>IF($A620="","",(IF((VLOOKUP($A620,DATA!$S$1:$AC$38,10,FALSE))="X","X",(IF(X619="X",1,X619+1)))))</f>
        <v/>
      </c>
      <c r="Y620" s="51" t="str">
        <f>IF($A620="","",(IF((VLOOKUP($A620,DATA!$S$1:$AC$38,11,FALSE))="X","X",(IF(Y619="X",1,Y619+1)))))</f>
        <v/>
      </c>
    </row>
    <row r="621" spans="2:25" ht="18.600000000000001" customHeight="1" x14ac:dyDescent="0.25">
      <c r="B621" s="50" t="str">
        <f>IF($A621="","",(IF((VLOOKUP($A621,DATA!$A$1:$M$38,2,FALSE))="X","X",(IF(B620="X",1,B620+1)))))</f>
        <v/>
      </c>
      <c r="C621" s="51" t="str">
        <f>IF($A621="","",(IF((VLOOKUP($A621,DATA!$A$1:$M$38,3,FALSE))="X","X",(IF(C620="X",1,C620+1)))))</f>
        <v/>
      </c>
      <c r="D621" s="50" t="str">
        <f>IF($A621="","",(IF((VLOOKUP($A621,DATA!$A$1:$M$38,4,FALSE))="X","X",(IF(D620="X",1,D620+1)))))</f>
        <v/>
      </c>
      <c r="E621" s="51" t="str">
        <f>IF($A621="","",(IF((VLOOKUP($A621,DATA!$A$1:$M$38,5,FALSE))="X","X",(IF(E620="X",1,E620+1)))))</f>
        <v/>
      </c>
      <c r="F621" s="50" t="str">
        <f>IF($A621="","",(IF((VLOOKUP($A621,DATA!$A$1:$M$38,6,FALSE))="X","X",(IF(F620="X",1,F620+1)))))</f>
        <v/>
      </c>
      <c r="G621" s="51" t="str">
        <f>IF($A621="","",(IF((VLOOKUP($A621,DATA!$A$1:$M$38,7,FALSE))="X","X",(IF(G620="X",1,G620+1)))))</f>
        <v/>
      </c>
      <c r="H621" s="50" t="str">
        <f>IF($A621="","",(IF((VLOOKUP($A621,DATA!$A$1:$M$38,8,FALSE))="X","X",(IF(H620="X",1,H620+1)))))</f>
        <v/>
      </c>
      <c r="I621" s="50" t="str">
        <f>IF($A621="","",(IF((VLOOKUP($A621,DATA!$A$1:$M$38,9,FALSE))="X","X",(IF(I620="X",1,I620+1)))))</f>
        <v/>
      </c>
      <c r="J621" s="51" t="str">
        <f>IF($A621="","",(IF((VLOOKUP($A621,DATA!$A$1:$M$38,10,FALSE))="X","X",(IF(J620="X",1,J620+1)))))</f>
        <v/>
      </c>
      <c r="K621" s="50" t="str">
        <f>IF($A621="","",(IF((VLOOKUP($A621,DATA!$A$1:$M$38,11,FALSE))="X","X",(IF(K620="X",1,K620+1)))))</f>
        <v/>
      </c>
      <c r="L621" s="50" t="str">
        <f>IF($A621="","",(IF((VLOOKUP($A621,DATA!$A$1:$M$38,12,FALSE))="X","X",(IF(L620="X",1,L620+1)))))</f>
        <v/>
      </c>
      <c r="M621" s="50" t="str">
        <f>IF($A621="","",(IF((VLOOKUP($A621,DATA!$A$1:$M$38,13,FALSE))="X","X",(IF(M620="X",1,M620+1)))))</f>
        <v/>
      </c>
      <c r="N621" s="53" t="str">
        <f t="shared" si="18"/>
        <v/>
      </c>
      <c r="O621" s="51" t="str">
        <f t="shared" si="19"/>
        <v/>
      </c>
      <c r="P621" s="50" t="str">
        <f>IF($A621="","",(IF((VLOOKUP($A621,DATA!$S$1:$AC$38,2,FALSE))="X","X",(IF(P620="X",1,P620+1)))))</f>
        <v/>
      </c>
      <c r="Q621" s="50" t="str">
        <f>IF($A621="","",(IF((VLOOKUP($A621,DATA!$S$1:$AC$38,3,FALSE))="X","X",(IF(Q620="X",1,Q620+1)))))</f>
        <v/>
      </c>
      <c r="R621" s="50" t="str">
        <f>IF($A621="","",(IF((VLOOKUP($A621,DATA!$S$1:$AC$38,4,FALSE))="X","X",(IF(R620="X",1,R620+1)))))</f>
        <v/>
      </c>
      <c r="S621" s="50" t="str">
        <f>IF($A621="","",(IF((VLOOKUP($A621,DATA!$S$1:$AC$38,5,FALSE))="X","X",(IF(S620="X",1,S620+1)))))</f>
        <v/>
      </c>
      <c r="T621" s="50" t="str">
        <f>IF($A621="","",(IF((VLOOKUP($A621,DATA!$S$1:$AC$38,6,FALSE))="X","X",(IF(T620="X",1,T620+1)))))</f>
        <v/>
      </c>
      <c r="U621" s="50" t="str">
        <f>IF($A621="","",(IF((VLOOKUP($A621,DATA!$S$1:$AC$38,7,FALSE))="X","X",(IF(U620="X",1,U620+1)))))</f>
        <v/>
      </c>
      <c r="V621" s="51" t="str">
        <f>IF($A621="","",(IF((VLOOKUP($A621,DATA!$S$1:$AC$38,8,FALSE))="X","X",(IF(V620="X",1,V620+1)))))</f>
        <v/>
      </c>
      <c r="W621" s="50" t="str">
        <f>IF($A621="","",(IF((VLOOKUP($A621,DATA!$S$1:$AC$38,9,FALSE))="X","X",(IF(W620="X",1,W620+1)))))</f>
        <v/>
      </c>
      <c r="X621" s="50" t="str">
        <f>IF($A621="","",(IF((VLOOKUP($A621,DATA!$S$1:$AC$38,10,FALSE))="X","X",(IF(X620="X",1,X620+1)))))</f>
        <v/>
      </c>
      <c r="Y621" s="51" t="str">
        <f>IF($A621="","",(IF((VLOOKUP($A621,DATA!$S$1:$AC$38,11,FALSE))="X","X",(IF(Y620="X",1,Y620+1)))))</f>
        <v/>
      </c>
    </row>
    <row r="622" spans="2:25" ht="18.600000000000001" customHeight="1" x14ac:dyDescent="0.25">
      <c r="B622" s="50" t="str">
        <f>IF($A622="","",(IF((VLOOKUP($A622,DATA!$A$1:$M$38,2,FALSE))="X","X",(IF(B621="X",1,B621+1)))))</f>
        <v/>
      </c>
      <c r="C622" s="51" t="str">
        <f>IF($A622="","",(IF((VLOOKUP($A622,DATA!$A$1:$M$38,3,FALSE))="X","X",(IF(C621="X",1,C621+1)))))</f>
        <v/>
      </c>
      <c r="D622" s="50" t="str">
        <f>IF($A622="","",(IF((VLOOKUP($A622,DATA!$A$1:$M$38,4,FALSE))="X","X",(IF(D621="X",1,D621+1)))))</f>
        <v/>
      </c>
      <c r="E622" s="51" t="str">
        <f>IF($A622="","",(IF((VLOOKUP($A622,DATA!$A$1:$M$38,5,FALSE))="X","X",(IF(E621="X",1,E621+1)))))</f>
        <v/>
      </c>
      <c r="F622" s="50" t="str">
        <f>IF($A622="","",(IF((VLOOKUP($A622,DATA!$A$1:$M$38,6,FALSE))="X","X",(IF(F621="X",1,F621+1)))))</f>
        <v/>
      </c>
      <c r="G622" s="51" t="str">
        <f>IF($A622="","",(IF((VLOOKUP($A622,DATA!$A$1:$M$38,7,FALSE))="X","X",(IF(G621="X",1,G621+1)))))</f>
        <v/>
      </c>
      <c r="H622" s="50" t="str">
        <f>IF($A622="","",(IF((VLOOKUP($A622,DATA!$A$1:$M$38,8,FALSE))="X","X",(IF(H621="X",1,H621+1)))))</f>
        <v/>
      </c>
      <c r="I622" s="50" t="str">
        <f>IF($A622="","",(IF((VLOOKUP($A622,DATA!$A$1:$M$38,9,FALSE))="X","X",(IF(I621="X",1,I621+1)))))</f>
        <v/>
      </c>
      <c r="J622" s="51" t="str">
        <f>IF($A622="","",(IF((VLOOKUP($A622,DATA!$A$1:$M$38,10,FALSE))="X","X",(IF(J621="X",1,J621+1)))))</f>
        <v/>
      </c>
      <c r="K622" s="50" t="str">
        <f>IF($A622="","",(IF((VLOOKUP($A622,DATA!$A$1:$M$38,11,FALSE))="X","X",(IF(K621="X",1,K621+1)))))</f>
        <v/>
      </c>
      <c r="L622" s="50" t="str">
        <f>IF($A622="","",(IF((VLOOKUP($A622,DATA!$A$1:$M$38,12,FALSE))="X","X",(IF(L621="X",1,L621+1)))))</f>
        <v/>
      </c>
      <c r="M622" s="50" t="str">
        <f>IF($A622="","",(IF((VLOOKUP($A622,DATA!$A$1:$M$38,13,FALSE))="X","X",(IF(M621="X",1,M621+1)))))</f>
        <v/>
      </c>
      <c r="N622" s="53" t="str">
        <f t="shared" si="18"/>
        <v/>
      </c>
      <c r="O622" s="51" t="str">
        <f t="shared" si="19"/>
        <v/>
      </c>
      <c r="P622" s="50" t="str">
        <f>IF($A622="","",(IF((VLOOKUP($A622,DATA!$S$1:$AC$38,2,FALSE))="X","X",(IF(P621="X",1,P621+1)))))</f>
        <v/>
      </c>
      <c r="Q622" s="50" t="str">
        <f>IF($A622="","",(IF((VLOOKUP($A622,DATA!$S$1:$AC$38,3,FALSE))="X","X",(IF(Q621="X",1,Q621+1)))))</f>
        <v/>
      </c>
      <c r="R622" s="50" t="str">
        <f>IF($A622="","",(IF((VLOOKUP($A622,DATA!$S$1:$AC$38,4,FALSE))="X","X",(IF(R621="X",1,R621+1)))))</f>
        <v/>
      </c>
      <c r="S622" s="50" t="str">
        <f>IF($A622="","",(IF((VLOOKUP($A622,DATA!$S$1:$AC$38,5,FALSE))="X","X",(IF(S621="X",1,S621+1)))))</f>
        <v/>
      </c>
      <c r="T622" s="50" t="str">
        <f>IF($A622="","",(IF((VLOOKUP($A622,DATA!$S$1:$AC$38,6,FALSE))="X","X",(IF(T621="X",1,T621+1)))))</f>
        <v/>
      </c>
      <c r="U622" s="50" t="str">
        <f>IF($A622="","",(IF((VLOOKUP($A622,DATA!$S$1:$AC$38,7,FALSE))="X","X",(IF(U621="X",1,U621+1)))))</f>
        <v/>
      </c>
      <c r="V622" s="51" t="str">
        <f>IF($A622="","",(IF((VLOOKUP($A622,DATA!$S$1:$AC$38,8,FALSE))="X","X",(IF(V621="X",1,V621+1)))))</f>
        <v/>
      </c>
      <c r="W622" s="50" t="str">
        <f>IF($A622="","",(IF((VLOOKUP($A622,DATA!$S$1:$AC$38,9,FALSE))="X","X",(IF(W621="X",1,W621+1)))))</f>
        <v/>
      </c>
      <c r="X622" s="50" t="str">
        <f>IF($A622="","",(IF((VLOOKUP($A622,DATA!$S$1:$AC$38,10,FALSE))="X","X",(IF(X621="X",1,X621+1)))))</f>
        <v/>
      </c>
      <c r="Y622" s="51" t="str">
        <f>IF($A622="","",(IF((VLOOKUP($A622,DATA!$S$1:$AC$38,11,FALSE))="X","X",(IF(Y621="X",1,Y621+1)))))</f>
        <v/>
      </c>
    </row>
    <row r="623" spans="2:25" ht="18.600000000000001" customHeight="1" x14ac:dyDescent="0.25">
      <c r="B623" s="50" t="str">
        <f>IF($A623="","",(IF((VLOOKUP($A623,DATA!$A$1:$M$38,2,FALSE))="X","X",(IF(B622="X",1,B622+1)))))</f>
        <v/>
      </c>
      <c r="C623" s="51" t="str">
        <f>IF($A623="","",(IF((VLOOKUP($A623,DATA!$A$1:$M$38,3,FALSE))="X","X",(IF(C622="X",1,C622+1)))))</f>
        <v/>
      </c>
      <c r="D623" s="50" t="str">
        <f>IF($A623="","",(IF((VLOOKUP($A623,DATA!$A$1:$M$38,4,FALSE))="X","X",(IF(D622="X",1,D622+1)))))</f>
        <v/>
      </c>
      <c r="E623" s="51" t="str">
        <f>IF($A623="","",(IF((VLOOKUP($A623,DATA!$A$1:$M$38,5,FALSE))="X","X",(IF(E622="X",1,E622+1)))))</f>
        <v/>
      </c>
      <c r="F623" s="50" t="str">
        <f>IF($A623="","",(IF((VLOOKUP($A623,DATA!$A$1:$M$38,6,FALSE))="X","X",(IF(F622="X",1,F622+1)))))</f>
        <v/>
      </c>
      <c r="G623" s="51" t="str">
        <f>IF($A623="","",(IF((VLOOKUP($A623,DATA!$A$1:$M$38,7,FALSE))="X","X",(IF(G622="X",1,G622+1)))))</f>
        <v/>
      </c>
      <c r="H623" s="50" t="str">
        <f>IF($A623="","",(IF((VLOOKUP($A623,DATA!$A$1:$M$38,8,FALSE))="X","X",(IF(H622="X",1,H622+1)))))</f>
        <v/>
      </c>
      <c r="I623" s="50" t="str">
        <f>IF($A623="","",(IF((VLOOKUP($A623,DATA!$A$1:$M$38,9,FALSE))="X","X",(IF(I622="X",1,I622+1)))))</f>
        <v/>
      </c>
      <c r="J623" s="51" t="str">
        <f>IF($A623="","",(IF((VLOOKUP($A623,DATA!$A$1:$M$38,10,FALSE))="X","X",(IF(J622="X",1,J622+1)))))</f>
        <v/>
      </c>
      <c r="K623" s="50" t="str">
        <f>IF($A623="","",(IF((VLOOKUP($A623,DATA!$A$1:$M$38,11,FALSE))="X","X",(IF(K622="X",1,K622+1)))))</f>
        <v/>
      </c>
      <c r="L623" s="50" t="str">
        <f>IF($A623="","",(IF((VLOOKUP($A623,DATA!$A$1:$M$38,12,FALSE))="X","X",(IF(L622="X",1,L622+1)))))</f>
        <v/>
      </c>
      <c r="M623" s="50" t="str">
        <f>IF($A623="","",(IF((VLOOKUP($A623,DATA!$A$1:$M$38,13,FALSE))="X","X",(IF(M622="X",1,M622+1)))))</f>
        <v/>
      </c>
      <c r="N623" s="53" t="str">
        <f t="shared" si="18"/>
        <v/>
      </c>
      <c r="O623" s="51" t="str">
        <f t="shared" si="19"/>
        <v/>
      </c>
      <c r="P623" s="50" t="str">
        <f>IF($A623="","",(IF((VLOOKUP($A623,DATA!$S$1:$AC$38,2,FALSE))="X","X",(IF(P622="X",1,P622+1)))))</f>
        <v/>
      </c>
      <c r="Q623" s="50" t="str">
        <f>IF($A623="","",(IF((VLOOKUP($A623,DATA!$S$1:$AC$38,3,FALSE))="X","X",(IF(Q622="X",1,Q622+1)))))</f>
        <v/>
      </c>
      <c r="R623" s="50" t="str">
        <f>IF($A623="","",(IF((VLOOKUP($A623,DATA!$S$1:$AC$38,4,FALSE))="X","X",(IF(R622="X",1,R622+1)))))</f>
        <v/>
      </c>
      <c r="S623" s="50" t="str">
        <f>IF($A623="","",(IF((VLOOKUP($A623,DATA!$S$1:$AC$38,5,FALSE))="X","X",(IF(S622="X",1,S622+1)))))</f>
        <v/>
      </c>
      <c r="T623" s="50" t="str">
        <f>IF($A623="","",(IF((VLOOKUP($A623,DATA!$S$1:$AC$38,6,FALSE))="X","X",(IF(T622="X",1,T622+1)))))</f>
        <v/>
      </c>
      <c r="U623" s="50" t="str">
        <f>IF($A623="","",(IF((VLOOKUP($A623,DATA!$S$1:$AC$38,7,FALSE))="X","X",(IF(U622="X",1,U622+1)))))</f>
        <v/>
      </c>
      <c r="V623" s="51" t="str">
        <f>IF($A623="","",(IF((VLOOKUP($A623,DATA!$S$1:$AC$38,8,FALSE))="X","X",(IF(V622="X",1,V622+1)))))</f>
        <v/>
      </c>
      <c r="W623" s="50" t="str">
        <f>IF($A623="","",(IF((VLOOKUP($A623,DATA!$S$1:$AC$38,9,FALSE))="X","X",(IF(W622="X",1,W622+1)))))</f>
        <v/>
      </c>
      <c r="X623" s="50" t="str">
        <f>IF($A623="","",(IF((VLOOKUP($A623,DATA!$S$1:$AC$38,10,FALSE))="X","X",(IF(X622="X",1,X622+1)))))</f>
        <v/>
      </c>
      <c r="Y623" s="51" t="str">
        <f>IF($A623="","",(IF((VLOOKUP($A623,DATA!$S$1:$AC$38,11,FALSE))="X","X",(IF(Y622="X",1,Y622+1)))))</f>
        <v/>
      </c>
    </row>
    <row r="624" spans="2:25" ht="18.600000000000001" customHeight="1" x14ac:dyDescent="0.25">
      <c r="B624" s="50" t="str">
        <f>IF($A624="","",(IF((VLOOKUP($A624,DATA!$A$1:$M$38,2,FALSE))="X","X",(IF(B623="X",1,B623+1)))))</f>
        <v/>
      </c>
      <c r="C624" s="51" t="str">
        <f>IF($A624="","",(IF((VLOOKUP($A624,DATA!$A$1:$M$38,3,FALSE))="X","X",(IF(C623="X",1,C623+1)))))</f>
        <v/>
      </c>
      <c r="D624" s="50" t="str">
        <f>IF($A624="","",(IF((VLOOKUP($A624,DATA!$A$1:$M$38,4,FALSE))="X","X",(IF(D623="X",1,D623+1)))))</f>
        <v/>
      </c>
      <c r="E624" s="51" t="str">
        <f>IF($A624="","",(IF((VLOOKUP($A624,DATA!$A$1:$M$38,5,FALSE))="X","X",(IF(E623="X",1,E623+1)))))</f>
        <v/>
      </c>
      <c r="F624" s="50" t="str">
        <f>IF($A624="","",(IF((VLOOKUP($A624,DATA!$A$1:$M$38,6,FALSE))="X","X",(IF(F623="X",1,F623+1)))))</f>
        <v/>
      </c>
      <c r="G624" s="51" t="str">
        <f>IF($A624="","",(IF((VLOOKUP($A624,DATA!$A$1:$M$38,7,FALSE))="X","X",(IF(G623="X",1,G623+1)))))</f>
        <v/>
      </c>
      <c r="H624" s="50" t="str">
        <f>IF($A624="","",(IF((VLOOKUP($A624,DATA!$A$1:$M$38,8,FALSE))="X","X",(IF(H623="X",1,H623+1)))))</f>
        <v/>
      </c>
      <c r="I624" s="50" t="str">
        <f>IF($A624="","",(IF((VLOOKUP($A624,DATA!$A$1:$M$38,9,FALSE))="X","X",(IF(I623="X",1,I623+1)))))</f>
        <v/>
      </c>
      <c r="J624" s="51" t="str">
        <f>IF($A624="","",(IF((VLOOKUP($A624,DATA!$A$1:$M$38,10,FALSE))="X","X",(IF(J623="X",1,J623+1)))))</f>
        <v/>
      </c>
      <c r="K624" s="50" t="str">
        <f>IF($A624="","",(IF((VLOOKUP($A624,DATA!$A$1:$M$38,11,FALSE))="X","X",(IF(K623="X",1,K623+1)))))</f>
        <v/>
      </c>
      <c r="L624" s="50" t="str">
        <f>IF($A624="","",(IF((VLOOKUP($A624,DATA!$A$1:$M$38,12,FALSE))="X","X",(IF(L623="X",1,L623+1)))))</f>
        <v/>
      </c>
      <c r="M624" s="50" t="str">
        <f>IF($A624="","",(IF((VLOOKUP($A624,DATA!$A$1:$M$38,13,FALSE))="X","X",(IF(M623="X",1,M623+1)))))</f>
        <v/>
      </c>
      <c r="N624" s="53" t="str">
        <f t="shared" si="18"/>
        <v/>
      </c>
      <c r="O624" s="51" t="str">
        <f t="shared" si="19"/>
        <v/>
      </c>
      <c r="P624" s="50" t="str">
        <f>IF($A624="","",(IF((VLOOKUP($A624,DATA!$S$1:$AC$38,2,FALSE))="X","X",(IF(P623="X",1,P623+1)))))</f>
        <v/>
      </c>
      <c r="Q624" s="50" t="str">
        <f>IF($A624="","",(IF((VLOOKUP($A624,DATA!$S$1:$AC$38,3,FALSE))="X","X",(IF(Q623="X",1,Q623+1)))))</f>
        <v/>
      </c>
      <c r="R624" s="50" t="str">
        <f>IF($A624="","",(IF((VLOOKUP($A624,DATA!$S$1:$AC$38,4,FALSE))="X","X",(IF(R623="X",1,R623+1)))))</f>
        <v/>
      </c>
      <c r="S624" s="50" t="str">
        <f>IF($A624="","",(IF((VLOOKUP($A624,DATA!$S$1:$AC$38,5,FALSE))="X","X",(IF(S623="X",1,S623+1)))))</f>
        <v/>
      </c>
      <c r="T624" s="50" t="str">
        <f>IF($A624="","",(IF((VLOOKUP($A624,DATA!$S$1:$AC$38,6,FALSE))="X","X",(IF(T623="X",1,T623+1)))))</f>
        <v/>
      </c>
      <c r="U624" s="50" t="str">
        <f>IF($A624="","",(IF((VLOOKUP($A624,DATA!$S$1:$AC$38,7,FALSE))="X","X",(IF(U623="X",1,U623+1)))))</f>
        <v/>
      </c>
      <c r="V624" s="51" t="str">
        <f>IF($A624="","",(IF((VLOOKUP($A624,DATA!$S$1:$AC$38,8,FALSE))="X","X",(IF(V623="X",1,V623+1)))))</f>
        <v/>
      </c>
      <c r="W624" s="50" t="str">
        <f>IF($A624="","",(IF((VLOOKUP($A624,DATA!$S$1:$AC$38,9,FALSE))="X","X",(IF(W623="X",1,W623+1)))))</f>
        <v/>
      </c>
      <c r="X624" s="50" t="str">
        <f>IF($A624="","",(IF((VLOOKUP($A624,DATA!$S$1:$AC$38,10,FALSE))="X","X",(IF(X623="X",1,X623+1)))))</f>
        <v/>
      </c>
      <c r="Y624" s="51" t="str">
        <f>IF($A624="","",(IF((VLOOKUP($A624,DATA!$S$1:$AC$38,11,FALSE))="X","X",(IF(Y623="X",1,Y623+1)))))</f>
        <v/>
      </c>
    </row>
    <row r="625" spans="2:25" ht="18.600000000000001" customHeight="1" x14ac:dyDescent="0.25">
      <c r="B625" s="50" t="str">
        <f>IF($A625="","",(IF((VLOOKUP($A625,DATA!$A$1:$M$38,2,FALSE))="X","X",(IF(B624="X",1,B624+1)))))</f>
        <v/>
      </c>
      <c r="C625" s="51" t="str">
        <f>IF($A625="","",(IF((VLOOKUP($A625,DATA!$A$1:$M$38,3,FALSE))="X","X",(IF(C624="X",1,C624+1)))))</f>
        <v/>
      </c>
      <c r="D625" s="50" t="str">
        <f>IF($A625="","",(IF((VLOOKUP($A625,DATA!$A$1:$M$38,4,FALSE))="X","X",(IF(D624="X",1,D624+1)))))</f>
        <v/>
      </c>
      <c r="E625" s="51" t="str">
        <f>IF($A625="","",(IF((VLOOKUP($A625,DATA!$A$1:$M$38,5,FALSE))="X","X",(IF(E624="X",1,E624+1)))))</f>
        <v/>
      </c>
      <c r="F625" s="50" t="str">
        <f>IF($A625="","",(IF((VLOOKUP($A625,DATA!$A$1:$M$38,6,FALSE))="X","X",(IF(F624="X",1,F624+1)))))</f>
        <v/>
      </c>
      <c r="G625" s="51" t="str">
        <f>IF($A625="","",(IF((VLOOKUP($A625,DATA!$A$1:$M$38,7,FALSE))="X","X",(IF(G624="X",1,G624+1)))))</f>
        <v/>
      </c>
      <c r="H625" s="50" t="str">
        <f>IF($A625="","",(IF((VLOOKUP($A625,DATA!$A$1:$M$38,8,FALSE))="X","X",(IF(H624="X",1,H624+1)))))</f>
        <v/>
      </c>
      <c r="I625" s="50" t="str">
        <f>IF($A625="","",(IF((VLOOKUP($A625,DATA!$A$1:$M$38,9,FALSE))="X","X",(IF(I624="X",1,I624+1)))))</f>
        <v/>
      </c>
      <c r="J625" s="51" t="str">
        <f>IF($A625="","",(IF((VLOOKUP($A625,DATA!$A$1:$M$38,10,FALSE))="X","X",(IF(J624="X",1,J624+1)))))</f>
        <v/>
      </c>
      <c r="K625" s="50" t="str">
        <f>IF($A625="","",(IF((VLOOKUP($A625,DATA!$A$1:$M$38,11,FALSE))="X","X",(IF(K624="X",1,K624+1)))))</f>
        <v/>
      </c>
      <c r="L625" s="50" t="str">
        <f>IF($A625="","",(IF((VLOOKUP($A625,DATA!$A$1:$M$38,12,FALSE))="X","X",(IF(L624="X",1,L624+1)))))</f>
        <v/>
      </c>
      <c r="M625" s="50" t="str">
        <f>IF($A625="","",(IF((VLOOKUP($A625,DATA!$A$1:$M$38,13,FALSE))="X","X",(IF(M624="X",1,M624+1)))))</f>
        <v/>
      </c>
      <c r="N625" s="53" t="str">
        <f t="shared" si="18"/>
        <v/>
      </c>
      <c r="O625" s="51" t="str">
        <f t="shared" si="19"/>
        <v/>
      </c>
      <c r="P625" s="50" t="str">
        <f>IF($A625="","",(IF((VLOOKUP($A625,DATA!$S$1:$AC$38,2,FALSE))="X","X",(IF(P624="X",1,P624+1)))))</f>
        <v/>
      </c>
      <c r="Q625" s="50" t="str">
        <f>IF($A625="","",(IF((VLOOKUP($A625,DATA!$S$1:$AC$38,3,FALSE))="X","X",(IF(Q624="X",1,Q624+1)))))</f>
        <v/>
      </c>
      <c r="R625" s="50" t="str">
        <f>IF($A625="","",(IF((VLOOKUP($A625,DATA!$S$1:$AC$38,4,FALSE))="X","X",(IF(R624="X",1,R624+1)))))</f>
        <v/>
      </c>
      <c r="S625" s="50" t="str">
        <f>IF($A625="","",(IF((VLOOKUP($A625,DATA!$S$1:$AC$38,5,FALSE))="X","X",(IF(S624="X",1,S624+1)))))</f>
        <v/>
      </c>
      <c r="T625" s="50" t="str">
        <f>IF($A625="","",(IF((VLOOKUP($A625,DATA!$S$1:$AC$38,6,FALSE))="X","X",(IF(T624="X",1,T624+1)))))</f>
        <v/>
      </c>
      <c r="U625" s="50" t="str">
        <f>IF($A625="","",(IF((VLOOKUP($A625,DATA!$S$1:$AC$38,7,FALSE))="X","X",(IF(U624="X",1,U624+1)))))</f>
        <v/>
      </c>
      <c r="V625" s="51" t="str">
        <f>IF($A625="","",(IF((VLOOKUP($A625,DATA!$S$1:$AC$38,8,FALSE))="X","X",(IF(V624="X",1,V624+1)))))</f>
        <v/>
      </c>
      <c r="W625" s="50" t="str">
        <f>IF($A625="","",(IF((VLOOKUP($A625,DATA!$S$1:$AC$38,9,FALSE))="X","X",(IF(W624="X",1,W624+1)))))</f>
        <v/>
      </c>
      <c r="X625" s="50" t="str">
        <f>IF($A625="","",(IF((VLOOKUP($A625,DATA!$S$1:$AC$38,10,FALSE))="X","X",(IF(X624="X",1,X624+1)))))</f>
        <v/>
      </c>
      <c r="Y625" s="51" t="str">
        <f>IF($A625="","",(IF((VLOOKUP($A625,DATA!$S$1:$AC$38,11,FALSE))="X","X",(IF(Y624="X",1,Y624+1)))))</f>
        <v/>
      </c>
    </row>
    <row r="626" spans="2:25" ht="18.600000000000001" customHeight="1" x14ac:dyDescent="0.25">
      <c r="B626" s="50" t="str">
        <f>IF($A626="","",(IF((VLOOKUP($A626,DATA!$A$1:$M$38,2,FALSE))="X","X",(IF(B625="X",1,B625+1)))))</f>
        <v/>
      </c>
      <c r="C626" s="51" t="str">
        <f>IF($A626="","",(IF((VLOOKUP($A626,DATA!$A$1:$M$38,3,FALSE))="X","X",(IF(C625="X",1,C625+1)))))</f>
        <v/>
      </c>
      <c r="D626" s="50" t="str">
        <f>IF($A626="","",(IF((VLOOKUP($A626,DATA!$A$1:$M$38,4,FALSE))="X","X",(IF(D625="X",1,D625+1)))))</f>
        <v/>
      </c>
      <c r="E626" s="51" t="str">
        <f>IF($A626="","",(IF((VLOOKUP($A626,DATA!$A$1:$M$38,5,FALSE))="X","X",(IF(E625="X",1,E625+1)))))</f>
        <v/>
      </c>
      <c r="F626" s="50" t="str">
        <f>IF($A626="","",(IF((VLOOKUP($A626,DATA!$A$1:$M$38,6,FALSE))="X","X",(IF(F625="X",1,F625+1)))))</f>
        <v/>
      </c>
      <c r="G626" s="51" t="str">
        <f>IF($A626="","",(IF((VLOOKUP($A626,DATA!$A$1:$M$38,7,FALSE))="X","X",(IF(G625="X",1,G625+1)))))</f>
        <v/>
      </c>
      <c r="H626" s="50" t="str">
        <f>IF($A626="","",(IF((VLOOKUP($A626,DATA!$A$1:$M$38,8,FALSE))="X","X",(IF(H625="X",1,H625+1)))))</f>
        <v/>
      </c>
      <c r="I626" s="50" t="str">
        <f>IF($A626="","",(IF((VLOOKUP($A626,DATA!$A$1:$M$38,9,FALSE))="X","X",(IF(I625="X",1,I625+1)))))</f>
        <v/>
      </c>
      <c r="J626" s="51" t="str">
        <f>IF($A626="","",(IF((VLOOKUP($A626,DATA!$A$1:$M$38,10,FALSE))="X","X",(IF(J625="X",1,J625+1)))))</f>
        <v/>
      </c>
      <c r="K626" s="50" t="str">
        <f>IF($A626="","",(IF((VLOOKUP($A626,DATA!$A$1:$M$38,11,FALSE))="X","X",(IF(K625="X",1,K625+1)))))</f>
        <v/>
      </c>
      <c r="L626" s="50" t="str">
        <f>IF($A626="","",(IF((VLOOKUP($A626,DATA!$A$1:$M$38,12,FALSE))="X","X",(IF(L625="X",1,L625+1)))))</f>
        <v/>
      </c>
      <c r="M626" s="50" t="str">
        <f>IF($A626="","",(IF((VLOOKUP($A626,DATA!$A$1:$M$38,13,FALSE))="X","X",(IF(M625="X",1,M625+1)))))</f>
        <v/>
      </c>
      <c r="N626" s="53" t="str">
        <f t="shared" si="18"/>
        <v/>
      </c>
      <c r="O626" s="51" t="str">
        <f t="shared" si="19"/>
        <v/>
      </c>
      <c r="P626" s="50" t="str">
        <f>IF($A626="","",(IF((VLOOKUP($A626,DATA!$S$1:$AC$38,2,FALSE))="X","X",(IF(P625="X",1,P625+1)))))</f>
        <v/>
      </c>
      <c r="Q626" s="50" t="str">
        <f>IF($A626="","",(IF((VLOOKUP($A626,DATA!$S$1:$AC$38,3,FALSE))="X","X",(IF(Q625="X",1,Q625+1)))))</f>
        <v/>
      </c>
      <c r="R626" s="50" t="str">
        <f>IF($A626="","",(IF((VLOOKUP($A626,DATA!$S$1:$AC$38,4,FALSE))="X","X",(IF(R625="X",1,R625+1)))))</f>
        <v/>
      </c>
      <c r="S626" s="50" t="str">
        <f>IF($A626="","",(IF((VLOOKUP($A626,DATA!$S$1:$AC$38,5,FALSE))="X","X",(IF(S625="X",1,S625+1)))))</f>
        <v/>
      </c>
      <c r="T626" s="50" t="str">
        <f>IF($A626="","",(IF((VLOOKUP($A626,DATA!$S$1:$AC$38,6,FALSE))="X","X",(IF(T625="X",1,T625+1)))))</f>
        <v/>
      </c>
      <c r="U626" s="50" t="str">
        <f>IF($A626="","",(IF((VLOOKUP($A626,DATA!$S$1:$AC$38,7,FALSE))="X","X",(IF(U625="X",1,U625+1)))))</f>
        <v/>
      </c>
      <c r="V626" s="51" t="str">
        <f>IF($A626="","",(IF((VLOOKUP($A626,DATA!$S$1:$AC$38,8,FALSE))="X","X",(IF(V625="X",1,V625+1)))))</f>
        <v/>
      </c>
      <c r="W626" s="50" t="str">
        <f>IF($A626="","",(IF((VLOOKUP($A626,DATA!$S$1:$AC$38,9,FALSE))="X","X",(IF(W625="X",1,W625+1)))))</f>
        <v/>
      </c>
      <c r="X626" s="50" t="str">
        <f>IF($A626="","",(IF((VLOOKUP($A626,DATA!$S$1:$AC$38,10,FALSE))="X","X",(IF(X625="X",1,X625+1)))))</f>
        <v/>
      </c>
      <c r="Y626" s="51" t="str">
        <f>IF($A626="","",(IF((VLOOKUP($A626,DATA!$S$1:$AC$38,11,FALSE))="X","X",(IF(Y625="X",1,Y625+1)))))</f>
        <v/>
      </c>
    </row>
    <row r="627" spans="2:25" ht="18.600000000000001" customHeight="1" x14ac:dyDescent="0.25">
      <c r="B627" s="50" t="str">
        <f>IF($A627="","",(IF((VLOOKUP($A627,DATA!$A$1:$M$38,2,FALSE))="X","X",(IF(B626="X",1,B626+1)))))</f>
        <v/>
      </c>
      <c r="C627" s="51" t="str">
        <f>IF($A627="","",(IF((VLOOKUP($A627,DATA!$A$1:$M$38,3,FALSE))="X","X",(IF(C626="X",1,C626+1)))))</f>
        <v/>
      </c>
      <c r="D627" s="50" t="str">
        <f>IF($A627="","",(IF((VLOOKUP($A627,DATA!$A$1:$M$38,4,FALSE))="X","X",(IF(D626="X",1,D626+1)))))</f>
        <v/>
      </c>
      <c r="E627" s="51" t="str">
        <f>IF($A627="","",(IF((VLOOKUP($A627,DATA!$A$1:$M$38,5,FALSE))="X","X",(IF(E626="X",1,E626+1)))))</f>
        <v/>
      </c>
      <c r="F627" s="50" t="str">
        <f>IF($A627="","",(IF((VLOOKUP($A627,DATA!$A$1:$M$38,6,FALSE))="X","X",(IF(F626="X",1,F626+1)))))</f>
        <v/>
      </c>
      <c r="G627" s="51" t="str">
        <f>IF($A627="","",(IF((VLOOKUP($A627,DATA!$A$1:$M$38,7,FALSE))="X","X",(IF(G626="X",1,G626+1)))))</f>
        <v/>
      </c>
      <c r="H627" s="50" t="str">
        <f>IF($A627="","",(IF((VLOOKUP($A627,DATA!$A$1:$M$38,8,FALSE))="X","X",(IF(H626="X",1,H626+1)))))</f>
        <v/>
      </c>
      <c r="I627" s="50" t="str">
        <f>IF($A627="","",(IF((VLOOKUP($A627,DATA!$A$1:$M$38,9,FALSE))="X","X",(IF(I626="X",1,I626+1)))))</f>
        <v/>
      </c>
      <c r="J627" s="51" t="str">
        <f>IF($A627="","",(IF((VLOOKUP($A627,DATA!$A$1:$M$38,10,FALSE))="X","X",(IF(J626="X",1,J626+1)))))</f>
        <v/>
      </c>
      <c r="K627" s="50" t="str">
        <f>IF($A627="","",(IF((VLOOKUP($A627,DATA!$A$1:$M$38,11,FALSE))="X","X",(IF(K626="X",1,K626+1)))))</f>
        <v/>
      </c>
      <c r="L627" s="50" t="str">
        <f>IF($A627="","",(IF((VLOOKUP($A627,DATA!$A$1:$M$38,12,FALSE))="X","X",(IF(L626="X",1,L626+1)))))</f>
        <v/>
      </c>
      <c r="M627" s="50" t="str">
        <f>IF($A627="","",(IF((VLOOKUP($A627,DATA!$A$1:$M$38,13,FALSE))="X","X",(IF(M626="X",1,M626+1)))))</f>
        <v/>
      </c>
      <c r="N627" s="53" t="str">
        <f t="shared" si="18"/>
        <v/>
      </c>
      <c r="O627" s="51" t="str">
        <f t="shared" si="19"/>
        <v/>
      </c>
      <c r="P627" s="50" t="str">
        <f>IF($A627="","",(IF((VLOOKUP($A627,DATA!$S$1:$AC$38,2,FALSE))="X","X",(IF(P626="X",1,P626+1)))))</f>
        <v/>
      </c>
      <c r="Q627" s="50" t="str">
        <f>IF($A627="","",(IF((VLOOKUP($A627,DATA!$S$1:$AC$38,3,FALSE))="X","X",(IF(Q626="X",1,Q626+1)))))</f>
        <v/>
      </c>
      <c r="R627" s="50" t="str">
        <f>IF($A627="","",(IF((VLOOKUP($A627,DATA!$S$1:$AC$38,4,FALSE))="X","X",(IF(R626="X",1,R626+1)))))</f>
        <v/>
      </c>
      <c r="S627" s="50" t="str">
        <f>IF($A627="","",(IF((VLOOKUP($A627,DATA!$S$1:$AC$38,5,FALSE))="X","X",(IF(S626="X",1,S626+1)))))</f>
        <v/>
      </c>
      <c r="T627" s="50" t="str">
        <f>IF($A627="","",(IF((VLOOKUP($A627,DATA!$S$1:$AC$38,6,FALSE))="X","X",(IF(T626="X",1,T626+1)))))</f>
        <v/>
      </c>
      <c r="U627" s="50" t="str">
        <f>IF($A627="","",(IF((VLOOKUP($A627,DATA!$S$1:$AC$38,7,FALSE))="X","X",(IF(U626="X",1,U626+1)))))</f>
        <v/>
      </c>
      <c r="V627" s="51" t="str">
        <f>IF($A627="","",(IF((VLOOKUP($A627,DATA!$S$1:$AC$38,8,FALSE))="X","X",(IF(V626="X",1,V626+1)))))</f>
        <v/>
      </c>
      <c r="W627" s="50" t="str">
        <f>IF($A627="","",(IF((VLOOKUP($A627,DATA!$S$1:$AC$38,9,FALSE))="X","X",(IF(W626="X",1,W626+1)))))</f>
        <v/>
      </c>
      <c r="X627" s="50" t="str">
        <f>IF($A627="","",(IF((VLOOKUP($A627,DATA!$S$1:$AC$38,10,FALSE))="X","X",(IF(X626="X",1,X626+1)))))</f>
        <v/>
      </c>
      <c r="Y627" s="51" t="str">
        <f>IF($A627="","",(IF((VLOOKUP($A627,DATA!$S$1:$AC$38,11,FALSE))="X","X",(IF(Y626="X",1,Y626+1)))))</f>
        <v/>
      </c>
    </row>
    <row r="628" spans="2:25" ht="18.600000000000001" customHeight="1" x14ac:dyDescent="0.25">
      <c r="B628" s="50" t="str">
        <f>IF($A628="","",(IF((VLOOKUP($A628,DATA!$A$1:$M$38,2,FALSE))="X","X",(IF(B627="X",1,B627+1)))))</f>
        <v/>
      </c>
      <c r="C628" s="51" t="str">
        <f>IF($A628="","",(IF((VLOOKUP($A628,DATA!$A$1:$M$38,3,FALSE))="X","X",(IF(C627="X",1,C627+1)))))</f>
        <v/>
      </c>
      <c r="D628" s="50" t="str">
        <f>IF($A628="","",(IF((VLOOKUP($A628,DATA!$A$1:$M$38,4,FALSE))="X","X",(IF(D627="X",1,D627+1)))))</f>
        <v/>
      </c>
      <c r="E628" s="51" t="str">
        <f>IF($A628="","",(IF((VLOOKUP($A628,DATA!$A$1:$M$38,5,FALSE))="X","X",(IF(E627="X",1,E627+1)))))</f>
        <v/>
      </c>
      <c r="F628" s="50" t="str">
        <f>IF($A628="","",(IF((VLOOKUP($A628,DATA!$A$1:$M$38,6,FALSE))="X","X",(IF(F627="X",1,F627+1)))))</f>
        <v/>
      </c>
      <c r="G628" s="51" t="str">
        <f>IF($A628="","",(IF((VLOOKUP($A628,DATA!$A$1:$M$38,7,FALSE))="X","X",(IF(G627="X",1,G627+1)))))</f>
        <v/>
      </c>
      <c r="H628" s="50" t="str">
        <f>IF($A628="","",(IF((VLOOKUP($A628,DATA!$A$1:$M$38,8,FALSE))="X","X",(IF(H627="X",1,H627+1)))))</f>
        <v/>
      </c>
      <c r="I628" s="50" t="str">
        <f>IF($A628="","",(IF((VLOOKUP($A628,DATA!$A$1:$M$38,9,FALSE))="X","X",(IF(I627="X",1,I627+1)))))</f>
        <v/>
      </c>
      <c r="J628" s="51" t="str">
        <f>IF($A628="","",(IF((VLOOKUP($A628,DATA!$A$1:$M$38,10,FALSE))="X","X",(IF(J627="X",1,J627+1)))))</f>
        <v/>
      </c>
      <c r="K628" s="50" t="str">
        <f>IF($A628="","",(IF((VLOOKUP($A628,DATA!$A$1:$M$38,11,FALSE))="X","X",(IF(K627="X",1,K627+1)))))</f>
        <v/>
      </c>
      <c r="L628" s="50" t="str">
        <f>IF($A628="","",(IF((VLOOKUP($A628,DATA!$A$1:$M$38,12,FALSE))="X","X",(IF(L627="X",1,L627+1)))))</f>
        <v/>
      </c>
      <c r="M628" s="50" t="str">
        <f>IF($A628="","",(IF((VLOOKUP($A628,DATA!$A$1:$M$38,13,FALSE))="X","X",(IF(M627="X",1,M627+1)))))</f>
        <v/>
      </c>
      <c r="N628" s="53" t="str">
        <f t="shared" si="18"/>
        <v/>
      </c>
      <c r="O628" s="51" t="str">
        <f t="shared" si="19"/>
        <v/>
      </c>
      <c r="P628" s="50" t="str">
        <f>IF($A628="","",(IF((VLOOKUP($A628,DATA!$S$1:$AC$38,2,FALSE))="X","X",(IF(P627="X",1,P627+1)))))</f>
        <v/>
      </c>
      <c r="Q628" s="50" t="str">
        <f>IF($A628="","",(IF((VLOOKUP($A628,DATA!$S$1:$AC$38,3,FALSE))="X","X",(IF(Q627="X",1,Q627+1)))))</f>
        <v/>
      </c>
      <c r="R628" s="50" t="str">
        <f>IF($A628="","",(IF((VLOOKUP($A628,DATA!$S$1:$AC$38,4,FALSE))="X","X",(IF(R627="X",1,R627+1)))))</f>
        <v/>
      </c>
      <c r="S628" s="50" t="str">
        <f>IF($A628="","",(IF((VLOOKUP($A628,DATA!$S$1:$AC$38,5,FALSE))="X","X",(IF(S627="X",1,S627+1)))))</f>
        <v/>
      </c>
      <c r="T628" s="50" t="str">
        <f>IF($A628="","",(IF((VLOOKUP($A628,DATA!$S$1:$AC$38,6,FALSE))="X","X",(IF(T627="X",1,T627+1)))))</f>
        <v/>
      </c>
      <c r="U628" s="50" t="str">
        <f>IF($A628="","",(IF((VLOOKUP($A628,DATA!$S$1:$AC$38,7,FALSE))="X","X",(IF(U627="X",1,U627+1)))))</f>
        <v/>
      </c>
      <c r="V628" s="51" t="str">
        <f>IF($A628="","",(IF((VLOOKUP($A628,DATA!$S$1:$AC$38,8,FALSE))="X","X",(IF(V627="X",1,V627+1)))))</f>
        <v/>
      </c>
      <c r="W628" s="50" t="str">
        <f>IF($A628="","",(IF((VLOOKUP($A628,DATA!$S$1:$AC$38,9,FALSE))="X","X",(IF(W627="X",1,W627+1)))))</f>
        <v/>
      </c>
      <c r="X628" s="50" t="str">
        <f>IF($A628="","",(IF((VLOOKUP($A628,DATA!$S$1:$AC$38,10,FALSE))="X","X",(IF(X627="X",1,X627+1)))))</f>
        <v/>
      </c>
      <c r="Y628" s="51" t="str">
        <f>IF($A628="","",(IF((VLOOKUP($A628,DATA!$S$1:$AC$38,11,FALSE))="X","X",(IF(Y627="X",1,Y627+1)))))</f>
        <v/>
      </c>
    </row>
    <row r="629" spans="2:25" ht="18.600000000000001" customHeight="1" x14ac:dyDescent="0.25">
      <c r="B629" s="50" t="str">
        <f>IF($A629="","",(IF((VLOOKUP($A629,DATA!$A$1:$M$38,2,FALSE))="X","X",(IF(B628="X",1,B628+1)))))</f>
        <v/>
      </c>
      <c r="C629" s="51" t="str">
        <f>IF($A629="","",(IF((VLOOKUP($A629,DATA!$A$1:$M$38,3,FALSE))="X","X",(IF(C628="X",1,C628+1)))))</f>
        <v/>
      </c>
      <c r="D629" s="50" t="str">
        <f>IF($A629="","",(IF((VLOOKUP($A629,DATA!$A$1:$M$38,4,FALSE))="X","X",(IF(D628="X",1,D628+1)))))</f>
        <v/>
      </c>
      <c r="E629" s="51" t="str">
        <f>IF($A629="","",(IF((VLOOKUP($A629,DATA!$A$1:$M$38,5,FALSE))="X","X",(IF(E628="X",1,E628+1)))))</f>
        <v/>
      </c>
      <c r="F629" s="50" t="str">
        <f>IF($A629="","",(IF((VLOOKUP($A629,DATA!$A$1:$M$38,6,FALSE))="X","X",(IF(F628="X",1,F628+1)))))</f>
        <v/>
      </c>
      <c r="G629" s="51" t="str">
        <f>IF($A629="","",(IF((VLOOKUP($A629,DATA!$A$1:$M$38,7,FALSE))="X","X",(IF(G628="X",1,G628+1)))))</f>
        <v/>
      </c>
      <c r="H629" s="50" t="str">
        <f>IF($A629="","",(IF((VLOOKUP($A629,DATA!$A$1:$M$38,8,FALSE))="X","X",(IF(H628="X",1,H628+1)))))</f>
        <v/>
      </c>
      <c r="I629" s="50" t="str">
        <f>IF($A629="","",(IF((VLOOKUP($A629,DATA!$A$1:$M$38,9,FALSE))="X","X",(IF(I628="X",1,I628+1)))))</f>
        <v/>
      </c>
      <c r="J629" s="51" t="str">
        <f>IF($A629="","",(IF((VLOOKUP($A629,DATA!$A$1:$M$38,10,FALSE))="X","X",(IF(J628="X",1,J628+1)))))</f>
        <v/>
      </c>
      <c r="K629" s="50" t="str">
        <f>IF($A629="","",(IF((VLOOKUP($A629,DATA!$A$1:$M$38,11,FALSE))="X","X",(IF(K628="X",1,K628+1)))))</f>
        <v/>
      </c>
      <c r="L629" s="50" t="str">
        <f>IF($A629="","",(IF((VLOOKUP($A629,DATA!$A$1:$M$38,12,FALSE))="X","X",(IF(L628="X",1,L628+1)))))</f>
        <v/>
      </c>
      <c r="M629" s="50" t="str">
        <f>IF($A629="","",(IF((VLOOKUP($A629,DATA!$A$1:$M$38,13,FALSE))="X","X",(IF(M628="X",1,M628+1)))))</f>
        <v/>
      </c>
      <c r="N629" s="53" t="str">
        <f t="shared" si="18"/>
        <v/>
      </c>
      <c r="O629" s="51" t="str">
        <f t="shared" si="19"/>
        <v/>
      </c>
      <c r="P629" s="50" t="str">
        <f>IF($A629="","",(IF((VLOOKUP($A629,DATA!$S$1:$AC$38,2,FALSE))="X","X",(IF(P628="X",1,P628+1)))))</f>
        <v/>
      </c>
      <c r="Q629" s="50" t="str">
        <f>IF($A629="","",(IF((VLOOKUP($A629,DATA!$S$1:$AC$38,3,FALSE))="X","X",(IF(Q628="X",1,Q628+1)))))</f>
        <v/>
      </c>
      <c r="R629" s="50" t="str">
        <f>IF($A629="","",(IF((VLOOKUP($A629,DATA!$S$1:$AC$38,4,FALSE))="X","X",(IF(R628="X",1,R628+1)))))</f>
        <v/>
      </c>
      <c r="S629" s="50" t="str">
        <f>IF($A629="","",(IF((VLOOKUP($A629,DATA!$S$1:$AC$38,5,FALSE))="X","X",(IF(S628="X",1,S628+1)))))</f>
        <v/>
      </c>
      <c r="T629" s="50" t="str">
        <f>IF($A629="","",(IF((VLOOKUP($A629,DATA!$S$1:$AC$38,6,FALSE))="X","X",(IF(T628="X",1,T628+1)))))</f>
        <v/>
      </c>
      <c r="U629" s="50" t="str">
        <f>IF($A629="","",(IF((VLOOKUP($A629,DATA!$S$1:$AC$38,7,FALSE))="X","X",(IF(U628="X",1,U628+1)))))</f>
        <v/>
      </c>
      <c r="V629" s="51" t="str">
        <f>IF($A629="","",(IF((VLOOKUP($A629,DATA!$S$1:$AC$38,8,FALSE))="X","X",(IF(V628="X",1,V628+1)))))</f>
        <v/>
      </c>
      <c r="W629" s="50" t="str">
        <f>IF($A629="","",(IF((VLOOKUP($A629,DATA!$S$1:$AC$38,9,FALSE))="X","X",(IF(W628="X",1,W628+1)))))</f>
        <v/>
      </c>
      <c r="X629" s="50" t="str">
        <f>IF($A629="","",(IF((VLOOKUP($A629,DATA!$S$1:$AC$38,10,FALSE))="X","X",(IF(X628="X",1,X628+1)))))</f>
        <v/>
      </c>
      <c r="Y629" s="51" t="str">
        <f>IF($A629="","",(IF((VLOOKUP($A629,DATA!$S$1:$AC$38,11,FALSE))="X","X",(IF(Y628="X",1,Y628+1)))))</f>
        <v/>
      </c>
    </row>
    <row r="630" spans="2:25" ht="18.600000000000001" customHeight="1" x14ac:dyDescent="0.25">
      <c r="B630" s="50" t="str">
        <f>IF($A630="","",(IF((VLOOKUP($A630,DATA!$A$1:$M$38,2,FALSE))="X","X",(IF(B629="X",1,B629+1)))))</f>
        <v/>
      </c>
      <c r="C630" s="51" t="str">
        <f>IF($A630="","",(IF((VLOOKUP($A630,DATA!$A$1:$M$38,3,FALSE))="X","X",(IF(C629="X",1,C629+1)))))</f>
        <v/>
      </c>
      <c r="D630" s="50" t="str">
        <f>IF($A630="","",(IF((VLOOKUP($A630,DATA!$A$1:$M$38,4,FALSE))="X","X",(IF(D629="X",1,D629+1)))))</f>
        <v/>
      </c>
      <c r="E630" s="51" t="str">
        <f>IF($A630="","",(IF((VLOOKUP($A630,DATA!$A$1:$M$38,5,FALSE))="X","X",(IF(E629="X",1,E629+1)))))</f>
        <v/>
      </c>
      <c r="F630" s="50" t="str">
        <f>IF($A630="","",(IF((VLOOKUP($A630,DATA!$A$1:$M$38,6,FALSE))="X","X",(IF(F629="X",1,F629+1)))))</f>
        <v/>
      </c>
      <c r="G630" s="51" t="str">
        <f>IF($A630="","",(IF((VLOOKUP($A630,DATA!$A$1:$M$38,7,FALSE))="X","X",(IF(G629="X",1,G629+1)))))</f>
        <v/>
      </c>
      <c r="H630" s="50" t="str">
        <f>IF($A630="","",(IF((VLOOKUP($A630,DATA!$A$1:$M$38,8,FALSE))="X","X",(IF(H629="X",1,H629+1)))))</f>
        <v/>
      </c>
      <c r="I630" s="50" t="str">
        <f>IF($A630="","",(IF((VLOOKUP($A630,DATA!$A$1:$M$38,9,FALSE))="X","X",(IF(I629="X",1,I629+1)))))</f>
        <v/>
      </c>
      <c r="J630" s="51" t="str">
        <f>IF($A630="","",(IF((VLOOKUP($A630,DATA!$A$1:$M$38,10,FALSE))="X","X",(IF(J629="X",1,J629+1)))))</f>
        <v/>
      </c>
      <c r="K630" s="50" t="str">
        <f>IF($A630="","",(IF((VLOOKUP($A630,DATA!$A$1:$M$38,11,FALSE))="X","X",(IF(K629="X",1,K629+1)))))</f>
        <v/>
      </c>
      <c r="L630" s="50" t="str">
        <f>IF($A630="","",(IF((VLOOKUP($A630,DATA!$A$1:$M$38,12,FALSE))="X","X",(IF(L629="X",1,L629+1)))))</f>
        <v/>
      </c>
      <c r="M630" s="50" t="str">
        <f>IF($A630="","",(IF((VLOOKUP($A630,DATA!$A$1:$M$38,13,FALSE))="X","X",(IF(M629="X",1,M629+1)))))</f>
        <v/>
      </c>
      <c r="N630" s="53" t="str">
        <f t="shared" si="18"/>
        <v/>
      </c>
      <c r="O630" s="51" t="str">
        <f t="shared" si="19"/>
        <v/>
      </c>
      <c r="P630" s="50" t="str">
        <f>IF($A630="","",(IF((VLOOKUP($A630,DATA!$S$1:$AC$38,2,FALSE))="X","X",(IF(P629="X",1,P629+1)))))</f>
        <v/>
      </c>
      <c r="Q630" s="50" t="str">
        <f>IF($A630="","",(IF((VLOOKUP($A630,DATA!$S$1:$AC$38,3,FALSE))="X","X",(IF(Q629="X",1,Q629+1)))))</f>
        <v/>
      </c>
      <c r="R630" s="50" t="str">
        <f>IF($A630="","",(IF((VLOOKUP($A630,DATA!$S$1:$AC$38,4,FALSE))="X","X",(IF(R629="X",1,R629+1)))))</f>
        <v/>
      </c>
      <c r="S630" s="50" t="str">
        <f>IF($A630="","",(IF((VLOOKUP($A630,DATA!$S$1:$AC$38,5,FALSE))="X","X",(IF(S629="X",1,S629+1)))))</f>
        <v/>
      </c>
      <c r="T630" s="50" t="str">
        <f>IF($A630="","",(IF((VLOOKUP($A630,DATA!$S$1:$AC$38,6,FALSE))="X","X",(IF(T629="X",1,T629+1)))))</f>
        <v/>
      </c>
      <c r="U630" s="50" t="str">
        <f>IF($A630="","",(IF((VLOOKUP($A630,DATA!$S$1:$AC$38,7,FALSE))="X","X",(IF(U629="X",1,U629+1)))))</f>
        <v/>
      </c>
      <c r="V630" s="51" t="str">
        <f>IF($A630="","",(IF((VLOOKUP($A630,DATA!$S$1:$AC$38,8,FALSE))="X","X",(IF(V629="X",1,V629+1)))))</f>
        <v/>
      </c>
      <c r="W630" s="50" t="str">
        <f>IF($A630="","",(IF((VLOOKUP($A630,DATA!$S$1:$AC$38,9,FALSE))="X","X",(IF(W629="X",1,W629+1)))))</f>
        <v/>
      </c>
      <c r="X630" s="50" t="str">
        <f>IF($A630="","",(IF((VLOOKUP($A630,DATA!$S$1:$AC$38,10,FALSE))="X","X",(IF(X629="X",1,X629+1)))))</f>
        <v/>
      </c>
      <c r="Y630" s="51" t="str">
        <f>IF($A630="","",(IF((VLOOKUP($A630,DATA!$S$1:$AC$38,11,FALSE))="X","X",(IF(Y629="X",1,Y629+1)))))</f>
        <v/>
      </c>
    </row>
    <row r="631" spans="2:25" ht="18.600000000000001" customHeight="1" x14ac:dyDescent="0.25">
      <c r="B631" s="50" t="str">
        <f>IF($A631="","",(IF((VLOOKUP($A631,DATA!$A$1:$M$38,2,FALSE))="X","X",(IF(B630="X",1,B630+1)))))</f>
        <v/>
      </c>
      <c r="C631" s="51" t="str">
        <f>IF($A631="","",(IF((VLOOKUP($A631,DATA!$A$1:$M$38,3,FALSE))="X","X",(IF(C630="X",1,C630+1)))))</f>
        <v/>
      </c>
      <c r="D631" s="50" t="str">
        <f>IF($A631="","",(IF((VLOOKUP($A631,DATA!$A$1:$M$38,4,FALSE))="X","X",(IF(D630="X",1,D630+1)))))</f>
        <v/>
      </c>
      <c r="E631" s="51" t="str">
        <f>IF($A631="","",(IF((VLOOKUP($A631,DATA!$A$1:$M$38,5,FALSE))="X","X",(IF(E630="X",1,E630+1)))))</f>
        <v/>
      </c>
      <c r="F631" s="50" t="str">
        <f>IF($A631="","",(IF((VLOOKUP($A631,DATA!$A$1:$M$38,6,FALSE))="X","X",(IF(F630="X",1,F630+1)))))</f>
        <v/>
      </c>
      <c r="G631" s="51" t="str">
        <f>IF($A631="","",(IF((VLOOKUP($A631,DATA!$A$1:$M$38,7,FALSE))="X","X",(IF(G630="X",1,G630+1)))))</f>
        <v/>
      </c>
      <c r="H631" s="50" t="str">
        <f>IF($A631="","",(IF((VLOOKUP($A631,DATA!$A$1:$M$38,8,FALSE))="X","X",(IF(H630="X",1,H630+1)))))</f>
        <v/>
      </c>
      <c r="I631" s="50" t="str">
        <f>IF($A631="","",(IF((VLOOKUP($A631,DATA!$A$1:$M$38,9,FALSE))="X","X",(IF(I630="X",1,I630+1)))))</f>
        <v/>
      </c>
      <c r="J631" s="51" t="str">
        <f>IF($A631="","",(IF((VLOOKUP($A631,DATA!$A$1:$M$38,10,FALSE))="X","X",(IF(J630="X",1,J630+1)))))</f>
        <v/>
      </c>
      <c r="K631" s="50" t="str">
        <f>IF($A631="","",(IF((VLOOKUP($A631,DATA!$A$1:$M$38,11,FALSE))="X","X",(IF(K630="X",1,K630+1)))))</f>
        <v/>
      </c>
      <c r="L631" s="50" t="str">
        <f>IF($A631="","",(IF((VLOOKUP($A631,DATA!$A$1:$M$38,12,FALSE))="X","X",(IF(L630="X",1,L630+1)))))</f>
        <v/>
      </c>
      <c r="M631" s="50" t="str">
        <f>IF($A631="","",(IF((VLOOKUP($A631,DATA!$A$1:$M$38,13,FALSE))="X","X",(IF(M630="X",1,M630+1)))))</f>
        <v/>
      </c>
      <c r="N631" s="53" t="str">
        <f t="shared" si="18"/>
        <v/>
      </c>
      <c r="O631" s="51" t="str">
        <f t="shared" si="19"/>
        <v/>
      </c>
      <c r="P631" s="50" t="str">
        <f>IF($A631="","",(IF((VLOOKUP($A631,DATA!$S$1:$AC$38,2,FALSE))="X","X",(IF(P630="X",1,P630+1)))))</f>
        <v/>
      </c>
      <c r="Q631" s="50" t="str">
        <f>IF($A631="","",(IF((VLOOKUP($A631,DATA!$S$1:$AC$38,3,FALSE))="X","X",(IF(Q630="X",1,Q630+1)))))</f>
        <v/>
      </c>
      <c r="R631" s="50" t="str">
        <f>IF($A631="","",(IF((VLOOKUP($A631,DATA!$S$1:$AC$38,4,FALSE))="X","X",(IF(R630="X",1,R630+1)))))</f>
        <v/>
      </c>
      <c r="S631" s="50" t="str">
        <f>IF($A631="","",(IF((VLOOKUP($A631,DATA!$S$1:$AC$38,5,FALSE))="X","X",(IF(S630="X",1,S630+1)))))</f>
        <v/>
      </c>
      <c r="T631" s="50" t="str">
        <f>IF($A631="","",(IF((VLOOKUP($A631,DATA!$S$1:$AC$38,6,FALSE))="X","X",(IF(T630="X",1,T630+1)))))</f>
        <v/>
      </c>
      <c r="U631" s="50" t="str">
        <f>IF($A631="","",(IF((VLOOKUP($A631,DATA!$S$1:$AC$38,7,FALSE))="X","X",(IF(U630="X",1,U630+1)))))</f>
        <v/>
      </c>
      <c r="V631" s="51" t="str">
        <f>IF($A631="","",(IF((VLOOKUP($A631,DATA!$S$1:$AC$38,8,FALSE))="X","X",(IF(V630="X",1,V630+1)))))</f>
        <v/>
      </c>
      <c r="W631" s="50" t="str">
        <f>IF($A631="","",(IF((VLOOKUP($A631,DATA!$S$1:$AC$38,9,FALSE))="X","X",(IF(W630="X",1,W630+1)))))</f>
        <v/>
      </c>
      <c r="X631" s="50" t="str">
        <f>IF($A631="","",(IF((VLOOKUP($A631,DATA!$S$1:$AC$38,10,FALSE))="X","X",(IF(X630="X",1,X630+1)))))</f>
        <v/>
      </c>
      <c r="Y631" s="51" t="str">
        <f>IF($A631="","",(IF((VLOOKUP($A631,DATA!$S$1:$AC$38,11,FALSE))="X","X",(IF(Y630="X",1,Y630+1)))))</f>
        <v/>
      </c>
    </row>
    <row r="632" spans="2:25" ht="18.600000000000001" customHeight="1" x14ac:dyDescent="0.25">
      <c r="B632" s="50" t="str">
        <f>IF($A632="","",(IF((VLOOKUP($A632,DATA!$A$1:$M$38,2,FALSE))="X","X",(IF(B631="X",1,B631+1)))))</f>
        <v/>
      </c>
      <c r="C632" s="51" t="str">
        <f>IF($A632="","",(IF((VLOOKUP($A632,DATA!$A$1:$M$38,3,FALSE))="X","X",(IF(C631="X",1,C631+1)))))</f>
        <v/>
      </c>
      <c r="D632" s="50" t="str">
        <f>IF($A632="","",(IF((VLOOKUP($A632,DATA!$A$1:$M$38,4,FALSE))="X","X",(IF(D631="X",1,D631+1)))))</f>
        <v/>
      </c>
      <c r="E632" s="51" t="str">
        <f>IF($A632="","",(IF((VLOOKUP($A632,DATA!$A$1:$M$38,5,FALSE))="X","X",(IF(E631="X",1,E631+1)))))</f>
        <v/>
      </c>
      <c r="F632" s="50" t="str">
        <f>IF($A632="","",(IF((VLOOKUP($A632,DATA!$A$1:$M$38,6,FALSE))="X","X",(IF(F631="X",1,F631+1)))))</f>
        <v/>
      </c>
      <c r="G632" s="51" t="str">
        <f>IF($A632="","",(IF((VLOOKUP($A632,DATA!$A$1:$M$38,7,FALSE))="X","X",(IF(G631="X",1,G631+1)))))</f>
        <v/>
      </c>
      <c r="H632" s="50" t="str">
        <f>IF($A632="","",(IF((VLOOKUP($A632,DATA!$A$1:$M$38,8,FALSE))="X","X",(IF(H631="X",1,H631+1)))))</f>
        <v/>
      </c>
      <c r="I632" s="50" t="str">
        <f>IF($A632="","",(IF((VLOOKUP($A632,DATA!$A$1:$M$38,9,FALSE))="X","X",(IF(I631="X",1,I631+1)))))</f>
        <v/>
      </c>
      <c r="J632" s="51" t="str">
        <f>IF($A632="","",(IF((VLOOKUP($A632,DATA!$A$1:$M$38,10,FALSE))="X","X",(IF(J631="X",1,J631+1)))))</f>
        <v/>
      </c>
      <c r="K632" s="50" t="str">
        <f>IF($A632="","",(IF((VLOOKUP($A632,DATA!$A$1:$M$38,11,FALSE))="X","X",(IF(K631="X",1,K631+1)))))</f>
        <v/>
      </c>
      <c r="L632" s="50" t="str">
        <f>IF($A632="","",(IF((VLOOKUP($A632,DATA!$A$1:$M$38,12,FALSE))="X","X",(IF(L631="X",1,L631+1)))))</f>
        <v/>
      </c>
      <c r="M632" s="50" t="str">
        <f>IF($A632="","",(IF((VLOOKUP($A632,DATA!$A$1:$M$38,13,FALSE))="X","X",(IF(M631="X",1,M631+1)))))</f>
        <v/>
      </c>
      <c r="N632" s="53" t="str">
        <f t="shared" si="18"/>
        <v/>
      </c>
      <c r="O632" s="51" t="str">
        <f t="shared" si="19"/>
        <v/>
      </c>
      <c r="P632" s="50" t="str">
        <f>IF($A632="","",(IF((VLOOKUP($A632,DATA!$S$1:$AC$38,2,FALSE))="X","X",(IF(P631="X",1,P631+1)))))</f>
        <v/>
      </c>
      <c r="Q632" s="50" t="str">
        <f>IF($A632="","",(IF((VLOOKUP($A632,DATA!$S$1:$AC$38,3,FALSE))="X","X",(IF(Q631="X",1,Q631+1)))))</f>
        <v/>
      </c>
      <c r="R632" s="50" t="str">
        <f>IF($A632="","",(IF((VLOOKUP($A632,DATA!$S$1:$AC$38,4,FALSE))="X","X",(IF(R631="X",1,R631+1)))))</f>
        <v/>
      </c>
      <c r="S632" s="50" t="str">
        <f>IF($A632="","",(IF((VLOOKUP($A632,DATA!$S$1:$AC$38,5,FALSE))="X","X",(IF(S631="X",1,S631+1)))))</f>
        <v/>
      </c>
      <c r="T632" s="50" t="str">
        <f>IF($A632="","",(IF((VLOOKUP($A632,DATA!$S$1:$AC$38,6,FALSE))="X","X",(IF(T631="X",1,T631+1)))))</f>
        <v/>
      </c>
      <c r="U632" s="50" t="str">
        <f>IF($A632="","",(IF((VLOOKUP($A632,DATA!$S$1:$AC$38,7,FALSE))="X","X",(IF(U631="X",1,U631+1)))))</f>
        <v/>
      </c>
      <c r="V632" s="51" t="str">
        <f>IF($A632="","",(IF((VLOOKUP($A632,DATA!$S$1:$AC$38,8,FALSE))="X","X",(IF(V631="X",1,V631+1)))))</f>
        <v/>
      </c>
      <c r="W632" s="50" t="str">
        <f>IF($A632="","",(IF((VLOOKUP($A632,DATA!$S$1:$AC$38,9,FALSE))="X","X",(IF(W631="X",1,W631+1)))))</f>
        <v/>
      </c>
      <c r="X632" s="50" t="str">
        <f>IF($A632="","",(IF((VLOOKUP($A632,DATA!$S$1:$AC$38,10,FALSE))="X","X",(IF(X631="X",1,X631+1)))))</f>
        <v/>
      </c>
      <c r="Y632" s="51" t="str">
        <f>IF($A632="","",(IF((VLOOKUP($A632,DATA!$S$1:$AC$38,11,FALSE))="X","X",(IF(Y631="X",1,Y631+1)))))</f>
        <v/>
      </c>
    </row>
    <row r="633" spans="2:25" ht="18.600000000000001" customHeight="1" x14ac:dyDescent="0.25">
      <c r="B633" s="50" t="str">
        <f>IF($A633="","",(IF((VLOOKUP($A633,DATA!$A$1:$M$38,2,FALSE))="X","X",(IF(B632="X",1,B632+1)))))</f>
        <v/>
      </c>
      <c r="C633" s="51" t="str">
        <f>IF($A633="","",(IF((VLOOKUP($A633,DATA!$A$1:$M$38,3,FALSE))="X","X",(IF(C632="X",1,C632+1)))))</f>
        <v/>
      </c>
      <c r="D633" s="50" t="str">
        <f>IF($A633="","",(IF((VLOOKUP($A633,DATA!$A$1:$M$38,4,FALSE))="X","X",(IF(D632="X",1,D632+1)))))</f>
        <v/>
      </c>
      <c r="E633" s="51" t="str">
        <f>IF($A633="","",(IF((VLOOKUP($A633,DATA!$A$1:$M$38,5,FALSE))="X","X",(IF(E632="X",1,E632+1)))))</f>
        <v/>
      </c>
      <c r="F633" s="50" t="str">
        <f>IF($A633="","",(IF((VLOOKUP($A633,DATA!$A$1:$M$38,6,FALSE))="X","X",(IF(F632="X",1,F632+1)))))</f>
        <v/>
      </c>
      <c r="G633" s="51" t="str">
        <f>IF($A633="","",(IF((VLOOKUP($A633,DATA!$A$1:$M$38,7,FALSE))="X","X",(IF(G632="X",1,G632+1)))))</f>
        <v/>
      </c>
      <c r="H633" s="50" t="str">
        <f>IF($A633="","",(IF((VLOOKUP($A633,DATA!$A$1:$M$38,8,FALSE))="X","X",(IF(H632="X",1,H632+1)))))</f>
        <v/>
      </c>
      <c r="I633" s="50" t="str">
        <f>IF($A633="","",(IF((VLOOKUP($A633,DATA!$A$1:$M$38,9,FALSE))="X","X",(IF(I632="X",1,I632+1)))))</f>
        <v/>
      </c>
      <c r="J633" s="51" t="str">
        <f>IF($A633="","",(IF((VLOOKUP($A633,DATA!$A$1:$M$38,10,FALSE))="X","X",(IF(J632="X",1,J632+1)))))</f>
        <v/>
      </c>
      <c r="K633" s="50" t="str">
        <f>IF($A633="","",(IF((VLOOKUP($A633,DATA!$A$1:$M$38,11,FALSE))="X","X",(IF(K632="X",1,K632+1)))))</f>
        <v/>
      </c>
      <c r="L633" s="50" t="str">
        <f>IF($A633="","",(IF((VLOOKUP($A633,DATA!$A$1:$M$38,12,FALSE))="X","X",(IF(L632="X",1,L632+1)))))</f>
        <v/>
      </c>
      <c r="M633" s="50" t="str">
        <f>IF($A633="","",(IF((VLOOKUP($A633,DATA!$A$1:$M$38,13,FALSE))="X","X",(IF(M632="X",1,M632+1)))))</f>
        <v/>
      </c>
      <c r="N633" s="53" t="str">
        <f t="shared" si="18"/>
        <v/>
      </c>
      <c r="O633" s="51" t="str">
        <f t="shared" si="19"/>
        <v/>
      </c>
      <c r="P633" s="50" t="str">
        <f>IF($A633="","",(IF((VLOOKUP($A633,DATA!$S$1:$AC$38,2,FALSE))="X","X",(IF(P632="X",1,P632+1)))))</f>
        <v/>
      </c>
      <c r="Q633" s="50" t="str">
        <f>IF($A633="","",(IF((VLOOKUP($A633,DATA!$S$1:$AC$38,3,FALSE))="X","X",(IF(Q632="X",1,Q632+1)))))</f>
        <v/>
      </c>
      <c r="R633" s="50" t="str">
        <f>IF($A633="","",(IF((VLOOKUP($A633,DATA!$S$1:$AC$38,4,FALSE))="X","X",(IF(R632="X",1,R632+1)))))</f>
        <v/>
      </c>
      <c r="S633" s="50" t="str">
        <f>IF($A633="","",(IF((VLOOKUP($A633,DATA!$S$1:$AC$38,5,FALSE))="X","X",(IF(S632="X",1,S632+1)))))</f>
        <v/>
      </c>
      <c r="T633" s="50" t="str">
        <f>IF($A633="","",(IF((VLOOKUP($A633,DATA!$S$1:$AC$38,6,FALSE))="X","X",(IF(T632="X",1,T632+1)))))</f>
        <v/>
      </c>
      <c r="U633" s="50" t="str">
        <f>IF($A633="","",(IF((VLOOKUP($A633,DATA!$S$1:$AC$38,7,FALSE))="X","X",(IF(U632="X",1,U632+1)))))</f>
        <v/>
      </c>
      <c r="V633" s="51" t="str">
        <f>IF($A633="","",(IF((VLOOKUP($A633,DATA!$S$1:$AC$38,8,FALSE))="X","X",(IF(V632="X",1,V632+1)))))</f>
        <v/>
      </c>
      <c r="W633" s="50" t="str">
        <f>IF($A633="","",(IF((VLOOKUP($A633,DATA!$S$1:$AC$38,9,FALSE))="X","X",(IF(W632="X",1,W632+1)))))</f>
        <v/>
      </c>
      <c r="X633" s="50" t="str">
        <f>IF($A633="","",(IF((VLOOKUP($A633,DATA!$S$1:$AC$38,10,FALSE))="X","X",(IF(X632="X",1,X632+1)))))</f>
        <v/>
      </c>
      <c r="Y633" s="51" t="str">
        <f>IF($A633="","",(IF((VLOOKUP($A633,DATA!$S$1:$AC$38,11,FALSE))="X","X",(IF(Y632="X",1,Y632+1)))))</f>
        <v/>
      </c>
    </row>
    <row r="634" spans="2:25" ht="18.600000000000001" customHeight="1" x14ac:dyDescent="0.25">
      <c r="B634" s="50" t="str">
        <f>IF($A634="","",(IF((VLOOKUP($A634,DATA!$A$1:$M$38,2,FALSE))="X","X",(IF(B633="X",1,B633+1)))))</f>
        <v/>
      </c>
      <c r="C634" s="51" t="str">
        <f>IF($A634="","",(IF((VLOOKUP($A634,DATA!$A$1:$M$38,3,FALSE))="X","X",(IF(C633="X",1,C633+1)))))</f>
        <v/>
      </c>
      <c r="D634" s="50" t="str">
        <f>IF($A634="","",(IF((VLOOKUP($A634,DATA!$A$1:$M$38,4,FALSE))="X","X",(IF(D633="X",1,D633+1)))))</f>
        <v/>
      </c>
      <c r="E634" s="51" t="str">
        <f>IF($A634="","",(IF((VLOOKUP($A634,DATA!$A$1:$M$38,5,FALSE))="X","X",(IF(E633="X",1,E633+1)))))</f>
        <v/>
      </c>
      <c r="F634" s="50" t="str">
        <f>IF($A634="","",(IF((VLOOKUP($A634,DATA!$A$1:$M$38,6,FALSE))="X","X",(IF(F633="X",1,F633+1)))))</f>
        <v/>
      </c>
      <c r="G634" s="51" t="str">
        <f>IF($A634="","",(IF((VLOOKUP($A634,DATA!$A$1:$M$38,7,FALSE))="X","X",(IF(G633="X",1,G633+1)))))</f>
        <v/>
      </c>
      <c r="H634" s="50" t="str">
        <f>IF($A634="","",(IF((VLOOKUP($A634,DATA!$A$1:$M$38,8,FALSE))="X","X",(IF(H633="X",1,H633+1)))))</f>
        <v/>
      </c>
      <c r="I634" s="50" t="str">
        <f>IF($A634="","",(IF((VLOOKUP($A634,DATA!$A$1:$M$38,9,FALSE))="X","X",(IF(I633="X",1,I633+1)))))</f>
        <v/>
      </c>
      <c r="J634" s="51" t="str">
        <f>IF($A634="","",(IF((VLOOKUP($A634,DATA!$A$1:$M$38,10,FALSE))="X","X",(IF(J633="X",1,J633+1)))))</f>
        <v/>
      </c>
      <c r="K634" s="50" t="str">
        <f>IF($A634="","",(IF((VLOOKUP($A634,DATA!$A$1:$M$38,11,FALSE))="X","X",(IF(K633="X",1,K633+1)))))</f>
        <v/>
      </c>
      <c r="L634" s="50" t="str">
        <f>IF($A634="","",(IF((VLOOKUP($A634,DATA!$A$1:$M$38,12,FALSE))="X","X",(IF(L633="X",1,L633+1)))))</f>
        <v/>
      </c>
      <c r="M634" s="50" t="str">
        <f>IF($A634="","",(IF((VLOOKUP($A634,DATA!$A$1:$M$38,13,FALSE))="X","X",(IF(M633="X",1,M633+1)))))</f>
        <v/>
      </c>
      <c r="N634" s="53" t="str">
        <f t="shared" si="18"/>
        <v/>
      </c>
      <c r="O634" s="51" t="str">
        <f t="shared" si="19"/>
        <v/>
      </c>
      <c r="P634" s="50" t="str">
        <f>IF($A634="","",(IF((VLOOKUP($A634,DATA!$S$1:$AC$38,2,FALSE))="X","X",(IF(P633="X",1,P633+1)))))</f>
        <v/>
      </c>
      <c r="Q634" s="50" t="str">
        <f>IF($A634="","",(IF((VLOOKUP($A634,DATA!$S$1:$AC$38,3,FALSE))="X","X",(IF(Q633="X",1,Q633+1)))))</f>
        <v/>
      </c>
      <c r="R634" s="50" t="str">
        <f>IF($A634="","",(IF((VLOOKUP($A634,DATA!$S$1:$AC$38,4,FALSE))="X","X",(IF(R633="X",1,R633+1)))))</f>
        <v/>
      </c>
      <c r="S634" s="50" t="str">
        <f>IF($A634="","",(IF((VLOOKUP($A634,DATA!$S$1:$AC$38,5,FALSE))="X","X",(IF(S633="X",1,S633+1)))))</f>
        <v/>
      </c>
      <c r="T634" s="50" t="str">
        <f>IF($A634="","",(IF((VLOOKUP($A634,DATA!$S$1:$AC$38,6,FALSE))="X","X",(IF(T633="X",1,T633+1)))))</f>
        <v/>
      </c>
      <c r="U634" s="50" t="str">
        <f>IF($A634="","",(IF((VLOOKUP($A634,DATA!$S$1:$AC$38,7,FALSE))="X","X",(IF(U633="X",1,U633+1)))))</f>
        <v/>
      </c>
      <c r="V634" s="51" t="str">
        <f>IF($A634="","",(IF((VLOOKUP($A634,DATA!$S$1:$AC$38,8,FALSE))="X","X",(IF(V633="X",1,V633+1)))))</f>
        <v/>
      </c>
      <c r="W634" s="50" t="str">
        <f>IF($A634="","",(IF((VLOOKUP($A634,DATA!$S$1:$AC$38,9,FALSE))="X","X",(IF(W633="X",1,W633+1)))))</f>
        <v/>
      </c>
      <c r="X634" s="50" t="str">
        <f>IF($A634="","",(IF((VLOOKUP($A634,DATA!$S$1:$AC$38,10,FALSE))="X","X",(IF(X633="X",1,X633+1)))))</f>
        <v/>
      </c>
      <c r="Y634" s="51" t="str">
        <f>IF($A634="","",(IF((VLOOKUP($A634,DATA!$S$1:$AC$38,11,FALSE))="X","X",(IF(Y633="X",1,Y633+1)))))</f>
        <v/>
      </c>
    </row>
    <row r="635" spans="2:25" ht="18.600000000000001" customHeight="1" x14ac:dyDescent="0.25">
      <c r="B635" s="50" t="str">
        <f>IF($A635="","",(IF((VLOOKUP($A635,DATA!$A$1:$M$38,2,FALSE))="X","X",(IF(B634="X",1,B634+1)))))</f>
        <v/>
      </c>
      <c r="C635" s="51" t="str">
        <f>IF($A635="","",(IF((VLOOKUP($A635,DATA!$A$1:$M$38,3,FALSE))="X","X",(IF(C634="X",1,C634+1)))))</f>
        <v/>
      </c>
      <c r="D635" s="50" t="str">
        <f>IF($A635="","",(IF((VLOOKUP($A635,DATA!$A$1:$M$38,4,FALSE))="X","X",(IF(D634="X",1,D634+1)))))</f>
        <v/>
      </c>
      <c r="E635" s="51" t="str">
        <f>IF($A635="","",(IF((VLOOKUP($A635,DATA!$A$1:$M$38,5,FALSE))="X","X",(IF(E634="X",1,E634+1)))))</f>
        <v/>
      </c>
      <c r="F635" s="50" t="str">
        <f>IF($A635="","",(IF((VLOOKUP($A635,DATA!$A$1:$M$38,6,FALSE))="X","X",(IF(F634="X",1,F634+1)))))</f>
        <v/>
      </c>
      <c r="G635" s="51" t="str">
        <f>IF($A635="","",(IF((VLOOKUP($A635,DATA!$A$1:$M$38,7,FALSE))="X","X",(IF(G634="X",1,G634+1)))))</f>
        <v/>
      </c>
      <c r="H635" s="50" t="str">
        <f>IF($A635="","",(IF((VLOOKUP($A635,DATA!$A$1:$M$38,8,FALSE))="X","X",(IF(H634="X",1,H634+1)))))</f>
        <v/>
      </c>
      <c r="I635" s="50" t="str">
        <f>IF($A635="","",(IF((VLOOKUP($A635,DATA!$A$1:$M$38,9,FALSE))="X","X",(IF(I634="X",1,I634+1)))))</f>
        <v/>
      </c>
      <c r="J635" s="51" t="str">
        <f>IF($A635="","",(IF((VLOOKUP($A635,DATA!$A$1:$M$38,10,FALSE))="X","X",(IF(J634="X",1,J634+1)))))</f>
        <v/>
      </c>
      <c r="K635" s="50" t="str">
        <f>IF($A635="","",(IF((VLOOKUP($A635,DATA!$A$1:$M$38,11,FALSE))="X","X",(IF(K634="X",1,K634+1)))))</f>
        <v/>
      </c>
      <c r="L635" s="50" t="str">
        <f>IF($A635="","",(IF((VLOOKUP($A635,DATA!$A$1:$M$38,12,FALSE))="X","X",(IF(L634="X",1,L634+1)))))</f>
        <v/>
      </c>
      <c r="M635" s="50" t="str">
        <f>IF($A635="","",(IF((VLOOKUP($A635,DATA!$A$1:$M$38,13,FALSE))="X","X",(IF(M634="X",1,M634+1)))))</f>
        <v/>
      </c>
      <c r="N635" s="53" t="str">
        <f t="shared" si="18"/>
        <v/>
      </c>
      <c r="O635" s="51" t="str">
        <f t="shared" si="19"/>
        <v/>
      </c>
      <c r="P635" s="50" t="str">
        <f>IF($A635="","",(IF((VLOOKUP($A635,DATA!$S$1:$AC$38,2,FALSE))="X","X",(IF(P634="X",1,P634+1)))))</f>
        <v/>
      </c>
      <c r="Q635" s="50" t="str">
        <f>IF($A635="","",(IF((VLOOKUP($A635,DATA!$S$1:$AC$38,3,FALSE))="X","X",(IF(Q634="X",1,Q634+1)))))</f>
        <v/>
      </c>
      <c r="R635" s="50" t="str">
        <f>IF($A635="","",(IF((VLOOKUP($A635,DATA!$S$1:$AC$38,4,FALSE))="X","X",(IF(R634="X",1,R634+1)))))</f>
        <v/>
      </c>
      <c r="S635" s="50" t="str">
        <f>IF($A635="","",(IF((VLOOKUP($A635,DATA!$S$1:$AC$38,5,FALSE))="X","X",(IF(S634="X",1,S634+1)))))</f>
        <v/>
      </c>
      <c r="T635" s="50" t="str">
        <f>IF($A635="","",(IF((VLOOKUP($A635,DATA!$S$1:$AC$38,6,FALSE))="X","X",(IF(T634="X",1,T634+1)))))</f>
        <v/>
      </c>
      <c r="U635" s="50" t="str">
        <f>IF($A635="","",(IF((VLOOKUP($A635,DATA!$S$1:$AC$38,7,FALSE))="X","X",(IF(U634="X",1,U634+1)))))</f>
        <v/>
      </c>
      <c r="V635" s="51" t="str">
        <f>IF($A635="","",(IF((VLOOKUP($A635,DATA!$S$1:$AC$38,8,FALSE))="X","X",(IF(V634="X",1,V634+1)))))</f>
        <v/>
      </c>
      <c r="W635" s="50" t="str">
        <f>IF($A635="","",(IF((VLOOKUP($A635,DATA!$S$1:$AC$38,9,FALSE))="X","X",(IF(W634="X",1,W634+1)))))</f>
        <v/>
      </c>
      <c r="X635" s="50" t="str">
        <f>IF($A635="","",(IF((VLOOKUP($A635,DATA!$S$1:$AC$38,10,FALSE))="X","X",(IF(X634="X",1,X634+1)))))</f>
        <v/>
      </c>
      <c r="Y635" s="51" t="str">
        <f>IF($A635="","",(IF((VLOOKUP($A635,DATA!$S$1:$AC$38,11,FALSE))="X","X",(IF(Y634="X",1,Y634+1)))))</f>
        <v/>
      </c>
    </row>
    <row r="636" spans="2:25" ht="18.600000000000001" customHeight="1" x14ac:dyDescent="0.25">
      <c r="B636" s="50" t="str">
        <f>IF($A636="","",(IF((VLOOKUP($A636,DATA!$A$1:$M$38,2,FALSE))="X","X",(IF(B635="X",1,B635+1)))))</f>
        <v/>
      </c>
      <c r="C636" s="51" t="str">
        <f>IF($A636="","",(IF((VLOOKUP($A636,DATA!$A$1:$M$38,3,FALSE))="X","X",(IF(C635="X",1,C635+1)))))</f>
        <v/>
      </c>
      <c r="D636" s="50" t="str">
        <f>IF($A636="","",(IF((VLOOKUP($A636,DATA!$A$1:$M$38,4,FALSE))="X","X",(IF(D635="X",1,D635+1)))))</f>
        <v/>
      </c>
      <c r="E636" s="51" t="str">
        <f>IF($A636="","",(IF((VLOOKUP($A636,DATA!$A$1:$M$38,5,FALSE))="X","X",(IF(E635="X",1,E635+1)))))</f>
        <v/>
      </c>
      <c r="F636" s="50" t="str">
        <f>IF($A636="","",(IF((VLOOKUP($A636,DATA!$A$1:$M$38,6,FALSE))="X","X",(IF(F635="X",1,F635+1)))))</f>
        <v/>
      </c>
      <c r="G636" s="51" t="str">
        <f>IF($A636="","",(IF((VLOOKUP($A636,DATA!$A$1:$M$38,7,FALSE))="X","X",(IF(G635="X",1,G635+1)))))</f>
        <v/>
      </c>
      <c r="H636" s="50" t="str">
        <f>IF($A636="","",(IF((VLOOKUP($A636,DATA!$A$1:$M$38,8,FALSE))="X","X",(IF(H635="X",1,H635+1)))))</f>
        <v/>
      </c>
      <c r="I636" s="50" t="str">
        <f>IF($A636="","",(IF((VLOOKUP($A636,DATA!$A$1:$M$38,9,FALSE))="X","X",(IF(I635="X",1,I635+1)))))</f>
        <v/>
      </c>
      <c r="J636" s="51" t="str">
        <f>IF($A636="","",(IF((VLOOKUP($A636,DATA!$A$1:$M$38,10,FALSE))="X","X",(IF(J635="X",1,J635+1)))))</f>
        <v/>
      </c>
      <c r="K636" s="50" t="str">
        <f>IF($A636="","",(IF((VLOOKUP($A636,DATA!$A$1:$M$38,11,FALSE))="X","X",(IF(K635="X",1,K635+1)))))</f>
        <v/>
      </c>
      <c r="L636" s="50" t="str">
        <f>IF($A636="","",(IF((VLOOKUP($A636,DATA!$A$1:$M$38,12,FALSE))="X","X",(IF(L635="X",1,L635+1)))))</f>
        <v/>
      </c>
      <c r="M636" s="50" t="str">
        <f>IF($A636="","",(IF((VLOOKUP($A636,DATA!$A$1:$M$38,13,FALSE))="X","X",(IF(M635="X",1,M635+1)))))</f>
        <v/>
      </c>
      <c r="N636" s="53" t="str">
        <f t="shared" si="18"/>
        <v/>
      </c>
      <c r="O636" s="51" t="str">
        <f t="shared" si="19"/>
        <v/>
      </c>
      <c r="P636" s="50" t="str">
        <f>IF($A636="","",(IF((VLOOKUP($A636,DATA!$S$1:$AC$38,2,FALSE))="X","X",(IF(P635="X",1,P635+1)))))</f>
        <v/>
      </c>
      <c r="Q636" s="50" t="str">
        <f>IF($A636="","",(IF((VLOOKUP($A636,DATA!$S$1:$AC$38,3,FALSE))="X","X",(IF(Q635="X",1,Q635+1)))))</f>
        <v/>
      </c>
      <c r="R636" s="50" t="str">
        <f>IF($A636="","",(IF((VLOOKUP($A636,DATA!$S$1:$AC$38,4,FALSE))="X","X",(IF(R635="X",1,R635+1)))))</f>
        <v/>
      </c>
      <c r="S636" s="50" t="str">
        <f>IF($A636="","",(IF((VLOOKUP($A636,DATA!$S$1:$AC$38,5,FALSE))="X","X",(IF(S635="X",1,S635+1)))))</f>
        <v/>
      </c>
      <c r="T636" s="50" t="str">
        <f>IF($A636="","",(IF((VLOOKUP($A636,DATA!$S$1:$AC$38,6,FALSE))="X","X",(IF(T635="X",1,T635+1)))))</f>
        <v/>
      </c>
      <c r="U636" s="50" t="str">
        <f>IF($A636="","",(IF((VLOOKUP($A636,DATA!$S$1:$AC$38,7,FALSE))="X","X",(IF(U635="X",1,U635+1)))))</f>
        <v/>
      </c>
      <c r="V636" s="51" t="str">
        <f>IF($A636="","",(IF((VLOOKUP($A636,DATA!$S$1:$AC$38,8,FALSE))="X","X",(IF(V635="X",1,V635+1)))))</f>
        <v/>
      </c>
      <c r="W636" s="50" t="str">
        <f>IF($A636="","",(IF((VLOOKUP($A636,DATA!$S$1:$AC$38,9,FALSE))="X","X",(IF(W635="X",1,W635+1)))))</f>
        <v/>
      </c>
      <c r="X636" s="50" t="str">
        <f>IF($A636="","",(IF((VLOOKUP($A636,DATA!$S$1:$AC$38,10,FALSE))="X","X",(IF(X635="X",1,X635+1)))))</f>
        <v/>
      </c>
      <c r="Y636" s="51" t="str">
        <f>IF($A636="","",(IF((VLOOKUP($A636,DATA!$S$1:$AC$38,11,FALSE))="X","X",(IF(Y635="X",1,Y635+1)))))</f>
        <v/>
      </c>
    </row>
    <row r="637" spans="2:25" ht="18.600000000000001" customHeight="1" x14ac:dyDescent="0.25">
      <c r="B637" s="50" t="str">
        <f>IF($A637="","",(IF((VLOOKUP($A637,DATA!$A$1:$M$38,2,FALSE))="X","X",(IF(B636="X",1,B636+1)))))</f>
        <v/>
      </c>
      <c r="C637" s="51" t="str">
        <f>IF($A637="","",(IF((VLOOKUP($A637,DATA!$A$1:$M$38,3,FALSE))="X","X",(IF(C636="X",1,C636+1)))))</f>
        <v/>
      </c>
      <c r="D637" s="50" t="str">
        <f>IF($A637="","",(IF((VLOOKUP($A637,DATA!$A$1:$M$38,4,FALSE))="X","X",(IF(D636="X",1,D636+1)))))</f>
        <v/>
      </c>
      <c r="E637" s="51" t="str">
        <f>IF($A637="","",(IF((VLOOKUP($A637,DATA!$A$1:$M$38,5,FALSE))="X","X",(IF(E636="X",1,E636+1)))))</f>
        <v/>
      </c>
      <c r="F637" s="50" t="str">
        <f>IF($A637="","",(IF((VLOOKUP($A637,DATA!$A$1:$M$38,6,FALSE))="X","X",(IF(F636="X",1,F636+1)))))</f>
        <v/>
      </c>
      <c r="G637" s="51" t="str">
        <f>IF($A637="","",(IF((VLOOKUP($A637,DATA!$A$1:$M$38,7,FALSE))="X","X",(IF(G636="X",1,G636+1)))))</f>
        <v/>
      </c>
      <c r="H637" s="50" t="str">
        <f>IF($A637="","",(IF((VLOOKUP($A637,DATA!$A$1:$M$38,8,FALSE))="X","X",(IF(H636="X",1,H636+1)))))</f>
        <v/>
      </c>
      <c r="I637" s="50" t="str">
        <f>IF($A637="","",(IF((VLOOKUP($A637,DATA!$A$1:$M$38,9,FALSE))="X","X",(IF(I636="X",1,I636+1)))))</f>
        <v/>
      </c>
      <c r="J637" s="51" t="str">
        <f>IF($A637="","",(IF((VLOOKUP($A637,DATA!$A$1:$M$38,10,FALSE))="X","X",(IF(J636="X",1,J636+1)))))</f>
        <v/>
      </c>
      <c r="K637" s="50" t="str">
        <f>IF($A637="","",(IF((VLOOKUP($A637,DATA!$A$1:$M$38,11,FALSE))="X","X",(IF(K636="X",1,K636+1)))))</f>
        <v/>
      </c>
      <c r="L637" s="50" t="str">
        <f>IF($A637="","",(IF((VLOOKUP($A637,DATA!$A$1:$M$38,12,FALSE))="X","X",(IF(L636="X",1,L636+1)))))</f>
        <v/>
      </c>
      <c r="M637" s="50" t="str">
        <f>IF($A637="","",(IF((VLOOKUP($A637,DATA!$A$1:$M$38,13,FALSE))="X","X",(IF(M636="X",1,M636+1)))))</f>
        <v/>
      </c>
      <c r="N637" s="53" t="str">
        <f t="shared" si="18"/>
        <v/>
      </c>
      <c r="O637" s="51" t="str">
        <f t="shared" si="19"/>
        <v/>
      </c>
      <c r="P637" s="50" t="str">
        <f>IF($A637="","",(IF((VLOOKUP($A637,DATA!$S$1:$AC$38,2,FALSE))="X","X",(IF(P636="X",1,P636+1)))))</f>
        <v/>
      </c>
      <c r="Q637" s="50" t="str">
        <f>IF($A637="","",(IF((VLOOKUP($A637,DATA!$S$1:$AC$38,3,FALSE))="X","X",(IF(Q636="X",1,Q636+1)))))</f>
        <v/>
      </c>
      <c r="R637" s="50" t="str">
        <f>IF($A637="","",(IF((VLOOKUP($A637,DATA!$S$1:$AC$38,4,FALSE))="X","X",(IF(R636="X",1,R636+1)))))</f>
        <v/>
      </c>
      <c r="S637" s="50" t="str">
        <f>IF($A637="","",(IF((VLOOKUP($A637,DATA!$S$1:$AC$38,5,FALSE))="X","X",(IF(S636="X",1,S636+1)))))</f>
        <v/>
      </c>
      <c r="T637" s="50" t="str">
        <f>IF($A637="","",(IF((VLOOKUP($A637,DATA!$S$1:$AC$38,6,FALSE))="X","X",(IF(T636="X",1,T636+1)))))</f>
        <v/>
      </c>
      <c r="U637" s="50" t="str">
        <f>IF($A637="","",(IF((VLOOKUP($A637,DATA!$S$1:$AC$38,7,FALSE))="X","X",(IF(U636="X",1,U636+1)))))</f>
        <v/>
      </c>
      <c r="V637" s="51" t="str">
        <f>IF($A637="","",(IF((VLOOKUP($A637,DATA!$S$1:$AC$38,8,FALSE))="X","X",(IF(V636="X",1,V636+1)))))</f>
        <v/>
      </c>
      <c r="W637" s="50" t="str">
        <f>IF($A637="","",(IF((VLOOKUP($A637,DATA!$S$1:$AC$38,9,FALSE))="X","X",(IF(W636="X",1,W636+1)))))</f>
        <v/>
      </c>
      <c r="X637" s="50" t="str">
        <f>IF($A637="","",(IF((VLOOKUP($A637,DATA!$S$1:$AC$38,10,FALSE))="X","X",(IF(X636="X",1,X636+1)))))</f>
        <v/>
      </c>
      <c r="Y637" s="51" t="str">
        <f>IF($A637="","",(IF((VLOOKUP($A637,DATA!$S$1:$AC$38,11,FALSE))="X","X",(IF(Y636="X",1,Y636+1)))))</f>
        <v/>
      </c>
    </row>
    <row r="638" spans="2:25" ht="18.600000000000001" customHeight="1" x14ac:dyDescent="0.25">
      <c r="B638" s="50" t="str">
        <f>IF($A638="","",(IF((VLOOKUP($A638,DATA!$A$1:$M$38,2,FALSE))="X","X",(IF(B637="X",1,B637+1)))))</f>
        <v/>
      </c>
      <c r="C638" s="51" t="str">
        <f>IF($A638="","",(IF((VLOOKUP($A638,DATA!$A$1:$M$38,3,FALSE))="X","X",(IF(C637="X",1,C637+1)))))</f>
        <v/>
      </c>
      <c r="D638" s="50" t="str">
        <f>IF($A638="","",(IF((VLOOKUP($A638,DATA!$A$1:$M$38,4,FALSE))="X","X",(IF(D637="X",1,D637+1)))))</f>
        <v/>
      </c>
      <c r="E638" s="51" t="str">
        <f>IF($A638="","",(IF((VLOOKUP($A638,DATA!$A$1:$M$38,5,FALSE))="X","X",(IF(E637="X",1,E637+1)))))</f>
        <v/>
      </c>
      <c r="F638" s="50" t="str">
        <f>IF($A638="","",(IF((VLOOKUP($A638,DATA!$A$1:$M$38,6,FALSE))="X","X",(IF(F637="X",1,F637+1)))))</f>
        <v/>
      </c>
      <c r="G638" s="51" t="str">
        <f>IF($A638="","",(IF((VLOOKUP($A638,DATA!$A$1:$M$38,7,FALSE))="X","X",(IF(G637="X",1,G637+1)))))</f>
        <v/>
      </c>
      <c r="H638" s="50" t="str">
        <f>IF($A638="","",(IF((VLOOKUP($A638,DATA!$A$1:$M$38,8,FALSE))="X","X",(IF(H637="X",1,H637+1)))))</f>
        <v/>
      </c>
      <c r="I638" s="50" t="str">
        <f>IF($A638="","",(IF((VLOOKUP($A638,DATA!$A$1:$M$38,9,FALSE))="X","X",(IF(I637="X",1,I637+1)))))</f>
        <v/>
      </c>
      <c r="J638" s="51" t="str">
        <f>IF($A638="","",(IF((VLOOKUP($A638,DATA!$A$1:$M$38,10,FALSE))="X","X",(IF(J637="X",1,J637+1)))))</f>
        <v/>
      </c>
      <c r="K638" s="50" t="str">
        <f>IF($A638="","",(IF((VLOOKUP($A638,DATA!$A$1:$M$38,11,FALSE))="X","X",(IF(K637="X",1,K637+1)))))</f>
        <v/>
      </c>
      <c r="L638" s="50" t="str">
        <f>IF($A638="","",(IF((VLOOKUP($A638,DATA!$A$1:$M$38,12,FALSE))="X","X",(IF(L637="X",1,L637+1)))))</f>
        <v/>
      </c>
      <c r="M638" s="50" t="str">
        <f>IF($A638="","",(IF((VLOOKUP($A638,DATA!$A$1:$M$38,13,FALSE))="X","X",(IF(M637="X",1,M637+1)))))</f>
        <v/>
      </c>
      <c r="N638" s="53" t="str">
        <f t="shared" si="18"/>
        <v/>
      </c>
      <c r="O638" s="51" t="str">
        <f t="shared" si="19"/>
        <v/>
      </c>
      <c r="P638" s="50" t="str">
        <f>IF($A638="","",(IF((VLOOKUP($A638,DATA!$S$1:$AC$38,2,FALSE))="X","X",(IF(P637="X",1,P637+1)))))</f>
        <v/>
      </c>
      <c r="Q638" s="50" t="str">
        <f>IF($A638="","",(IF((VLOOKUP($A638,DATA!$S$1:$AC$38,3,FALSE))="X","X",(IF(Q637="X",1,Q637+1)))))</f>
        <v/>
      </c>
      <c r="R638" s="50" t="str">
        <f>IF($A638="","",(IF((VLOOKUP($A638,DATA!$S$1:$AC$38,4,FALSE))="X","X",(IF(R637="X",1,R637+1)))))</f>
        <v/>
      </c>
      <c r="S638" s="50" t="str">
        <f>IF($A638="","",(IF((VLOOKUP($A638,DATA!$S$1:$AC$38,5,FALSE))="X","X",(IF(S637="X",1,S637+1)))))</f>
        <v/>
      </c>
      <c r="T638" s="50" t="str">
        <f>IF($A638="","",(IF((VLOOKUP($A638,DATA!$S$1:$AC$38,6,FALSE))="X","X",(IF(T637="X",1,T637+1)))))</f>
        <v/>
      </c>
      <c r="U638" s="50" t="str">
        <f>IF($A638="","",(IF((VLOOKUP($A638,DATA!$S$1:$AC$38,7,FALSE))="X","X",(IF(U637="X",1,U637+1)))))</f>
        <v/>
      </c>
      <c r="V638" s="51" t="str">
        <f>IF($A638="","",(IF((VLOOKUP($A638,DATA!$S$1:$AC$38,8,FALSE))="X","X",(IF(V637="X",1,V637+1)))))</f>
        <v/>
      </c>
      <c r="W638" s="50" t="str">
        <f>IF($A638="","",(IF((VLOOKUP($A638,DATA!$S$1:$AC$38,9,FALSE))="X","X",(IF(W637="X",1,W637+1)))))</f>
        <v/>
      </c>
      <c r="X638" s="50" t="str">
        <f>IF($A638="","",(IF((VLOOKUP($A638,DATA!$S$1:$AC$38,10,FALSE))="X","X",(IF(X637="X",1,X637+1)))))</f>
        <v/>
      </c>
      <c r="Y638" s="51" t="str">
        <f>IF($A638="","",(IF((VLOOKUP($A638,DATA!$S$1:$AC$38,11,FALSE))="X","X",(IF(Y637="X",1,Y637+1)))))</f>
        <v/>
      </c>
    </row>
    <row r="639" spans="2:25" ht="18.600000000000001" customHeight="1" x14ac:dyDescent="0.25">
      <c r="B639" s="50" t="str">
        <f>IF($A639="","",(IF((VLOOKUP($A639,DATA!$A$1:$M$38,2,FALSE))="X","X",(IF(B638="X",1,B638+1)))))</f>
        <v/>
      </c>
      <c r="C639" s="51" t="str">
        <f>IF($A639="","",(IF((VLOOKUP($A639,DATA!$A$1:$M$38,3,FALSE))="X","X",(IF(C638="X",1,C638+1)))))</f>
        <v/>
      </c>
      <c r="D639" s="50" t="str">
        <f>IF($A639="","",(IF((VLOOKUP($A639,DATA!$A$1:$M$38,4,FALSE))="X","X",(IF(D638="X",1,D638+1)))))</f>
        <v/>
      </c>
      <c r="E639" s="51" t="str">
        <f>IF($A639="","",(IF((VLOOKUP($A639,DATA!$A$1:$M$38,5,FALSE))="X","X",(IF(E638="X",1,E638+1)))))</f>
        <v/>
      </c>
      <c r="F639" s="50" t="str">
        <f>IF($A639="","",(IF((VLOOKUP($A639,DATA!$A$1:$M$38,6,FALSE))="X","X",(IF(F638="X",1,F638+1)))))</f>
        <v/>
      </c>
      <c r="G639" s="51" t="str">
        <f>IF($A639="","",(IF((VLOOKUP($A639,DATA!$A$1:$M$38,7,FALSE))="X","X",(IF(G638="X",1,G638+1)))))</f>
        <v/>
      </c>
      <c r="H639" s="50" t="str">
        <f>IF($A639="","",(IF((VLOOKUP($A639,DATA!$A$1:$M$38,8,FALSE))="X","X",(IF(H638="X",1,H638+1)))))</f>
        <v/>
      </c>
      <c r="I639" s="50" t="str">
        <f>IF($A639="","",(IF((VLOOKUP($A639,DATA!$A$1:$M$38,9,FALSE))="X","X",(IF(I638="X",1,I638+1)))))</f>
        <v/>
      </c>
      <c r="J639" s="51" t="str">
        <f>IF($A639="","",(IF((VLOOKUP($A639,DATA!$A$1:$M$38,10,FALSE))="X","X",(IF(J638="X",1,J638+1)))))</f>
        <v/>
      </c>
      <c r="K639" s="50" t="str">
        <f>IF($A639="","",(IF((VLOOKUP($A639,DATA!$A$1:$M$38,11,FALSE))="X","X",(IF(K638="X",1,K638+1)))))</f>
        <v/>
      </c>
      <c r="L639" s="50" t="str">
        <f>IF($A639="","",(IF((VLOOKUP($A639,DATA!$A$1:$M$38,12,FALSE))="X","X",(IF(L638="X",1,L638+1)))))</f>
        <v/>
      </c>
      <c r="M639" s="50" t="str">
        <f>IF($A639="","",(IF((VLOOKUP($A639,DATA!$A$1:$M$38,13,FALSE))="X","X",(IF(M638="X",1,M638+1)))))</f>
        <v/>
      </c>
      <c r="N639" s="53" t="str">
        <f t="shared" si="18"/>
        <v/>
      </c>
      <c r="O639" s="51" t="str">
        <f t="shared" si="19"/>
        <v/>
      </c>
      <c r="P639" s="50" t="str">
        <f>IF($A639="","",(IF((VLOOKUP($A639,DATA!$S$1:$AC$38,2,FALSE))="X","X",(IF(P638="X",1,P638+1)))))</f>
        <v/>
      </c>
      <c r="Q639" s="50" t="str">
        <f>IF($A639="","",(IF((VLOOKUP($A639,DATA!$S$1:$AC$38,3,FALSE))="X","X",(IF(Q638="X",1,Q638+1)))))</f>
        <v/>
      </c>
      <c r="R639" s="50" t="str">
        <f>IF($A639="","",(IF((VLOOKUP($A639,DATA!$S$1:$AC$38,4,FALSE))="X","X",(IF(R638="X",1,R638+1)))))</f>
        <v/>
      </c>
      <c r="S639" s="50" t="str">
        <f>IF($A639="","",(IF((VLOOKUP($A639,DATA!$S$1:$AC$38,5,FALSE))="X","X",(IF(S638="X",1,S638+1)))))</f>
        <v/>
      </c>
      <c r="T639" s="50" t="str">
        <f>IF($A639="","",(IF((VLOOKUP($A639,DATA!$S$1:$AC$38,6,FALSE))="X","X",(IF(T638="X",1,T638+1)))))</f>
        <v/>
      </c>
      <c r="U639" s="50" t="str">
        <f>IF($A639="","",(IF((VLOOKUP($A639,DATA!$S$1:$AC$38,7,FALSE))="X","X",(IF(U638="X",1,U638+1)))))</f>
        <v/>
      </c>
      <c r="V639" s="51" t="str">
        <f>IF($A639="","",(IF((VLOOKUP($A639,DATA!$S$1:$AC$38,8,FALSE))="X","X",(IF(V638="X",1,V638+1)))))</f>
        <v/>
      </c>
      <c r="W639" s="50" t="str">
        <f>IF($A639="","",(IF((VLOOKUP($A639,DATA!$S$1:$AC$38,9,FALSE))="X","X",(IF(W638="X",1,W638+1)))))</f>
        <v/>
      </c>
      <c r="X639" s="50" t="str">
        <f>IF($A639="","",(IF((VLOOKUP($A639,DATA!$S$1:$AC$38,10,FALSE))="X","X",(IF(X638="X",1,X638+1)))))</f>
        <v/>
      </c>
      <c r="Y639" s="51" t="str">
        <f>IF($A639="","",(IF((VLOOKUP($A639,DATA!$S$1:$AC$38,11,FALSE))="X","X",(IF(Y638="X",1,Y638+1)))))</f>
        <v/>
      </c>
    </row>
    <row r="640" spans="2:25" ht="18.600000000000001" customHeight="1" x14ac:dyDescent="0.25">
      <c r="B640" s="50" t="str">
        <f>IF($A640="","",(IF((VLOOKUP($A640,DATA!$A$1:$M$38,2,FALSE))="X","X",(IF(B639="X",1,B639+1)))))</f>
        <v/>
      </c>
      <c r="C640" s="51" t="str">
        <f>IF($A640="","",(IF((VLOOKUP($A640,DATA!$A$1:$M$38,3,FALSE))="X","X",(IF(C639="X",1,C639+1)))))</f>
        <v/>
      </c>
      <c r="D640" s="50" t="str">
        <f>IF($A640="","",(IF((VLOOKUP($A640,DATA!$A$1:$M$38,4,FALSE))="X","X",(IF(D639="X",1,D639+1)))))</f>
        <v/>
      </c>
      <c r="E640" s="51" t="str">
        <f>IF($A640="","",(IF((VLOOKUP($A640,DATA!$A$1:$M$38,5,FALSE))="X","X",(IF(E639="X",1,E639+1)))))</f>
        <v/>
      </c>
      <c r="F640" s="50" t="str">
        <f>IF($A640="","",(IF((VLOOKUP($A640,DATA!$A$1:$M$38,6,FALSE))="X","X",(IF(F639="X",1,F639+1)))))</f>
        <v/>
      </c>
      <c r="G640" s="51" t="str">
        <f>IF($A640="","",(IF((VLOOKUP($A640,DATA!$A$1:$M$38,7,FALSE))="X","X",(IF(G639="X",1,G639+1)))))</f>
        <v/>
      </c>
      <c r="H640" s="50" t="str">
        <f>IF($A640="","",(IF((VLOOKUP($A640,DATA!$A$1:$M$38,8,FALSE))="X","X",(IF(H639="X",1,H639+1)))))</f>
        <v/>
      </c>
      <c r="I640" s="50" t="str">
        <f>IF($A640="","",(IF((VLOOKUP($A640,DATA!$A$1:$M$38,9,FALSE))="X","X",(IF(I639="X",1,I639+1)))))</f>
        <v/>
      </c>
      <c r="J640" s="51" t="str">
        <f>IF($A640="","",(IF((VLOOKUP($A640,DATA!$A$1:$M$38,10,FALSE))="X","X",(IF(J639="X",1,J639+1)))))</f>
        <v/>
      </c>
      <c r="K640" s="50" t="str">
        <f>IF($A640="","",(IF((VLOOKUP($A640,DATA!$A$1:$M$38,11,FALSE))="X","X",(IF(K639="X",1,K639+1)))))</f>
        <v/>
      </c>
      <c r="L640" s="50" t="str">
        <f>IF($A640="","",(IF((VLOOKUP($A640,DATA!$A$1:$M$38,12,FALSE))="X","X",(IF(L639="X",1,L639+1)))))</f>
        <v/>
      </c>
      <c r="M640" s="50" t="str">
        <f>IF($A640="","",(IF((VLOOKUP($A640,DATA!$A$1:$M$38,13,FALSE))="X","X",(IF(M639="X",1,M639+1)))))</f>
        <v/>
      </c>
      <c r="N640" s="53" t="str">
        <f t="shared" si="18"/>
        <v/>
      </c>
      <c r="O640" s="51" t="str">
        <f t="shared" si="19"/>
        <v/>
      </c>
      <c r="P640" s="50" t="str">
        <f>IF($A640="","",(IF((VLOOKUP($A640,DATA!$S$1:$AC$38,2,FALSE))="X","X",(IF(P639="X",1,P639+1)))))</f>
        <v/>
      </c>
      <c r="Q640" s="50" t="str">
        <f>IF($A640="","",(IF((VLOOKUP($A640,DATA!$S$1:$AC$38,3,FALSE))="X","X",(IF(Q639="X",1,Q639+1)))))</f>
        <v/>
      </c>
      <c r="R640" s="50" t="str">
        <f>IF($A640="","",(IF((VLOOKUP($A640,DATA!$S$1:$AC$38,4,FALSE))="X","X",(IF(R639="X",1,R639+1)))))</f>
        <v/>
      </c>
      <c r="S640" s="50" t="str">
        <f>IF($A640="","",(IF((VLOOKUP($A640,DATA!$S$1:$AC$38,5,FALSE))="X","X",(IF(S639="X",1,S639+1)))))</f>
        <v/>
      </c>
      <c r="T640" s="50" t="str">
        <f>IF($A640="","",(IF((VLOOKUP($A640,DATA!$S$1:$AC$38,6,FALSE))="X","X",(IF(T639="X",1,T639+1)))))</f>
        <v/>
      </c>
      <c r="U640" s="50" t="str">
        <f>IF($A640="","",(IF((VLOOKUP($A640,DATA!$S$1:$AC$38,7,FALSE))="X","X",(IF(U639="X",1,U639+1)))))</f>
        <v/>
      </c>
      <c r="V640" s="51" t="str">
        <f>IF($A640="","",(IF((VLOOKUP($A640,DATA!$S$1:$AC$38,8,FALSE))="X","X",(IF(V639="X",1,V639+1)))))</f>
        <v/>
      </c>
      <c r="W640" s="50" t="str">
        <f>IF($A640="","",(IF((VLOOKUP($A640,DATA!$S$1:$AC$38,9,FALSE))="X","X",(IF(W639="X",1,W639+1)))))</f>
        <v/>
      </c>
      <c r="X640" s="50" t="str">
        <f>IF($A640="","",(IF((VLOOKUP($A640,DATA!$S$1:$AC$38,10,FALSE))="X","X",(IF(X639="X",1,X639+1)))))</f>
        <v/>
      </c>
      <c r="Y640" s="51" t="str">
        <f>IF($A640="","",(IF((VLOOKUP($A640,DATA!$S$1:$AC$38,11,FALSE))="X","X",(IF(Y639="X",1,Y639+1)))))</f>
        <v/>
      </c>
    </row>
    <row r="641" spans="2:25" ht="18.600000000000001" customHeight="1" x14ac:dyDescent="0.25">
      <c r="B641" s="50" t="str">
        <f>IF($A641="","",(IF((VLOOKUP($A641,DATA!$A$1:$M$38,2,FALSE))="X","X",(IF(B640="X",1,B640+1)))))</f>
        <v/>
      </c>
      <c r="C641" s="51" t="str">
        <f>IF($A641="","",(IF((VLOOKUP($A641,DATA!$A$1:$M$38,3,FALSE))="X","X",(IF(C640="X",1,C640+1)))))</f>
        <v/>
      </c>
      <c r="D641" s="50" t="str">
        <f>IF($A641="","",(IF((VLOOKUP($A641,DATA!$A$1:$M$38,4,FALSE))="X","X",(IF(D640="X",1,D640+1)))))</f>
        <v/>
      </c>
      <c r="E641" s="51" t="str">
        <f>IF($A641="","",(IF((VLOOKUP($A641,DATA!$A$1:$M$38,5,FALSE))="X","X",(IF(E640="X",1,E640+1)))))</f>
        <v/>
      </c>
      <c r="F641" s="50" t="str">
        <f>IF($A641="","",(IF((VLOOKUP($A641,DATA!$A$1:$M$38,6,FALSE))="X","X",(IF(F640="X",1,F640+1)))))</f>
        <v/>
      </c>
      <c r="G641" s="51" t="str">
        <f>IF($A641="","",(IF((VLOOKUP($A641,DATA!$A$1:$M$38,7,FALSE))="X","X",(IF(G640="X",1,G640+1)))))</f>
        <v/>
      </c>
      <c r="H641" s="50" t="str">
        <f>IF($A641="","",(IF((VLOOKUP($A641,DATA!$A$1:$M$38,8,FALSE))="X","X",(IF(H640="X",1,H640+1)))))</f>
        <v/>
      </c>
      <c r="I641" s="50" t="str">
        <f>IF($A641="","",(IF((VLOOKUP($A641,DATA!$A$1:$M$38,9,FALSE))="X","X",(IF(I640="X",1,I640+1)))))</f>
        <v/>
      </c>
      <c r="J641" s="51" t="str">
        <f>IF($A641="","",(IF((VLOOKUP($A641,DATA!$A$1:$M$38,10,FALSE))="X","X",(IF(J640="X",1,J640+1)))))</f>
        <v/>
      </c>
      <c r="K641" s="50" t="str">
        <f>IF($A641="","",(IF((VLOOKUP($A641,DATA!$A$1:$M$38,11,FALSE))="X","X",(IF(K640="X",1,K640+1)))))</f>
        <v/>
      </c>
      <c r="L641" s="50" t="str">
        <f>IF($A641="","",(IF((VLOOKUP($A641,DATA!$A$1:$M$38,12,FALSE))="X","X",(IF(L640="X",1,L640+1)))))</f>
        <v/>
      </c>
      <c r="M641" s="50" t="str">
        <f>IF($A641="","",(IF((VLOOKUP($A641,DATA!$A$1:$M$38,13,FALSE))="X","X",(IF(M640="X",1,M640+1)))))</f>
        <v/>
      </c>
      <c r="N641" s="53" t="str">
        <f t="shared" si="18"/>
        <v/>
      </c>
      <c r="O641" s="51" t="str">
        <f t="shared" si="19"/>
        <v/>
      </c>
      <c r="P641" s="50" t="str">
        <f>IF($A641="","",(IF((VLOOKUP($A641,DATA!$S$1:$AC$38,2,FALSE))="X","X",(IF(P640="X",1,P640+1)))))</f>
        <v/>
      </c>
      <c r="Q641" s="50" t="str">
        <f>IF($A641="","",(IF((VLOOKUP($A641,DATA!$S$1:$AC$38,3,FALSE))="X","X",(IF(Q640="X",1,Q640+1)))))</f>
        <v/>
      </c>
      <c r="R641" s="50" t="str">
        <f>IF($A641="","",(IF((VLOOKUP($A641,DATA!$S$1:$AC$38,4,FALSE))="X","X",(IF(R640="X",1,R640+1)))))</f>
        <v/>
      </c>
      <c r="S641" s="50" t="str">
        <f>IF($A641="","",(IF((VLOOKUP($A641,DATA!$S$1:$AC$38,5,FALSE))="X","X",(IF(S640="X",1,S640+1)))))</f>
        <v/>
      </c>
      <c r="T641" s="50" t="str">
        <f>IF($A641="","",(IF((VLOOKUP($A641,DATA!$S$1:$AC$38,6,FALSE))="X","X",(IF(T640="X",1,T640+1)))))</f>
        <v/>
      </c>
      <c r="U641" s="50" t="str">
        <f>IF($A641="","",(IF((VLOOKUP($A641,DATA!$S$1:$AC$38,7,FALSE))="X","X",(IF(U640="X",1,U640+1)))))</f>
        <v/>
      </c>
      <c r="V641" s="51" t="str">
        <f>IF($A641="","",(IF((VLOOKUP($A641,DATA!$S$1:$AC$38,8,FALSE))="X","X",(IF(V640="X",1,V640+1)))))</f>
        <v/>
      </c>
      <c r="W641" s="50" t="str">
        <f>IF($A641="","",(IF((VLOOKUP($A641,DATA!$S$1:$AC$38,9,FALSE))="X","X",(IF(W640="X",1,W640+1)))))</f>
        <v/>
      </c>
      <c r="X641" s="50" t="str">
        <f>IF($A641="","",(IF((VLOOKUP($A641,DATA!$S$1:$AC$38,10,FALSE))="X","X",(IF(X640="X",1,X640+1)))))</f>
        <v/>
      </c>
      <c r="Y641" s="51" t="str">
        <f>IF($A641="","",(IF((VLOOKUP($A641,DATA!$S$1:$AC$38,11,FALSE))="X","X",(IF(Y640="X",1,Y640+1)))))</f>
        <v/>
      </c>
    </row>
    <row r="642" spans="2:25" ht="18.600000000000001" customHeight="1" x14ac:dyDescent="0.25">
      <c r="B642" s="50" t="str">
        <f>IF($A642="","",(IF((VLOOKUP($A642,DATA!$A$1:$M$38,2,FALSE))="X","X",(IF(B641="X",1,B641+1)))))</f>
        <v/>
      </c>
      <c r="C642" s="51" t="str">
        <f>IF($A642="","",(IF((VLOOKUP($A642,DATA!$A$1:$M$38,3,FALSE))="X","X",(IF(C641="X",1,C641+1)))))</f>
        <v/>
      </c>
      <c r="D642" s="50" t="str">
        <f>IF($A642="","",(IF((VLOOKUP($A642,DATA!$A$1:$M$38,4,FALSE))="X","X",(IF(D641="X",1,D641+1)))))</f>
        <v/>
      </c>
      <c r="E642" s="51" t="str">
        <f>IF($A642="","",(IF((VLOOKUP($A642,DATA!$A$1:$M$38,5,FALSE))="X","X",(IF(E641="X",1,E641+1)))))</f>
        <v/>
      </c>
      <c r="F642" s="50" t="str">
        <f>IF($A642="","",(IF((VLOOKUP($A642,DATA!$A$1:$M$38,6,FALSE))="X","X",(IF(F641="X",1,F641+1)))))</f>
        <v/>
      </c>
      <c r="G642" s="51" t="str">
        <f>IF($A642="","",(IF((VLOOKUP($A642,DATA!$A$1:$M$38,7,FALSE))="X","X",(IF(G641="X",1,G641+1)))))</f>
        <v/>
      </c>
      <c r="H642" s="50" t="str">
        <f>IF($A642="","",(IF((VLOOKUP($A642,DATA!$A$1:$M$38,8,FALSE))="X","X",(IF(H641="X",1,H641+1)))))</f>
        <v/>
      </c>
      <c r="I642" s="50" t="str">
        <f>IF($A642="","",(IF((VLOOKUP($A642,DATA!$A$1:$M$38,9,FALSE))="X","X",(IF(I641="X",1,I641+1)))))</f>
        <v/>
      </c>
      <c r="J642" s="51" t="str">
        <f>IF($A642="","",(IF((VLOOKUP($A642,DATA!$A$1:$M$38,10,FALSE))="X","X",(IF(J641="X",1,J641+1)))))</f>
        <v/>
      </c>
      <c r="K642" s="50" t="str">
        <f>IF($A642="","",(IF((VLOOKUP($A642,DATA!$A$1:$M$38,11,FALSE))="X","X",(IF(K641="X",1,K641+1)))))</f>
        <v/>
      </c>
      <c r="L642" s="50" t="str">
        <f>IF($A642="","",(IF((VLOOKUP($A642,DATA!$A$1:$M$38,12,FALSE))="X","X",(IF(L641="X",1,L641+1)))))</f>
        <v/>
      </c>
      <c r="M642" s="50" t="str">
        <f>IF($A642="","",(IF((VLOOKUP($A642,DATA!$A$1:$M$38,13,FALSE))="X","X",(IF(M641="X",1,M641+1)))))</f>
        <v/>
      </c>
      <c r="N642" s="53" t="str">
        <f t="shared" si="18"/>
        <v/>
      </c>
      <c r="O642" s="51" t="str">
        <f t="shared" si="19"/>
        <v/>
      </c>
      <c r="P642" s="50" t="str">
        <f>IF($A642="","",(IF((VLOOKUP($A642,DATA!$S$1:$AC$38,2,FALSE))="X","X",(IF(P641="X",1,P641+1)))))</f>
        <v/>
      </c>
      <c r="Q642" s="50" t="str">
        <f>IF($A642="","",(IF((VLOOKUP($A642,DATA!$S$1:$AC$38,3,FALSE))="X","X",(IF(Q641="X",1,Q641+1)))))</f>
        <v/>
      </c>
      <c r="R642" s="50" t="str">
        <f>IF($A642="","",(IF((VLOOKUP($A642,DATA!$S$1:$AC$38,4,FALSE))="X","X",(IF(R641="X",1,R641+1)))))</f>
        <v/>
      </c>
      <c r="S642" s="50" t="str">
        <f>IF($A642="","",(IF((VLOOKUP($A642,DATA!$S$1:$AC$38,5,FALSE))="X","X",(IF(S641="X",1,S641+1)))))</f>
        <v/>
      </c>
      <c r="T642" s="50" t="str">
        <f>IF($A642="","",(IF((VLOOKUP($A642,DATA!$S$1:$AC$38,6,FALSE))="X","X",(IF(T641="X",1,T641+1)))))</f>
        <v/>
      </c>
      <c r="U642" s="50" t="str">
        <f>IF($A642="","",(IF((VLOOKUP($A642,DATA!$S$1:$AC$38,7,FALSE))="X","X",(IF(U641="X",1,U641+1)))))</f>
        <v/>
      </c>
      <c r="V642" s="51" t="str">
        <f>IF($A642="","",(IF((VLOOKUP($A642,DATA!$S$1:$AC$38,8,FALSE))="X","X",(IF(V641="X",1,V641+1)))))</f>
        <v/>
      </c>
      <c r="W642" s="50" t="str">
        <f>IF($A642="","",(IF((VLOOKUP($A642,DATA!$S$1:$AC$38,9,FALSE))="X","X",(IF(W641="X",1,W641+1)))))</f>
        <v/>
      </c>
      <c r="X642" s="50" t="str">
        <f>IF($A642="","",(IF((VLOOKUP($A642,DATA!$S$1:$AC$38,10,FALSE))="X","X",(IF(X641="X",1,X641+1)))))</f>
        <v/>
      </c>
      <c r="Y642" s="51" t="str">
        <f>IF($A642="","",(IF((VLOOKUP($A642,DATA!$S$1:$AC$38,11,FALSE))="X","X",(IF(Y641="X",1,Y641+1)))))</f>
        <v/>
      </c>
    </row>
    <row r="643" spans="2:25" ht="18.600000000000001" customHeight="1" x14ac:dyDescent="0.25">
      <c r="B643" s="50" t="str">
        <f>IF($A643="","",(IF((VLOOKUP($A643,DATA!$A$1:$M$38,2,FALSE))="X","X",(IF(B642="X",1,B642+1)))))</f>
        <v/>
      </c>
      <c r="C643" s="51" t="str">
        <f>IF($A643="","",(IF((VLOOKUP($A643,DATA!$A$1:$M$38,3,FALSE))="X","X",(IF(C642="X",1,C642+1)))))</f>
        <v/>
      </c>
      <c r="D643" s="50" t="str">
        <f>IF($A643="","",(IF((VLOOKUP($A643,DATA!$A$1:$M$38,4,FALSE))="X","X",(IF(D642="X",1,D642+1)))))</f>
        <v/>
      </c>
      <c r="E643" s="51" t="str">
        <f>IF($A643="","",(IF((VLOOKUP($A643,DATA!$A$1:$M$38,5,FALSE))="X","X",(IF(E642="X",1,E642+1)))))</f>
        <v/>
      </c>
      <c r="F643" s="50" t="str">
        <f>IF($A643="","",(IF((VLOOKUP($A643,DATA!$A$1:$M$38,6,FALSE))="X","X",(IF(F642="X",1,F642+1)))))</f>
        <v/>
      </c>
      <c r="G643" s="51" t="str">
        <f>IF($A643="","",(IF((VLOOKUP($A643,DATA!$A$1:$M$38,7,FALSE))="X","X",(IF(G642="X",1,G642+1)))))</f>
        <v/>
      </c>
      <c r="H643" s="50" t="str">
        <f>IF($A643="","",(IF((VLOOKUP($A643,DATA!$A$1:$M$38,8,FALSE))="X","X",(IF(H642="X",1,H642+1)))))</f>
        <v/>
      </c>
      <c r="I643" s="50" t="str">
        <f>IF($A643="","",(IF((VLOOKUP($A643,DATA!$A$1:$M$38,9,FALSE))="X","X",(IF(I642="X",1,I642+1)))))</f>
        <v/>
      </c>
      <c r="J643" s="51" t="str">
        <f>IF($A643="","",(IF((VLOOKUP($A643,DATA!$A$1:$M$38,10,FALSE))="X","X",(IF(J642="X",1,J642+1)))))</f>
        <v/>
      </c>
      <c r="K643" s="50" t="str">
        <f>IF($A643="","",(IF((VLOOKUP($A643,DATA!$A$1:$M$38,11,FALSE))="X","X",(IF(K642="X",1,K642+1)))))</f>
        <v/>
      </c>
      <c r="L643" s="50" t="str">
        <f>IF($A643="","",(IF((VLOOKUP($A643,DATA!$A$1:$M$38,12,FALSE))="X","X",(IF(L642="X",1,L642+1)))))</f>
        <v/>
      </c>
      <c r="M643" s="50" t="str">
        <f>IF($A643="","",(IF((VLOOKUP($A643,DATA!$A$1:$M$38,13,FALSE))="X","X",(IF(M642="X",1,M642+1)))))</f>
        <v/>
      </c>
      <c r="N643" s="53" t="str">
        <f t="shared" si="18"/>
        <v/>
      </c>
      <c r="O643" s="51" t="str">
        <f t="shared" si="19"/>
        <v/>
      </c>
      <c r="P643" s="50" t="str">
        <f>IF($A643="","",(IF((VLOOKUP($A643,DATA!$S$1:$AC$38,2,FALSE))="X","X",(IF(P642="X",1,P642+1)))))</f>
        <v/>
      </c>
      <c r="Q643" s="50" t="str">
        <f>IF($A643="","",(IF((VLOOKUP($A643,DATA!$S$1:$AC$38,3,FALSE))="X","X",(IF(Q642="X",1,Q642+1)))))</f>
        <v/>
      </c>
      <c r="R643" s="50" t="str">
        <f>IF($A643="","",(IF((VLOOKUP($A643,DATA!$S$1:$AC$38,4,FALSE))="X","X",(IF(R642="X",1,R642+1)))))</f>
        <v/>
      </c>
      <c r="S643" s="50" t="str">
        <f>IF($A643="","",(IF((VLOOKUP($A643,DATA!$S$1:$AC$38,5,FALSE))="X","X",(IF(S642="X",1,S642+1)))))</f>
        <v/>
      </c>
      <c r="T643" s="50" t="str">
        <f>IF($A643="","",(IF((VLOOKUP($A643,DATA!$S$1:$AC$38,6,FALSE))="X","X",(IF(T642="X",1,T642+1)))))</f>
        <v/>
      </c>
      <c r="U643" s="50" t="str">
        <f>IF($A643="","",(IF((VLOOKUP($A643,DATA!$S$1:$AC$38,7,FALSE))="X","X",(IF(U642="X",1,U642+1)))))</f>
        <v/>
      </c>
      <c r="V643" s="51" t="str">
        <f>IF($A643="","",(IF((VLOOKUP($A643,DATA!$S$1:$AC$38,8,FALSE))="X","X",(IF(V642="X",1,V642+1)))))</f>
        <v/>
      </c>
      <c r="W643" s="50" t="str">
        <f>IF($A643="","",(IF((VLOOKUP($A643,DATA!$S$1:$AC$38,9,FALSE))="X","X",(IF(W642="X",1,W642+1)))))</f>
        <v/>
      </c>
      <c r="X643" s="50" t="str">
        <f>IF($A643="","",(IF((VLOOKUP($A643,DATA!$S$1:$AC$38,10,FALSE))="X","X",(IF(X642="X",1,X642+1)))))</f>
        <v/>
      </c>
      <c r="Y643" s="51" t="str">
        <f>IF($A643="","",(IF((VLOOKUP($A643,DATA!$S$1:$AC$38,11,FALSE))="X","X",(IF(Y642="X",1,Y642+1)))))</f>
        <v/>
      </c>
    </row>
    <row r="644" spans="2:25" ht="18.600000000000001" customHeight="1" x14ac:dyDescent="0.25">
      <c r="B644" s="50" t="str">
        <f>IF($A644="","",(IF((VLOOKUP($A644,DATA!$A$1:$M$38,2,FALSE))="X","X",(IF(B643="X",1,B643+1)))))</f>
        <v/>
      </c>
      <c r="C644" s="51" t="str">
        <f>IF($A644="","",(IF((VLOOKUP($A644,DATA!$A$1:$M$38,3,FALSE))="X","X",(IF(C643="X",1,C643+1)))))</f>
        <v/>
      </c>
      <c r="D644" s="50" t="str">
        <f>IF($A644="","",(IF((VLOOKUP($A644,DATA!$A$1:$M$38,4,FALSE))="X","X",(IF(D643="X",1,D643+1)))))</f>
        <v/>
      </c>
      <c r="E644" s="51" t="str">
        <f>IF($A644="","",(IF((VLOOKUP($A644,DATA!$A$1:$M$38,5,FALSE))="X","X",(IF(E643="X",1,E643+1)))))</f>
        <v/>
      </c>
      <c r="F644" s="50" t="str">
        <f>IF($A644="","",(IF((VLOOKUP($A644,DATA!$A$1:$M$38,6,FALSE))="X","X",(IF(F643="X",1,F643+1)))))</f>
        <v/>
      </c>
      <c r="G644" s="51" t="str">
        <f>IF($A644="","",(IF((VLOOKUP($A644,DATA!$A$1:$M$38,7,FALSE))="X","X",(IF(G643="X",1,G643+1)))))</f>
        <v/>
      </c>
      <c r="H644" s="50" t="str">
        <f>IF($A644="","",(IF((VLOOKUP($A644,DATA!$A$1:$M$38,8,FALSE))="X","X",(IF(H643="X",1,H643+1)))))</f>
        <v/>
      </c>
      <c r="I644" s="50" t="str">
        <f>IF($A644="","",(IF((VLOOKUP($A644,DATA!$A$1:$M$38,9,FALSE))="X","X",(IF(I643="X",1,I643+1)))))</f>
        <v/>
      </c>
      <c r="J644" s="51" t="str">
        <f>IF($A644="","",(IF((VLOOKUP($A644,DATA!$A$1:$M$38,10,FALSE))="X","X",(IF(J643="X",1,J643+1)))))</f>
        <v/>
      </c>
      <c r="K644" s="50" t="str">
        <f>IF($A644="","",(IF((VLOOKUP($A644,DATA!$A$1:$M$38,11,FALSE))="X","X",(IF(K643="X",1,K643+1)))))</f>
        <v/>
      </c>
      <c r="L644" s="50" t="str">
        <f>IF($A644="","",(IF((VLOOKUP($A644,DATA!$A$1:$M$38,12,FALSE))="X","X",(IF(L643="X",1,L643+1)))))</f>
        <v/>
      </c>
      <c r="M644" s="50" t="str">
        <f>IF($A644="","",(IF((VLOOKUP($A644,DATA!$A$1:$M$38,13,FALSE))="X","X",(IF(M643="X",1,M643+1)))))</f>
        <v/>
      </c>
      <c r="N644" s="53" t="str">
        <f t="shared" si="18"/>
        <v/>
      </c>
      <c r="O644" s="51" t="str">
        <f t="shared" si="19"/>
        <v/>
      </c>
      <c r="P644" s="50" t="str">
        <f>IF($A644="","",(IF((VLOOKUP($A644,DATA!$S$1:$AC$38,2,FALSE))="X","X",(IF(P643="X",1,P643+1)))))</f>
        <v/>
      </c>
      <c r="Q644" s="50" t="str">
        <f>IF($A644="","",(IF((VLOOKUP($A644,DATA!$S$1:$AC$38,3,FALSE))="X","X",(IF(Q643="X",1,Q643+1)))))</f>
        <v/>
      </c>
      <c r="R644" s="50" t="str">
        <f>IF($A644="","",(IF((VLOOKUP($A644,DATA!$S$1:$AC$38,4,FALSE))="X","X",(IF(R643="X",1,R643+1)))))</f>
        <v/>
      </c>
      <c r="S644" s="50" t="str">
        <f>IF($A644="","",(IF((VLOOKUP($A644,DATA!$S$1:$AC$38,5,FALSE))="X","X",(IF(S643="X",1,S643+1)))))</f>
        <v/>
      </c>
      <c r="T644" s="50" t="str">
        <f>IF($A644="","",(IF((VLOOKUP($A644,DATA!$S$1:$AC$38,6,FALSE))="X","X",(IF(T643="X",1,T643+1)))))</f>
        <v/>
      </c>
      <c r="U644" s="50" t="str">
        <f>IF($A644="","",(IF((VLOOKUP($A644,DATA!$S$1:$AC$38,7,FALSE))="X","X",(IF(U643="X",1,U643+1)))))</f>
        <v/>
      </c>
      <c r="V644" s="51" t="str">
        <f>IF($A644="","",(IF((VLOOKUP($A644,DATA!$S$1:$AC$38,8,FALSE))="X","X",(IF(V643="X",1,V643+1)))))</f>
        <v/>
      </c>
      <c r="W644" s="50" t="str">
        <f>IF($A644="","",(IF((VLOOKUP($A644,DATA!$S$1:$AC$38,9,FALSE))="X","X",(IF(W643="X",1,W643+1)))))</f>
        <v/>
      </c>
      <c r="X644" s="50" t="str">
        <f>IF($A644="","",(IF((VLOOKUP($A644,DATA!$S$1:$AC$38,10,FALSE))="X","X",(IF(X643="X",1,X643+1)))))</f>
        <v/>
      </c>
      <c r="Y644" s="51" t="str">
        <f>IF($A644="","",(IF((VLOOKUP($A644,DATA!$S$1:$AC$38,11,FALSE))="X","X",(IF(Y643="X",1,Y643+1)))))</f>
        <v/>
      </c>
    </row>
    <row r="645" spans="2:25" ht="18.600000000000001" customHeight="1" x14ac:dyDescent="0.25">
      <c r="B645" s="50" t="str">
        <f>IF($A645="","",(IF((VLOOKUP($A645,DATA!$A$1:$M$38,2,FALSE))="X","X",(IF(B644="X",1,B644+1)))))</f>
        <v/>
      </c>
      <c r="C645" s="51" t="str">
        <f>IF($A645="","",(IF((VLOOKUP($A645,DATA!$A$1:$M$38,3,FALSE))="X","X",(IF(C644="X",1,C644+1)))))</f>
        <v/>
      </c>
      <c r="D645" s="50" t="str">
        <f>IF($A645="","",(IF((VLOOKUP($A645,DATA!$A$1:$M$38,4,FALSE))="X","X",(IF(D644="X",1,D644+1)))))</f>
        <v/>
      </c>
      <c r="E645" s="51" t="str">
        <f>IF($A645="","",(IF((VLOOKUP($A645,DATA!$A$1:$M$38,5,FALSE))="X","X",(IF(E644="X",1,E644+1)))))</f>
        <v/>
      </c>
      <c r="F645" s="50" t="str">
        <f>IF($A645="","",(IF((VLOOKUP($A645,DATA!$A$1:$M$38,6,FALSE))="X","X",(IF(F644="X",1,F644+1)))))</f>
        <v/>
      </c>
      <c r="G645" s="51" t="str">
        <f>IF($A645="","",(IF((VLOOKUP($A645,DATA!$A$1:$M$38,7,FALSE))="X","X",(IF(G644="X",1,G644+1)))))</f>
        <v/>
      </c>
      <c r="H645" s="50" t="str">
        <f>IF($A645="","",(IF((VLOOKUP($A645,DATA!$A$1:$M$38,8,FALSE))="X","X",(IF(H644="X",1,H644+1)))))</f>
        <v/>
      </c>
      <c r="I645" s="50" t="str">
        <f>IF($A645="","",(IF((VLOOKUP($A645,DATA!$A$1:$M$38,9,FALSE))="X","X",(IF(I644="X",1,I644+1)))))</f>
        <v/>
      </c>
      <c r="J645" s="51" t="str">
        <f>IF($A645="","",(IF((VLOOKUP($A645,DATA!$A$1:$M$38,10,FALSE))="X","X",(IF(J644="X",1,J644+1)))))</f>
        <v/>
      </c>
      <c r="K645" s="50" t="str">
        <f>IF($A645="","",(IF((VLOOKUP($A645,DATA!$A$1:$M$38,11,FALSE))="X","X",(IF(K644="X",1,K644+1)))))</f>
        <v/>
      </c>
      <c r="L645" s="50" t="str">
        <f>IF($A645="","",(IF((VLOOKUP($A645,DATA!$A$1:$M$38,12,FALSE))="X","X",(IF(L644="X",1,L644+1)))))</f>
        <v/>
      </c>
      <c r="M645" s="50" t="str">
        <f>IF($A645="","",(IF((VLOOKUP($A645,DATA!$A$1:$M$38,13,FALSE))="X","X",(IF(M644="X",1,M644+1)))))</f>
        <v/>
      </c>
      <c r="N645" s="53" t="str">
        <f t="shared" si="18"/>
        <v/>
      </c>
      <c r="O645" s="51" t="str">
        <f t="shared" si="19"/>
        <v/>
      </c>
      <c r="P645" s="50" t="str">
        <f>IF($A645="","",(IF((VLOOKUP($A645,DATA!$S$1:$AC$38,2,FALSE))="X","X",(IF(P644="X",1,P644+1)))))</f>
        <v/>
      </c>
      <c r="Q645" s="50" t="str">
        <f>IF($A645="","",(IF((VLOOKUP($A645,DATA!$S$1:$AC$38,3,FALSE))="X","X",(IF(Q644="X",1,Q644+1)))))</f>
        <v/>
      </c>
      <c r="R645" s="50" t="str">
        <f>IF($A645="","",(IF((VLOOKUP($A645,DATA!$S$1:$AC$38,4,FALSE))="X","X",(IF(R644="X",1,R644+1)))))</f>
        <v/>
      </c>
      <c r="S645" s="50" t="str">
        <f>IF($A645="","",(IF((VLOOKUP($A645,DATA!$S$1:$AC$38,5,FALSE))="X","X",(IF(S644="X",1,S644+1)))))</f>
        <v/>
      </c>
      <c r="T645" s="50" t="str">
        <f>IF($A645="","",(IF((VLOOKUP($A645,DATA!$S$1:$AC$38,6,FALSE))="X","X",(IF(T644="X",1,T644+1)))))</f>
        <v/>
      </c>
      <c r="U645" s="50" t="str">
        <f>IF($A645="","",(IF((VLOOKUP($A645,DATA!$S$1:$AC$38,7,FALSE))="X","X",(IF(U644="X",1,U644+1)))))</f>
        <v/>
      </c>
      <c r="V645" s="51" t="str">
        <f>IF($A645="","",(IF((VLOOKUP($A645,DATA!$S$1:$AC$38,8,FALSE))="X","X",(IF(V644="X",1,V644+1)))))</f>
        <v/>
      </c>
      <c r="W645" s="50" t="str">
        <f>IF($A645="","",(IF((VLOOKUP($A645,DATA!$S$1:$AC$38,9,FALSE))="X","X",(IF(W644="X",1,W644+1)))))</f>
        <v/>
      </c>
      <c r="X645" s="50" t="str">
        <f>IF($A645="","",(IF((VLOOKUP($A645,DATA!$S$1:$AC$38,10,FALSE))="X","X",(IF(X644="X",1,X644+1)))))</f>
        <v/>
      </c>
      <c r="Y645" s="51" t="str">
        <f>IF($A645="","",(IF((VLOOKUP($A645,DATA!$S$1:$AC$38,11,FALSE))="X","X",(IF(Y644="X",1,Y644+1)))))</f>
        <v/>
      </c>
    </row>
    <row r="646" spans="2:25" ht="18.600000000000001" customHeight="1" x14ac:dyDescent="0.25">
      <c r="B646" s="50" t="str">
        <f>IF($A646="","",(IF((VLOOKUP($A646,DATA!$A$1:$M$38,2,FALSE))="X","X",(IF(B645="X",1,B645+1)))))</f>
        <v/>
      </c>
      <c r="C646" s="51" t="str">
        <f>IF($A646="","",(IF((VLOOKUP($A646,DATA!$A$1:$M$38,3,FALSE))="X","X",(IF(C645="X",1,C645+1)))))</f>
        <v/>
      </c>
      <c r="D646" s="50" t="str">
        <f>IF($A646="","",(IF((VLOOKUP($A646,DATA!$A$1:$M$38,4,FALSE))="X","X",(IF(D645="X",1,D645+1)))))</f>
        <v/>
      </c>
      <c r="E646" s="51" t="str">
        <f>IF($A646="","",(IF((VLOOKUP($A646,DATA!$A$1:$M$38,5,FALSE))="X","X",(IF(E645="X",1,E645+1)))))</f>
        <v/>
      </c>
      <c r="F646" s="50" t="str">
        <f>IF($A646="","",(IF((VLOOKUP($A646,DATA!$A$1:$M$38,6,FALSE))="X","X",(IF(F645="X",1,F645+1)))))</f>
        <v/>
      </c>
      <c r="G646" s="51" t="str">
        <f>IF($A646="","",(IF((VLOOKUP($A646,DATA!$A$1:$M$38,7,FALSE))="X","X",(IF(G645="X",1,G645+1)))))</f>
        <v/>
      </c>
      <c r="H646" s="50" t="str">
        <f>IF($A646="","",(IF((VLOOKUP($A646,DATA!$A$1:$M$38,8,FALSE))="X","X",(IF(H645="X",1,H645+1)))))</f>
        <v/>
      </c>
      <c r="I646" s="50" t="str">
        <f>IF($A646="","",(IF((VLOOKUP($A646,DATA!$A$1:$M$38,9,FALSE))="X","X",(IF(I645="X",1,I645+1)))))</f>
        <v/>
      </c>
      <c r="J646" s="51" t="str">
        <f>IF($A646="","",(IF((VLOOKUP($A646,DATA!$A$1:$M$38,10,FALSE))="X","X",(IF(J645="X",1,J645+1)))))</f>
        <v/>
      </c>
      <c r="K646" s="50" t="str">
        <f>IF($A646="","",(IF((VLOOKUP($A646,DATA!$A$1:$M$38,11,FALSE))="X","X",(IF(K645="X",1,K645+1)))))</f>
        <v/>
      </c>
      <c r="L646" s="50" t="str">
        <f>IF($A646="","",(IF((VLOOKUP($A646,DATA!$A$1:$M$38,12,FALSE))="X","X",(IF(L645="X",1,L645+1)))))</f>
        <v/>
      </c>
      <c r="M646" s="50" t="str">
        <f>IF($A646="","",(IF((VLOOKUP($A646,DATA!$A$1:$M$38,13,FALSE))="X","X",(IF(M645="X",1,M645+1)))))</f>
        <v/>
      </c>
      <c r="N646" s="53" t="str">
        <f t="shared" ref="N646:N709" si="20">IF($A646="","",(IF((AND($A646=$A645,$A646&lt;&gt;""))=TRUE,"X",(IF(N645="X",1,N645+1)))))</f>
        <v/>
      </c>
      <c r="O646" s="51" t="str">
        <f t="shared" ref="O646:O709" si="21">IF($A646="","",(IF((AND($A646=$A644,$A646&lt;&gt;""))=TRUE,"X",(IF(O645="X",1,O645+1)))))</f>
        <v/>
      </c>
      <c r="P646" s="50" t="str">
        <f>IF($A646="","",(IF((VLOOKUP($A646,DATA!$S$1:$AC$38,2,FALSE))="X","X",(IF(P645="X",1,P645+1)))))</f>
        <v/>
      </c>
      <c r="Q646" s="50" t="str">
        <f>IF($A646="","",(IF((VLOOKUP($A646,DATA!$S$1:$AC$38,3,FALSE))="X","X",(IF(Q645="X",1,Q645+1)))))</f>
        <v/>
      </c>
      <c r="R646" s="50" t="str">
        <f>IF($A646="","",(IF((VLOOKUP($A646,DATA!$S$1:$AC$38,4,FALSE))="X","X",(IF(R645="X",1,R645+1)))))</f>
        <v/>
      </c>
      <c r="S646" s="50" t="str">
        <f>IF($A646="","",(IF((VLOOKUP($A646,DATA!$S$1:$AC$38,5,FALSE))="X","X",(IF(S645="X",1,S645+1)))))</f>
        <v/>
      </c>
      <c r="T646" s="50" t="str">
        <f>IF($A646="","",(IF((VLOOKUP($A646,DATA!$S$1:$AC$38,6,FALSE))="X","X",(IF(T645="X",1,T645+1)))))</f>
        <v/>
      </c>
      <c r="U646" s="50" t="str">
        <f>IF($A646="","",(IF((VLOOKUP($A646,DATA!$S$1:$AC$38,7,FALSE))="X","X",(IF(U645="X",1,U645+1)))))</f>
        <v/>
      </c>
      <c r="V646" s="51" t="str">
        <f>IF($A646="","",(IF((VLOOKUP($A646,DATA!$S$1:$AC$38,8,FALSE))="X","X",(IF(V645="X",1,V645+1)))))</f>
        <v/>
      </c>
      <c r="W646" s="50" t="str">
        <f>IF($A646="","",(IF((VLOOKUP($A646,DATA!$S$1:$AC$38,9,FALSE))="X","X",(IF(W645="X",1,W645+1)))))</f>
        <v/>
      </c>
      <c r="X646" s="50" t="str">
        <f>IF($A646="","",(IF((VLOOKUP($A646,DATA!$S$1:$AC$38,10,FALSE))="X","X",(IF(X645="X",1,X645+1)))))</f>
        <v/>
      </c>
      <c r="Y646" s="51" t="str">
        <f>IF($A646="","",(IF((VLOOKUP($A646,DATA!$S$1:$AC$38,11,FALSE))="X","X",(IF(Y645="X",1,Y645+1)))))</f>
        <v/>
      </c>
    </row>
    <row r="647" spans="2:25" ht="18.600000000000001" customHeight="1" x14ac:dyDescent="0.25">
      <c r="B647" s="50" t="str">
        <f>IF($A647="","",(IF((VLOOKUP($A647,DATA!$A$1:$M$38,2,FALSE))="X","X",(IF(B646="X",1,B646+1)))))</f>
        <v/>
      </c>
      <c r="C647" s="51" t="str">
        <f>IF($A647="","",(IF((VLOOKUP($A647,DATA!$A$1:$M$38,3,FALSE))="X","X",(IF(C646="X",1,C646+1)))))</f>
        <v/>
      </c>
      <c r="D647" s="50" t="str">
        <f>IF($A647="","",(IF((VLOOKUP($A647,DATA!$A$1:$M$38,4,FALSE))="X","X",(IF(D646="X",1,D646+1)))))</f>
        <v/>
      </c>
      <c r="E647" s="51" t="str">
        <f>IF($A647="","",(IF((VLOOKUP($A647,DATA!$A$1:$M$38,5,FALSE))="X","X",(IF(E646="X",1,E646+1)))))</f>
        <v/>
      </c>
      <c r="F647" s="50" t="str">
        <f>IF($A647="","",(IF((VLOOKUP($A647,DATA!$A$1:$M$38,6,FALSE))="X","X",(IF(F646="X",1,F646+1)))))</f>
        <v/>
      </c>
      <c r="G647" s="51" t="str">
        <f>IF($A647="","",(IF((VLOOKUP($A647,DATA!$A$1:$M$38,7,FALSE))="X","X",(IF(G646="X",1,G646+1)))))</f>
        <v/>
      </c>
      <c r="H647" s="50" t="str">
        <f>IF($A647="","",(IF((VLOOKUP($A647,DATA!$A$1:$M$38,8,FALSE))="X","X",(IF(H646="X",1,H646+1)))))</f>
        <v/>
      </c>
      <c r="I647" s="50" t="str">
        <f>IF($A647="","",(IF((VLOOKUP($A647,DATA!$A$1:$M$38,9,FALSE))="X","X",(IF(I646="X",1,I646+1)))))</f>
        <v/>
      </c>
      <c r="J647" s="51" t="str">
        <f>IF($A647="","",(IF((VLOOKUP($A647,DATA!$A$1:$M$38,10,FALSE))="X","X",(IF(J646="X",1,J646+1)))))</f>
        <v/>
      </c>
      <c r="K647" s="50" t="str">
        <f>IF($A647="","",(IF((VLOOKUP($A647,DATA!$A$1:$M$38,11,FALSE))="X","X",(IF(K646="X",1,K646+1)))))</f>
        <v/>
      </c>
      <c r="L647" s="50" t="str">
        <f>IF($A647="","",(IF((VLOOKUP($A647,DATA!$A$1:$M$38,12,FALSE))="X","X",(IF(L646="X",1,L646+1)))))</f>
        <v/>
      </c>
      <c r="M647" s="50" t="str">
        <f>IF($A647="","",(IF((VLOOKUP($A647,DATA!$A$1:$M$38,13,FALSE))="X","X",(IF(M646="X",1,M646+1)))))</f>
        <v/>
      </c>
      <c r="N647" s="53" t="str">
        <f t="shared" si="20"/>
        <v/>
      </c>
      <c r="O647" s="51" t="str">
        <f t="shared" si="21"/>
        <v/>
      </c>
      <c r="P647" s="50" t="str">
        <f>IF($A647="","",(IF((VLOOKUP($A647,DATA!$S$1:$AC$38,2,FALSE))="X","X",(IF(P646="X",1,P646+1)))))</f>
        <v/>
      </c>
      <c r="Q647" s="50" t="str">
        <f>IF($A647="","",(IF((VLOOKUP($A647,DATA!$S$1:$AC$38,3,FALSE))="X","X",(IF(Q646="X",1,Q646+1)))))</f>
        <v/>
      </c>
      <c r="R647" s="50" t="str">
        <f>IF($A647="","",(IF((VLOOKUP($A647,DATA!$S$1:$AC$38,4,FALSE))="X","X",(IF(R646="X",1,R646+1)))))</f>
        <v/>
      </c>
      <c r="S647" s="50" t="str">
        <f>IF($A647="","",(IF((VLOOKUP($A647,DATA!$S$1:$AC$38,5,FALSE))="X","X",(IF(S646="X",1,S646+1)))))</f>
        <v/>
      </c>
      <c r="T647" s="50" t="str">
        <f>IF($A647="","",(IF((VLOOKUP($A647,DATA!$S$1:$AC$38,6,FALSE))="X","X",(IF(T646="X",1,T646+1)))))</f>
        <v/>
      </c>
      <c r="U647" s="50" t="str">
        <f>IF($A647="","",(IF((VLOOKUP($A647,DATA!$S$1:$AC$38,7,FALSE))="X","X",(IF(U646="X",1,U646+1)))))</f>
        <v/>
      </c>
      <c r="V647" s="51" t="str">
        <f>IF($A647="","",(IF((VLOOKUP($A647,DATA!$S$1:$AC$38,8,FALSE))="X","X",(IF(V646="X",1,V646+1)))))</f>
        <v/>
      </c>
      <c r="W647" s="50" t="str">
        <f>IF($A647="","",(IF((VLOOKUP($A647,DATA!$S$1:$AC$38,9,FALSE))="X","X",(IF(W646="X",1,W646+1)))))</f>
        <v/>
      </c>
      <c r="X647" s="50" t="str">
        <f>IF($A647="","",(IF((VLOOKUP($A647,DATA!$S$1:$AC$38,10,FALSE))="X","X",(IF(X646="X",1,X646+1)))))</f>
        <v/>
      </c>
      <c r="Y647" s="51" t="str">
        <f>IF($A647="","",(IF((VLOOKUP($A647,DATA!$S$1:$AC$38,11,FALSE))="X","X",(IF(Y646="X",1,Y646+1)))))</f>
        <v/>
      </c>
    </row>
    <row r="648" spans="2:25" ht="18.600000000000001" customHeight="1" x14ac:dyDescent="0.25">
      <c r="B648" s="50" t="str">
        <f>IF($A648="","",(IF((VLOOKUP($A648,DATA!$A$1:$M$38,2,FALSE))="X","X",(IF(B647="X",1,B647+1)))))</f>
        <v/>
      </c>
      <c r="C648" s="51" t="str">
        <f>IF($A648="","",(IF((VLOOKUP($A648,DATA!$A$1:$M$38,3,FALSE))="X","X",(IF(C647="X",1,C647+1)))))</f>
        <v/>
      </c>
      <c r="D648" s="50" t="str">
        <f>IF($A648="","",(IF((VLOOKUP($A648,DATA!$A$1:$M$38,4,FALSE))="X","X",(IF(D647="X",1,D647+1)))))</f>
        <v/>
      </c>
      <c r="E648" s="51" t="str">
        <f>IF($A648="","",(IF((VLOOKUP($A648,DATA!$A$1:$M$38,5,FALSE))="X","X",(IF(E647="X",1,E647+1)))))</f>
        <v/>
      </c>
      <c r="F648" s="50" t="str">
        <f>IF($A648="","",(IF((VLOOKUP($A648,DATA!$A$1:$M$38,6,FALSE))="X","X",(IF(F647="X",1,F647+1)))))</f>
        <v/>
      </c>
      <c r="G648" s="51" t="str">
        <f>IF($A648="","",(IF((VLOOKUP($A648,DATA!$A$1:$M$38,7,FALSE))="X","X",(IF(G647="X",1,G647+1)))))</f>
        <v/>
      </c>
      <c r="H648" s="50" t="str">
        <f>IF($A648="","",(IF((VLOOKUP($A648,DATA!$A$1:$M$38,8,FALSE))="X","X",(IF(H647="X",1,H647+1)))))</f>
        <v/>
      </c>
      <c r="I648" s="50" t="str">
        <f>IF($A648="","",(IF((VLOOKUP($A648,DATA!$A$1:$M$38,9,FALSE))="X","X",(IF(I647="X",1,I647+1)))))</f>
        <v/>
      </c>
      <c r="J648" s="51" t="str">
        <f>IF($A648="","",(IF((VLOOKUP($A648,DATA!$A$1:$M$38,10,FALSE))="X","X",(IF(J647="X",1,J647+1)))))</f>
        <v/>
      </c>
      <c r="K648" s="50" t="str">
        <f>IF($A648="","",(IF((VLOOKUP($A648,DATA!$A$1:$M$38,11,FALSE))="X","X",(IF(K647="X",1,K647+1)))))</f>
        <v/>
      </c>
      <c r="L648" s="50" t="str">
        <f>IF($A648="","",(IF((VLOOKUP($A648,DATA!$A$1:$M$38,12,FALSE))="X","X",(IF(L647="X",1,L647+1)))))</f>
        <v/>
      </c>
      <c r="M648" s="50" t="str">
        <f>IF($A648="","",(IF((VLOOKUP($A648,DATA!$A$1:$M$38,13,FALSE))="X","X",(IF(M647="X",1,M647+1)))))</f>
        <v/>
      </c>
      <c r="N648" s="53" t="str">
        <f t="shared" si="20"/>
        <v/>
      </c>
      <c r="O648" s="51" t="str">
        <f t="shared" si="21"/>
        <v/>
      </c>
      <c r="P648" s="50" t="str">
        <f>IF($A648="","",(IF((VLOOKUP($A648,DATA!$S$1:$AC$38,2,FALSE))="X","X",(IF(P647="X",1,P647+1)))))</f>
        <v/>
      </c>
      <c r="Q648" s="50" t="str">
        <f>IF($A648="","",(IF((VLOOKUP($A648,DATA!$S$1:$AC$38,3,FALSE))="X","X",(IF(Q647="X",1,Q647+1)))))</f>
        <v/>
      </c>
      <c r="R648" s="50" t="str">
        <f>IF($A648="","",(IF((VLOOKUP($A648,DATA!$S$1:$AC$38,4,FALSE))="X","X",(IF(R647="X",1,R647+1)))))</f>
        <v/>
      </c>
      <c r="S648" s="50" t="str">
        <f>IF($A648="","",(IF((VLOOKUP($A648,DATA!$S$1:$AC$38,5,FALSE))="X","X",(IF(S647="X",1,S647+1)))))</f>
        <v/>
      </c>
      <c r="T648" s="50" t="str">
        <f>IF($A648="","",(IF((VLOOKUP($A648,DATA!$S$1:$AC$38,6,FALSE))="X","X",(IF(T647="X",1,T647+1)))))</f>
        <v/>
      </c>
      <c r="U648" s="50" t="str">
        <f>IF($A648="","",(IF((VLOOKUP($A648,DATA!$S$1:$AC$38,7,FALSE))="X","X",(IF(U647="X",1,U647+1)))))</f>
        <v/>
      </c>
      <c r="V648" s="51" t="str">
        <f>IF($A648="","",(IF((VLOOKUP($A648,DATA!$S$1:$AC$38,8,FALSE))="X","X",(IF(V647="X",1,V647+1)))))</f>
        <v/>
      </c>
      <c r="W648" s="50" t="str">
        <f>IF($A648="","",(IF((VLOOKUP($A648,DATA!$S$1:$AC$38,9,FALSE))="X","X",(IF(W647="X",1,W647+1)))))</f>
        <v/>
      </c>
      <c r="X648" s="50" t="str">
        <f>IF($A648="","",(IF((VLOOKUP($A648,DATA!$S$1:$AC$38,10,FALSE))="X","X",(IF(X647="X",1,X647+1)))))</f>
        <v/>
      </c>
      <c r="Y648" s="51" t="str">
        <f>IF($A648="","",(IF((VLOOKUP($A648,DATA!$S$1:$AC$38,11,FALSE))="X","X",(IF(Y647="X",1,Y647+1)))))</f>
        <v/>
      </c>
    </row>
    <row r="649" spans="2:25" ht="18.600000000000001" customHeight="1" x14ac:dyDescent="0.25">
      <c r="B649" s="50" t="str">
        <f>IF($A649="","",(IF((VLOOKUP($A649,DATA!$A$1:$M$38,2,FALSE))="X","X",(IF(B648="X",1,B648+1)))))</f>
        <v/>
      </c>
      <c r="C649" s="51" t="str">
        <f>IF($A649="","",(IF((VLOOKUP($A649,DATA!$A$1:$M$38,3,FALSE))="X","X",(IF(C648="X",1,C648+1)))))</f>
        <v/>
      </c>
      <c r="D649" s="50" t="str">
        <f>IF($A649="","",(IF((VLOOKUP($A649,DATA!$A$1:$M$38,4,FALSE))="X","X",(IF(D648="X",1,D648+1)))))</f>
        <v/>
      </c>
      <c r="E649" s="51" t="str">
        <f>IF($A649="","",(IF((VLOOKUP($A649,DATA!$A$1:$M$38,5,FALSE))="X","X",(IF(E648="X",1,E648+1)))))</f>
        <v/>
      </c>
      <c r="F649" s="50" t="str">
        <f>IF($A649="","",(IF((VLOOKUP($A649,DATA!$A$1:$M$38,6,FALSE))="X","X",(IF(F648="X",1,F648+1)))))</f>
        <v/>
      </c>
      <c r="G649" s="51" t="str">
        <f>IF($A649="","",(IF((VLOOKUP($A649,DATA!$A$1:$M$38,7,FALSE))="X","X",(IF(G648="X",1,G648+1)))))</f>
        <v/>
      </c>
      <c r="H649" s="50" t="str">
        <f>IF($A649="","",(IF((VLOOKUP($A649,DATA!$A$1:$M$38,8,FALSE))="X","X",(IF(H648="X",1,H648+1)))))</f>
        <v/>
      </c>
      <c r="I649" s="50" t="str">
        <f>IF($A649="","",(IF((VLOOKUP($A649,DATA!$A$1:$M$38,9,FALSE))="X","X",(IF(I648="X",1,I648+1)))))</f>
        <v/>
      </c>
      <c r="J649" s="51" t="str">
        <f>IF($A649="","",(IF((VLOOKUP($A649,DATA!$A$1:$M$38,10,FALSE))="X","X",(IF(J648="X",1,J648+1)))))</f>
        <v/>
      </c>
      <c r="K649" s="50" t="str">
        <f>IF($A649="","",(IF((VLOOKUP($A649,DATA!$A$1:$M$38,11,FALSE))="X","X",(IF(K648="X",1,K648+1)))))</f>
        <v/>
      </c>
      <c r="L649" s="50" t="str">
        <f>IF($A649="","",(IF((VLOOKUP($A649,DATA!$A$1:$M$38,12,FALSE))="X","X",(IF(L648="X",1,L648+1)))))</f>
        <v/>
      </c>
      <c r="M649" s="50" t="str">
        <f>IF($A649="","",(IF((VLOOKUP($A649,DATA!$A$1:$M$38,13,FALSE))="X","X",(IF(M648="X",1,M648+1)))))</f>
        <v/>
      </c>
      <c r="N649" s="53" t="str">
        <f t="shared" si="20"/>
        <v/>
      </c>
      <c r="O649" s="51" t="str">
        <f t="shared" si="21"/>
        <v/>
      </c>
      <c r="P649" s="50" t="str">
        <f>IF($A649="","",(IF((VLOOKUP($A649,DATA!$S$1:$AC$38,2,FALSE))="X","X",(IF(P648="X",1,P648+1)))))</f>
        <v/>
      </c>
      <c r="Q649" s="50" t="str">
        <f>IF($A649="","",(IF((VLOOKUP($A649,DATA!$S$1:$AC$38,3,FALSE))="X","X",(IF(Q648="X",1,Q648+1)))))</f>
        <v/>
      </c>
      <c r="R649" s="50" t="str">
        <f>IF($A649="","",(IF((VLOOKUP($A649,DATA!$S$1:$AC$38,4,FALSE))="X","X",(IF(R648="X",1,R648+1)))))</f>
        <v/>
      </c>
      <c r="S649" s="50" t="str">
        <f>IF($A649="","",(IF((VLOOKUP($A649,DATA!$S$1:$AC$38,5,FALSE))="X","X",(IF(S648="X",1,S648+1)))))</f>
        <v/>
      </c>
      <c r="T649" s="50" t="str">
        <f>IF($A649="","",(IF((VLOOKUP($A649,DATA!$S$1:$AC$38,6,FALSE))="X","X",(IF(T648="X",1,T648+1)))))</f>
        <v/>
      </c>
      <c r="U649" s="50" t="str">
        <f>IF($A649="","",(IF((VLOOKUP($A649,DATA!$S$1:$AC$38,7,FALSE))="X","X",(IF(U648="X",1,U648+1)))))</f>
        <v/>
      </c>
      <c r="V649" s="51" t="str">
        <f>IF($A649="","",(IF((VLOOKUP($A649,DATA!$S$1:$AC$38,8,FALSE))="X","X",(IF(V648="X",1,V648+1)))))</f>
        <v/>
      </c>
      <c r="W649" s="50" t="str">
        <f>IF($A649="","",(IF((VLOOKUP($A649,DATA!$S$1:$AC$38,9,FALSE))="X","X",(IF(W648="X",1,W648+1)))))</f>
        <v/>
      </c>
      <c r="X649" s="50" t="str">
        <f>IF($A649="","",(IF((VLOOKUP($A649,DATA!$S$1:$AC$38,10,FALSE))="X","X",(IF(X648="X",1,X648+1)))))</f>
        <v/>
      </c>
      <c r="Y649" s="51" t="str">
        <f>IF($A649="","",(IF((VLOOKUP($A649,DATA!$S$1:$AC$38,11,FALSE))="X","X",(IF(Y648="X",1,Y648+1)))))</f>
        <v/>
      </c>
    </row>
    <row r="650" spans="2:25" ht="18.600000000000001" customHeight="1" x14ac:dyDescent="0.25">
      <c r="B650" s="50" t="str">
        <f>IF($A650="","",(IF((VLOOKUP($A650,DATA!$A$1:$M$38,2,FALSE))="X","X",(IF(B649="X",1,B649+1)))))</f>
        <v/>
      </c>
      <c r="C650" s="51" t="str">
        <f>IF($A650="","",(IF((VLOOKUP($A650,DATA!$A$1:$M$38,3,FALSE))="X","X",(IF(C649="X",1,C649+1)))))</f>
        <v/>
      </c>
      <c r="D650" s="50" t="str">
        <f>IF($A650="","",(IF((VLOOKUP($A650,DATA!$A$1:$M$38,4,FALSE))="X","X",(IF(D649="X",1,D649+1)))))</f>
        <v/>
      </c>
      <c r="E650" s="51" t="str">
        <f>IF($A650="","",(IF((VLOOKUP($A650,DATA!$A$1:$M$38,5,FALSE))="X","X",(IF(E649="X",1,E649+1)))))</f>
        <v/>
      </c>
      <c r="F650" s="50" t="str">
        <f>IF($A650="","",(IF((VLOOKUP($A650,DATA!$A$1:$M$38,6,FALSE))="X","X",(IF(F649="X",1,F649+1)))))</f>
        <v/>
      </c>
      <c r="G650" s="51" t="str">
        <f>IF($A650="","",(IF((VLOOKUP($A650,DATA!$A$1:$M$38,7,FALSE))="X","X",(IF(G649="X",1,G649+1)))))</f>
        <v/>
      </c>
      <c r="H650" s="50" t="str">
        <f>IF($A650="","",(IF((VLOOKUP($A650,DATA!$A$1:$M$38,8,FALSE))="X","X",(IF(H649="X",1,H649+1)))))</f>
        <v/>
      </c>
      <c r="I650" s="50" t="str">
        <f>IF($A650="","",(IF((VLOOKUP($A650,DATA!$A$1:$M$38,9,FALSE))="X","X",(IF(I649="X",1,I649+1)))))</f>
        <v/>
      </c>
      <c r="J650" s="51" t="str">
        <f>IF($A650="","",(IF((VLOOKUP($A650,DATA!$A$1:$M$38,10,FALSE))="X","X",(IF(J649="X",1,J649+1)))))</f>
        <v/>
      </c>
      <c r="K650" s="50" t="str">
        <f>IF($A650="","",(IF((VLOOKUP($A650,DATA!$A$1:$M$38,11,FALSE))="X","X",(IF(K649="X",1,K649+1)))))</f>
        <v/>
      </c>
      <c r="L650" s="50" t="str">
        <f>IF($A650="","",(IF((VLOOKUP($A650,DATA!$A$1:$M$38,12,FALSE))="X","X",(IF(L649="X",1,L649+1)))))</f>
        <v/>
      </c>
      <c r="M650" s="50" t="str">
        <f>IF($A650="","",(IF((VLOOKUP($A650,DATA!$A$1:$M$38,13,FALSE))="X","X",(IF(M649="X",1,M649+1)))))</f>
        <v/>
      </c>
      <c r="N650" s="53" t="str">
        <f t="shared" si="20"/>
        <v/>
      </c>
      <c r="O650" s="51" t="str">
        <f t="shared" si="21"/>
        <v/>
      </c>
      <c r="P650" s="50" t="str">
        <f>IF($A650="","",(IF((VLOOKUP($A650,DATA!$S$1:$AC$38,2,FALSE))="X","X",(IF(P649="X",1,P649+1)))))</f>
        <v/>
      </c>
      <c r="Q650" s="50" t="str">
        <f>IF($A650="","",(IF((VLOOKUP($A650,DATA!$S$1:$AC$38,3,FALSE))="X","X",(IF(Q649="X",1,Q649+1)))))</f>
        <v/>
      </c>
      <c r="R650" s="50" t="str">
        <f>IF($A650="","",(IF((VLOOKUP($A650,DATA!$S$1:$AC$38,4,FALSE))="X","X",(IF(R649="X",1,R649+1)))))</f>
        <v/>
      </c>
      <c r="S650" s="50" t="str">
        <f>IF($A650="","",(IF((VLOOKUP($A650,DATA!$S$1:$AC$38,5,FALSE))="X","X",(IF(S649="X",1,S649+1)))))</f>
        <v/>
      </c>
      <c r="T650" s="50" t="str">
        <f>IF($A650="","",(IF((VLOOKUP($A650,DATA!$S$1:$AC$38,6,FALSE))="X","X",(IF(T649="X",1,T649+1)))))</f>
        <v/>
      </c>
      <c r="U650" s="50" t="str">
        <f>IF($A650="","",(IF((VLOOKUP($A650,DATA!$S$1:$AC$38,7,FALSE))="X","X",(IF(U649="X",1,U649+1)))))</f>
        <v/>
      </c>
      <c r="V650" s="51" t="str">
        <f>IF($A650="","",(IF((VLOOKUP($A650,DATA!$S$1:$AC$38,8,FALSE))="X","X",(IF(V649="X",1,V649+1)))))</f>
        <v/>
      </c>
      <c r="W650" s="50" t="str">
        <f>IF($A650="","",(IF((VLOOKUP($A650,DATA!$S$1:$AC$38,9,FALSE))="X","X",(IF(W649="X",1,W649+1)))))</f>
        <v/>
      </c>
      <c r="X650" s="50" t="str">
        <f>IF($A650="","",(IF((VLOOKUP($A650,DATA!$S$1:$AC$38,10,FALSE))="X","X",(IF(X649="X",1,X649+1)))))</f>
        <v/>
      </c>
      <c r="Y650" s="51" t="str">
        <f>IF($A650="","",(IF((VLOOKUP($A650,DATA!$S$1:$AC$38,11,FALSE))="X","X",(IF(Y649="X",1,Y649+1)))))</f>
        <v/>
      </c>
    </row>
    <row r="651" spans="2:25" ht="18.600000000000001" customHeight="1" x14ac:dyDescent="0.25">
      <c r="B651" s="50" t="str">
        <f>IF($A651="","",(IF((VLOOKUP($A651,DATA!$A$1:$M$38,2,FALSE))="X","X",(IF(B650="X",1,B650+1)))))</f>
        <v/>
      </c>
      <c r="C651" s="51" t="str">
        <f>IF($A651="","",(IF((VLOOKUP($A651,DATA!$A$1:$M$38,3,FALSE))="X","X",(IF(C650="X",1,C650+1)))))</f>
        <v/>
      </c>
      <c r="D651" s="50" t="str">
        <f>IF($A651="","",(IF((VLOOKUP($A651,DATA!$A$1:$M$38,4,FALSE))="X","X",(IF(D650="X",1,D650+1)))))</f>
        <v/>
      </c>
      <c r="E651" s="51" t="str">
        <f>IF($A651="","",(IF((VLOOKUP($A651,DATA!$A$1:$M$38,5,FALSE))="X","X",(IF(E650="X",1,E650+1)))))</f>
        <v/>
      </c>
      <c r="F651" s="50" t="str">
        <f>IF($A651="","",(IF((VLOOKUP($A651,DATA!$A$1:$M$38,6,FALSE))="X","X",(IF(F650="X",1,F650+1)))))</f>
        <v/>
      </c>
      <c r="G651" s="51" t="str">
        <f>IF($A651="","",(IF((VLOOKUP($A651,DATA!$A$1:$M$38,7,FALSE))="X","X",(IF(G650="X",1,G650+1)))))</f>
        <v/>
      </c>
      <c r="H651" s="50" t="str">
        <f>IF($A651="","",(IF((VLOOKUP($A651,DATA!$A$1:$M$38,8,FALSE))="X","X",(IF(H650="X",1,H650+1)))))</f>
        <v/>
      </c>
      <c r="I651" s="50" t="str">
        <f>IF($A651="","",(IF((VLOOKUP($A651,DATA!$A$1:$M$38,9,FALSE))="X","X",(IF(I650="X",1,I650+1)))))</f>
        <v/>
      </c>
      <c r="J651" s="51" t="str">
        <f>IF($A651="","",(IF((VLOOKUP($A651,DATA!$A$1:$M$38,10,FALSE))="X","X",(IF(J650="X",1,J650+1)))))</f>
        <v/>
      </c>
      <c r="K651" s="50" t="str">
        <f>IF($A651="","",(IF((VLOOKUP($A651,DATA!$A$1:$M$38,11,FALSE))="X","X",(IF(K650="X",1,K650+1)))))</f>
        <v/>
      </c>
      <c r="L651" s="50" t="str">
        <f>IF($A651="","",(IF((VLOOKUP($A651,DATA!$A$1:$M$38,12,FALSE))="X","X",(IF(L650="X",1,L650+1)))))</f>
        <v/>
      </c>
      <c r="M651" s="50" t="str">
        <f>IF($A651="","",(IF((VLOOKUP($A651,DATA!$A$1:$M$38,13,FALSE))="X","X",(IF(M650="X",1,M650+1)))))</f>
        <v/>
      </c>
      <c r="N651" s="53" t="str">
        <f t="shared" si="20"/>
        <v/>
      </c>
      <c r="O651" s="51" t="str">
        <f t="shared" si="21"/>
        <v/>
      </c>
      <c r="P651" s="50" t="str">
        <f>IF($A651="","",(IF((VLOOKUP($A651,DATA!$S$1:$AC$38,2,FALSE))="X","X",(IF(P650="X",1,P650+1)))))</f>
        <v/>
      </c>
      <c r="Q651" s="50" t="str">
        <f>IF($A651="","",(IF((VLOOKUP($A651,DATA!$S$1:$AC$38,3,FALSE))="X","X",(IF(Q650="X",1,Q650+1)))))</f>
        <v/>
      </c>
      <c r="R651" s="50" t="str">
        <f>IF($A651="","",(IF((VLOOKUP($A651,DATA!$S$1:$AC$38,4,FALSE))="X","X",(IF(R650="X",1,R650+1)))))</f>
        <v/>
      </c>
      <c r="S651" s="50" t="str">
        <f>IF($A651="","",(IF((VLOOKUP($A651,DATA!$S$1:$AC$38,5,FALSE))="X","X",(IF(S650="X",1,S650+1)))))</f>
        <v/>
      </c>
      <c r="T651" s="50" t="str">
        <f>IF($A651="","",(IF((VLOOKUP($A651,DATA!$S$1:$AC$38,6,FALSE))="X","X",(IF(T650="X",1,T650+1)))))</f>
        <v/>
      </c>
      <c r="U651" s="50" t="str">
        <f>IF($A651="","",(IF((VLOOKUP($A651,DATA!$S$1:$AC$38,7,FALSE))="X","X",(IF(U650="X",1,U650+1)))))</f>
        <v/>
      </c>
      <c r="V651" s="51" t="str">
        <f>IF($A651="","",(IF((VLOOKUP($A651,DATA!$S$1:$AC$38,8,FALSE))="X","X",(IF(V650="X",1,V650+1)))))</f>
        <v/>
      </c>
      <c r="W651" s="50" t="str">
        <f>IF($A651="","",(IF((VLOOKUP($A651,DATA!$S$1:$AC$38,9,FALSE))="X","X",(IF(W650="X",1,W650+1)))))</f>
        <v/>
      </c>
      <c r="X651" s="50" t="str">
        <f>IF($A651="","",(IF((VLOOKUP($A651,DATA!$S$1:$AC$38,10,FALSE))="X","X",(IF(X650="X",1,X650+1)))))</f>
        <v/>
      </c>
      <c r="Y651" s="51" t="str">
        <f>IF($A651="","",(IF((VLOOKUP($A651,DATA!$S$1:$AC$38,11,FALSE))="X","X",(IF(Y650="X",1,Y650+1)))))</f>
        <v/>
      </c>
    </row>
    <row r="652" spans="2:25" ht="18.600000000000001" customHeight="1" x14ac:dyDescent="0.25">
      <c r="B652" s="50" t="str">
        <f>IF($A652="","",(IF((VLOOKUP($A652,DATA!$A$1:$M$38,2,FALSE))="X","X",(IF(B651="X",1,B651+1)))))</f>
        <v/>
      </c>
      <c r="C652" s="51" t="str">
        <f>IF($A652="","",(IF((VLOOKUP($A652,DATA!$A$1:$M$38,3,FALSE))="X","X",(IF(C651="X",1,C651+1)))))</f>
        <v/>
      </c>
      <c r="D652" s="50" t="str">
        <f>IF($A652="","",(IF((VLOOKUP($A652,DATA!$A$1:$M$38,4,FALSE))="X","X",(IF(D651="X",1,D651+1)))))</f>
        <v/>
      </c>
      <c r="E652" s="51" t="str">
        <f>IF($A652="","",(IF((VLOOKUP($A652,DATA!$A$1:$M$38,5,FALSE))="X","X",(IF(E651="X",1,E651+1)))))</f>
        <v/>
      </c>
      <c r="F652" s="50" t="str">
        <f>IF($A652="","",(IF((VLOOKUP($A652,DATA!$A$1:$M$38,6,FALSE))="X","X",(IF(F651="X",1,F651+1)))))</f>
        <v/>
      </c>
      <c r="G652" s="51" t="str">
        <f>IF($A652="","",(IF((VLOOKUP($A652,DATA!$A$1:$M$38,7,FALSE))="X","X",(IF(G651="X",1,G651+1)))))</f>
        <v/>
      </c>
      <c r="H652" s="50" t="str">
        <f>IF($A652="","",(IF((VLOOKUP($A652,DATA!$A$1:$M$38,8,FALSE))="X","X",(IF(H651="X",1,H651+1)))))</f>
        <v/>
      </c>
      <c r="I652" s="50" t="str">
        <f>IF($A652="","",(IF((VLOOKUP($A652,DATA!$A$1:$M$38,9,FALSE))="X","X",(IF(I651="X",1,I651+1)))))</f>
        <v/>
      </c>
      <c r="J652" s="51" t="str">
        <f>IF($A652="","",(IF((VLOOKUP($A652,DATA!$A$1:$M$38,10,FALSE))="X","X",(IF(J651="X",1,J651+1)))))</f>
        <v/>
      </c>
      <c r="K652" s="50" t="str">
        <f>IF($A652="","",(IF((VLOOKUP($A652,DATA!$A$1:$M$38,11,FALSE))="X","X",(IF(K651="X",1,K651+1)))))</f>
        <v/>
      </c>
      <c r="L652" s="50" t="str">
        <f>IF($A652="","",(IF((VLOOKUP($A652,DATA!$A$1:$M$38,12,FALSE))="X","X",(IF(L651="X",1,L651+1)))))</f>
        <v/>
      </c>
      <c r="M652" s="50" t="str">
        <f>IF($A652="","",(IF((VLOOKUP($A652,DATA!$A$1:$M$38,13,FALSE))="X","X",(IF(M651="X",1,M651+1)))))</f>
        <v/>
      </c>
      <c r="N652" s="53" t="str">
        <f t="shared" si="20"/>
        <v/>
      </c>
      <c r="O652" s="51" t="str">
        <f t="shared" si="21"/>
        <v/>
      </c>
      <c r="P652" s="50" t="str">
        <f>IF($A652="","",(IF((VLOOKUP($A652,DATA!$S$1:$AC$38,2,FALSE))="X","X",(IF(P651="X",1,P651+1)))))</f>
        <v/>
      </c>
      <c r="Q652" s="50" t="str">
        <f>IF($A652="","",(IF((VLOOKUP($A652,DATA!$S$1:$AC$38,3,FALSE))="X","X",(IF(Q651="X",1,Q651+1)))))</f>
        <v/>
      </c>
      <c r="R652" s="50" t="str">
        <f>IF($A652="","",(IF((VLOOKUP($A652,DATA!$S$1:$AC$38,4,FALSE))="X","X",(IF(R651="X",1,R651+1)))))</f>
        <v/>
      </c>
      <c r="S652" s="50" t="str">
        <f>IF($A652="","",(IF((VLOOKUP($A652,DATA!$S$1:$AC$38,5,FALSE))="X","X",(IF(S651="X",1,S651+1)))))</f>
        <v/>
      </c>
      <c r="T652" s="50" t="str">
        <f>IF($A652="","",(IF((VLOOKUP($A652,DATA!$S$1:$AC$38,6,FALSE))="X","X",(IF(T651="X",1,T651+1)))))</f>
        <v/>
      </c>
      <c r="U652" s="50" t="str">
        <f>IF($A652="","",(IF((VLOOKUP($A652,DATA!$S$1:$AC$38,7,FALSE))="X","X",(IF(U651="X",1,U651+1)))))</f>
        <v/>
      </c>
      <c r="V652" s="51" t="str">
        <f>IF($A652="","",(IF((VLOOKUP($A652,DATA!$S$1:$AC$38,8,FALSE))="X","X",(IF(V651="X",1,V651+1)))))</f>
        <v/>
      </c>
      <c r="W652" s="50" t="str">
        <f>IF($A652="","",(IF((VLOOKUP($A652,DATA!$S$1:$AC$38,9,FALSE))="X","X",(IF(W651="X",1,W651+1)))))</f>
        <v/>
      </c>
      <c r="X652" s="50" t="str">
        <f>IF($A652="","",(IF((VLOOKUP($A652,DATA!$S$1:$AC$38,10,FALSE))="X","X",(IF(X651="X",1,X651+1)))))</f>
        <v/>
      </c>
      <c r="Y652" s="51" t="str">
        <f>IF($A652="","",(IF((VLOOKUP($A652,DATA!$S$1:$AC$38,11,FALSE))="X","X",(IF(Y651="X",1,Y651+1)))))</f>
        <v/>
      </c>
    </row>
    <row r="653" spans="2:25" ht="18.600000000000001" customHeight="1" x14ac:dyDescent="0.25">
      <c r="B653" s="50" t="str">
        <f>IF($A653="","",(IF((VLOOKUP($A653,DATA!$A$1:$M$38,2,FALSE))="X","X",(IF(B652="X",1,B652+1)))))</f>
        <v/>
      </c>
      <c r="C653" s="51" t="str">
        <f>IF($A653="","",(IF((VLOOKUP($A653,DATA!$A$1:$M$38,3,FALSE))="X","X",(IF(C652="X",1,C652+1)))))</f>
        <v/>
      </c>
      <c r="D653" s="50" t="str">
        <f>IF($A653="","",(IF((VLOOKUP($A653,DATA!$A$1:$M$38,4,FALSE))="X","X",(IF(D652="X",1,D652+1)))))</f>
        <v/>
      </c>
      <c r="E653" s="51" t="str">
        <f>IF($A653="","",(IF((VLOOKUP($A653,DATA!$A$1:$M$38,5,FALSE))="X","X",(IF(E652="X",1,E652+1)))))</f>
        <v/>
      </c>
      <c r="F653" s="50" t="str">
        <f>IF($A653="","",(IF((VLOOKUP($A653,DATA!$A$1:$M$38,6,FALSE))="X","X",(IF(F652="X",1,F652+1)))))</f>
        <v/>
      </c>
      <c r="G653" s="51" t="str">
        <f>IF($A653="","",(IF((VLOOKUP($A653,DATA!$A$1:$M$38,7,FALSE))="X","X",(IF(G652="X",1,G652+1)))))</f>
        <v/>
      </c>
      <c r="H653" s="50" t="str">
        <f>IF($A653="","",(IF((VLOOKUP($A653,DATA!$A$1:$M$38,8,FALSE))="X","X",(IF(H652="X",1,H652+1)))))</f>
        <v/>
      </c>
      <c r="I653" s="50" t="str">
        <f>IF($A653="","",(IF((VLOOKUP($A653,DATA!$A$1:$M$38,9,FALSE))="X","X",(IF(I652="X",1,I652+1)))))</f>
        <v/>
      </c>
      <c r="J653" s="51" t="str">
        <f>IF($A653="","",(IF((VLOOKUP($A653,DATA!$A$1:$M$38,10,FALSE))="X","X",(IF(J652="X",1,J652+1)))))</f>
        <v/>
      </c>
      <c r="K653" s="50" t="str">
        <f>IF($A653="","",(IF((VLOOKUP($A653,DATA!$A$1:$M$38,11,FALSE))="X","X",(IF(K652="X",1,K652+1)))))</f>
        <v/>
      </c>
      <c r="L653" s="50" t="str">
        <f>IF($A653="","",(IF((VLOOKUP($A653,DATA!$A$1:$M$38,12,FALSE))="X","X",(IF(L652="X",1,L652+1)))))</f>
        <v/>
      </c>
      <c r="M653" s="50" t="str">
        <f>IF($A653="","",(IF((VLOOKUP($A653,DATA!$A$1:$M$38,13,FALSE))="X","X",(IF(M652="X",1,M652+1)))))</f>
        <v/>
      </c>
      <c r="N653" s="53" t="str">
        <f t="shared" si="20"/>
        <v/>
      </c>
      <c r="O653" s="51" t="str">
        <f t="shared" si="21"/>
        <v/>
      </c>
      <c r="P653" s="50" t="str">
        <f>IF($A653="","",(IF((VLOOKUP($A653,DATA!$S$1:$AC$38,2,FALSE))="X","X",(IF(P652="X",1,P652+1)))))</f>
        <v/>
      </c>
      <c r="Q653" s="50" t="str">
        <f>IF($A653="","",(IF((VLOOKUP($A653,DATA!$S$1:$AC$38,3,FALSE))="X","X",(IF(Q652="X",1,Q652+1)))))</f>
        <v/>
      </c>
      <c r="R653" s="50" t="str">
        <f>IF($A653="","",(IF((VLOOKUP($A653,DATA!$S$1:$AC$38,4,FALSE))="X","X",(IF(R652="X",1,R652+1)))))</f>
        <v/>
      </c>
      <c r="S653" s="50" t="str">
        <f>IF($A653="","",(IF((VLOOKUP($A653,DATA!$S$1:$AC$38,5,FALSE))="X","X",(IF(S652="X",1,S652+1)))))</f>
        <v/>
      </c>
      <c r="T653" s="50" t="str">
        <f>IF($A653="","",(IF((VLOOKUP($A653,DATA!$S$1:$AC$38,6,FALSE))="X","X",(IF(T652="X",1,T652+1)))))</f>
        <v/>
      </c>
      <c r="U653" s="50" t="str">
        <f>IF($A653="","",(IF((VLOOKUP($A653,DATA!$S$1:$AC$38,7,FALSE))="X","X",(IF(U652="X",1,U652+1)))))</f>
        <v/>
      </c>
      <c r="V653" s="51" t="str">
        <f>IF($A653="","",(IF((VLOOKUP($A653,DATA!$S$1:$AC$38,8,FALSE))="X","X",(IF(V652="X",1,V652+1)))))</f>
        <v/>
      </c>
      <c r="W653" s="50" t="str">
        <f>IF($A653="","",(IF((VLOOKUP($A653,DATA!$S$1:$AC$38,9,FALSE))="X","X",(IF(W652="X",1,W652+1)))))</f>
        <v/>
      </c>
      <c r="X653" s="50" t="str">
        <f>IF($A653="","",(IF((VLOOKUP($A653,DATA!$S$1:$AC$38,10,FALSE))="X","X",(IF(X652="X",1,X652+1)))))</f>
        <v/>
      </c>
      <c r="Y653" s="51" t="str">
        <f>IF($A653="","",(IF((VLOOKUP($A653,DATA!$S$1:$AC$38,11,FALSE))="X","X",(IF(Y652="X",1,Y652+1)))))</f>
        <v/>
      </c>
    </row>
    <row r="654" spans="2:25" ht="18.600000000000001" customHeight="1" x14ac:dyDescent="0.25">
      <c r="B654" s="50" t="str">
        <f>IF($A654="","",(IF((VLOOKUP($A654,DATA!$A$1:$M$38,2,FALSE))="X","X",(IF(B653="X",1,B653+1)))))</f>
        <v/>
      </c>
      <c r="C654" s="51" t="str">
        <f>IF($A654="","",(IF((VLOOKUP($A654,DATA!$A$1:$M$38,3,FALSE))="X","X",(IF(C653="X",1,C653+1)))))</f>
        <v/>
      </c>
      <c r="D654" s="50" t="str">
        <f>IF($A654="","",(IF((VLOOKUP($A654,DATA!$A$1:$M$38,4,FALSE))="X","X",(IF(D653="X",1,D653+1)))))</f>
        <v/>
      </c>
      <c r="E654" s="51" t="str">
        <f>IF($A654="","",(IF((VLOOKUP($A654,DATA!$A$1:$M$38,5,FALSE))="X","X",(IF(E653="X",1,E653+1)))))</f>
        <v/>
      </c>
      <c r="F654" s="50" t="str">
        <f>IF($A654="","",(IF((VLOOKUP($A654,DATA!$A$1:$M$38,6,FALSE))="X","X",(IF(F653="X",1,F653+1)))))</f>
        <v/>
      </c>
      <c r="G654" s="51" t="str">
        <f>IF($A654="","",(IF((VLOOKUP($A654,DATA!$A$1:$M$38,7,FALSE))="X","X",(IF(G653="X",1,G653+1)))))</f>
        <v/>
      </c>
      <c r="H654" s="50" t="str">
        <f>IF($A654="","",(IF((VLOOKUP($A654,DATA!$A$1:$M$38,8,FALSE))="X","X",(IF(H653="X",1,H653+1)))))</f>
        <v/>
      </c>
      <c r="I654" s="50" t="str">
        <f>IF($A654="","",(IF((VLOOKUP($A654,DATA!$A$1:$M$38,9,FALSE))="X","X",(IF(I653="X",1,I653+1)))))</f>
        <v/>
      </c>
      <c r="J654" s="51" t="str">
        <f>IF($A654="","",(IF((VLOOKUP($A654,DATA!$A$1:$M$38,10,FALSE))="X","X",(IF(J653="X",1,J653+1)))))</f>
        <v/>
      </c>
      <c r="K654" s="50" t="str">
        <f>IF($A654="","",(IF((VLOOKUP($A654,DATA!$A$1:$M$38,11,FALSE))="X","X",(IF(K653="X",1,K653+1)))))</f>
        <v/>
      </c>
      <c r="L654" s="50" t="str">
        <f>IF($A654="","",(IF((VLOOKUP($A654,DATA!$A$1:$M$38,12,FALSE))="X","X",(IF(L653="X",1,L653+1)))))</f>
        <v/>
      </c>
      <c r="M654" s="50" t="str">
        <f>IF($A654="","",(IF((VLOOKUP($A654,DATA!$A$1:$M$38,13,FALSE))="X","X",(IF(M653="X",1,M653+1)))))</f>
        <v/>
      </c>
      <c r="N654" s="53" t="str">
        <f t="shared" si="20"/>
        <v/>
      </c>
      <c r="O654" s="51" t="str">
        <f t="shared" si="21"/>
        <v/>
      </c>
      <c r="P654" s="50" t="str">
        <f>IF($A654="","",(IF((VLOOKUP($A654,DATA!$S$1:$AC$38,2,FALSE))="X","X",(IF(P653="X",1,P653+1)))))</f>
        <v/>
      </c>
      <c r="Q654" s="50" t="str">
        <f>IF($A654="","",(IF((VLOOKUP($A654,DATA!$S$1:$AC$38,3,FALSE))="X","X",(IF(Q653="X",1,Q653+1)))))</f>
        <v/>
      </c>
      <c r="R654" s="50" t="str">
        <f>IF($A654="","",(IF((VLOOKUP($A654,DATA!$S$1:$AC$38,4,FALSE))="X","X",(IF(R653="X",1,R653+1)))))</f>
        <v/>
      </c>
      <c r="S654" s="50" t="str">
        <f>IF($A654="","",(IF((VLOOKUP($A654,DATA!$S$1:$AC$38,5,FALSE))="X","X",(IF(S653="X",1,S653+1)))))</f>
        <v/>
      </c>
      <c r="T654" s="50" t="str">
        <f>IF($A654="","",(IF((VLOOKUP($A654,DATA!$S$1:$AC$38,6,FALSE))="X","X",(IF(T653="X",1,T653+1)))))</f>
        <v/>
      </c>
      <c r="U654" s="50" t="str">
        <f>IF($A654="","",(IF((VLOOKUP($A654,DATA!$S$1:$AC$38,7,FALSE))="X","X",(IF(U653="X",1,U653+1)))))</f>
        <v/>
      </c>
      <c r="V654" s="51" t="str">
        <f>IF($A654="","",(IF((VLOOKUP($A654,DATA!$S$1:$AC$38,8,FALSE))="X","X",(IF(V653="X",1,V653+1)))))</f>
        <v/>
      </c>
      <c r="W654" s="50" t="str">
        <f>IF($A654="","",(IF((VLOOKUP($A654,DATA!$S$1:$AC$38,9,FALSE))="X","X",(IF(W653="X",1,W653+1)))))</f>
        <v/>
      </c>
      <c r="X654" s="50" t="str">
        <f>IF($A654="","",(IF((VLOOKUP($A654,DATA!$S$1:$AC$38,10,FALSE))="X","X",(IF(X653="X",1,X653+1)))))</f>
        <v/>
      </c>
      <c r="Y654" s="51" t="str">
        <f>IF($A654="","",(IF((VLOOKUP($A654,DATA!$S$1:$AC$38,11,FALSE))="X","X",(IF(Y653="X",1,Y653+1)))))</f>
        <v/>
      </c>
    </row>
    <row r="655" spans="2:25" ht="18.600000000000001" customHeight="1" x14ac:dyDescent="0.25">
      <c r="B655" s="50" t="str">
        <f>IF($A655="","",(IF((VLOOKUP($A655,DATA!$A$1:$M$38,2,FALSE))="X","X",(IF(B654="X",1,B654+1)))))</f>
        <v/>
      </c>
      <c r="C655" s="51" t="str">
        <f>IF($A655="","",(IF((VLOOKUP($A655,DATA!$A$1:$M$38,3,FALSE))="X","X",(IF(C654="X",1,C654+1)))))</f>
        <v/>
      </c>
      <c r="D655" s="50" t="str">
        <f>IF($A655="","",(IF((VLOOKUP($A655,DATA!$A$1:$M$38,4,FALSE))="X","X",(IF(D654="X",1,D654+1)))))</f>
        <v/>
      </c>
      <c r="E655" s="51" t="str">
        <f>IF($A655="","",(IF((VLOOKUP($A655,DATA!$A$1:$M$38,5,FALSE))="X","X",(IF(E654="X",1,E654+1)))))</f>
        <v/>
      </c>
      <c r="F655" s="50" t="str">
        <f>IF($A655="","",(IF((VLOOKUP($A655,DATA!$A$1:$M$38,6,FALSE))="X","X",(IF(F654="X",1,F654+1)))))</f>
        <v/>
      </c>
      <c r="G655" s="51" t="str">
        <f>IF($A655="","",(IF((VLOOKUP($A655,DATA!$A$1:$M$38,7,FALSE))="X","X",(IF(G654="X",1,G654+1)))))</f>
        <v/>
      </c>
      <c r="H655" s="50" t="str">
        <f>IF($A655="","",(IF((VLOOKUP($A655,DATA!$A$1:$M$38,8,FALSE))="X","X",(IF(H654="X",1,H654+1)))))</f>
        <v/>
      </c>
      <c r="I655" s="50" t="str">
        <f>IF($A655="","",(IF((VLOOKUP($A655,DATA!$A$1:$M$38,9,FALSE))="X","X",(IF(I654="X",1,I654+1)))))</f>
        <v/>
      </c>
      <c r="J655" s="51" t="str">
        <f>IF($A655="","",(IF((VLOOKUP($A655,DATA!$A$1:$M$38,10,FALSE))="X","X",(IF(J654="X",1,J654+1)))))</f>
        <v/>
      </c>
      <c r="K655" s="50" t="str">
        <f>IF($A655="","",(IF((VLOOKUP($A655,DATA!$A$1:$M$38,11,FALSE))="X","X",(IF(K654="X",1,K654+1)))))</f>
        <v/>
      </c>
      <c r="L655" s="50" t="str">
        <f>IF($A655="","",(IF((VLOOKUP($A655,DATA!$A$1:$M$38,12,FALSE))="X","X",(IF(L654="X",1,L654+1)))))</f>
        <v/>
      </c>
      <c r="M655" s="50" t="str">
        <f>IF($A655="","",(IF((VLOOKUP($A655,DATA!$A$1:$M$38,13,FALSE))="X","X",(IF(M654="X",1,M654+1)))))</f>
        <v/>
      </c>
      <c r="N655" s="53" t="str">
        <f t="shared" si="20"/>
        <v/>
      </c>
      <c r="O655" s="51" t="str">
        <f t="shared" si="21"/>
        <v/>
      </c>
      <c r="P655" s="50" t="str">
        <f>IF($A655="","",(IF((VLOOKUP($A655,DATA!$S$1:$AC$38,2,FALSE))="X","X",(IF(P654="X",1,P654+1)))))</f>
        <v/>
      </c>
      <c r="Q655" s="50" t="str">
        <f>IF($A655="","",(IF((VLOOKUP($A655,DATA!$S$1:$AC$38,3,FALSE))="X","X",(IF(Q654="X",1,Q654+1)))))</f>
        <v/>
      </c>
      <c r="R655" s="50" t="str">
        <f>IF($A655="","",(IF((VLOOKUP($A655,DATA!$S$1:$AC$38,4,FALSE))="X","X",(IF(R654="X",1,R654+1)))))</f>
        <v/>
      </c>
      <c r="S655" s="50" t="str">
        <f>IF($A655="","",(IF((VLOOKUP($A655,DATA!$S$1:$AC$38,5,FALSE))="X","X",(IF(S654="X",1,S654+1)))))</f>
        <v/>
      </c>
      <c r="T655" s="50" t="str">
        <f>IF($A655="","",(IF((VLOOKUP($A655,DATA!$S$1:$AC$38,6,FALSE))="X","X",(IF(T654="X",1,T654+1)))))</f>
        <v/>
      </c>
      <c r="U655" s="50" t="str">
        <f>IF($A655="","",(IF((VLOOKUP($A655,DATA!$S$1:$AC$38,7,FALSE))="X","X",(IF(U654="X",1,U654+1)))))</f>
        <v/>
      </c>
      <c r="V655" s="51" t="str">
        <f>IF($A655="","",(IF((VLOOKUP($A655,DATA!$S$1:$AC$38,8,FALSE))="X","X",(IF(V654="X",1,V654+1)))))</f>
        <v/>
      </c>
      <c r="W655" s="50" t="str">
        <f>IF($A655="","",(IF((VLOOKUP($A655,DATA!$S$1:$AC$38,9,FALSE))="X","X",(IF(W654="X",1,W654+1)))))</f>
        <v/>
      </c>
      <c r="X655" s="50" t="str">
        <f>IF($A655="","",(IF((VLOOKUP($A655,DATA!$S$1:$AC$38,10,FALSE))="X","X",(IF(X654="X",1,X654+1)))))</f>
        <v/>
      </c>
      <c r="Y655" s="51" t="str">
        <f>IF($A655="","",(IF((VLOOKUP($A655,DATA!$S$1:$AC$38,11,FALSE))="X","X",(IF(Y654="X",1,Y654+1)))))</f>
        <v/>
      </c>
    </row>
    <row r="656" spans="2:25" ht="18.600000000000001" customHeight="1" x14ac:dyDescent="0.25">
      <c r="B656" s="50" t="str">
        <f>IF($A656="","",(IF((VLOOKUP($A656,DATA!$A$1:$M$38,2,FALSE))="X","X",(IF(B655="X",1,B655+1)))))</f>
        <v/>
      </c>
      <c r="C656" s="51" t="str">
        <f>IF($A656="","",(IF((VLOOKUP($A656,DATA!$A$1:$M$38,3,FALSE))="X","X",(IF(C655="X",1,C655+1)))))</f>
        <v/>
      </c>
      <c r="D656" s="50" t="str">
        <f>IF($A656="","",(IF((VLOOKUP($A656,DATA!$A$1:$M$38,4,FALSE))="X","X",(IF(D655="X",1,D655+1)))))</f>
        <v/>
      </c>
      <c r="E656" s="51" t="str">
        <f>IF($A656="","",(IF((VLOOKUP($A656,DATA!$A$1:$M$38,5,FALSE))="X","X",(IF(E655="X",1,E655+1)))))</f>
        <v/>
      </c>
      <c r="F656" s="50" t="str">
        <f>IF($A656="","",(IF((VLOOKUP($A656,DATA!$A$1:$M$38,6,FALSE))="X","X",(IF(F655="X",1,F655+1)))))</f>
        <v/>
      </c>
      <c r="G656" s="51" t="str">
        <f>IF($A656="","",(IF((VLOOKUP($A656,DATA!$A$1:$M$38,7,FALSE))="X","X",(IF(G655="X",1,G655+1)))))</f>
        <v/>
      </c>
      <c r="H656" s="50" t="str">
        <f>IF($A656="","",(IF((VLOOKUP($A656,DATA!$A$1:$M$38,8,FALSE))="X","X",(IF(H655="X",1,H655+1)))))</f>
        <v/>
      </c>
      <c r="I656" s="50" t="str">
        <f>IF($A656="","",(IF((VLOOKUP($A656,DATA!$A$1:$M$38,9,FALSE))="X","X",(IF(I655="X",1,I655+1)))))</f>
        <v/>
      </c>
      <c r="J656" s="51" t="str">
        <f>IF($A656="","",(IF((VLOOKUP($A656,DATA!$A$1:$M$38,10,FALSE))="X","X",(IF(J655="X",1,J655+1)))))</f>
        <v/>
      </c>
      <c r="K656" s="50" t="str">
        <f>IF($A656="","",(IF((VLOOKUP($A656,DATA!$A$1:$M$38,11,FALSE))="X","X",(IF(K655="X",1,K655+1)))))</f>
        <v/>
      </c>
      <c r="L656" s="50" t="str">
        <f>IF($A656="","",(IF((VLOOKUP($A656,DATA!$A$1:$M$38,12,FALSE))="X","X",(IF(L655="X",1,L655+1)))))</f>
        <v/>
      </c>
      <c r="M656" s="50" t="str">
        <f>IF($A656="","",(IF((VLOOKUP($A656,DATA!$A$1:$M$38,13,FALSE))="X","X",(IF(M655="X",1,M655+1)))))</f>
        <v/>
      </c>
      <c r="N656" s="53" t="str">
        <f t="shared" si="20"/>
        <v/>
      </c>
      <c r="O656" s="51" t="str">
        <f t="shared" si="21"/>
        <v/>
      </c>
      <c r="P656" s="50" t="str">
        <f>IF($A656="","",(IF((VLOOKUP($A656,DATA!$S$1:$AC$38,2,FALSE))="X","X",(IF(P655="X",1,P655+1)))))</f>
        <v/>
      </c>
      <c r="Q656" s="50" t="str">
        <f>IF($A656="","",(IF((VLOOKUP($A656,DATA!$S$1:$AC$38,3,FALSE))="X","X",(IF(Q655="X",1,Q655+1)))))</f>
        <v/>
      </c>
      <c r="R656" s="50" t="str">
        <f>IF($A656="","",(IF((VLOOKUP($A656,DATA!$S$1:$AC$38,4,FALSE))="X","X",(IF(R655="X",1,R655+1)))))</f>
        <v/>
      </c>
      <c r="S656" s="50" t="str">
        <f>IF($A656="","",(IF((VLOOKUP($A656,DATA!$S$1:$AC$38,5,FALSE))="X","X",(IF(S655="X",1,S655+1)))))</f>
        <v/>
      </c>
      <c r="T656" s="50" t="str">
        <f>IF($A656="","",(IF((VLOOKUP($A656,DATA!$S$1:$AC$38,6,FALSE))="X","X",(IF(T655="X",1,T655+1)))))</f>
        <v/>
      </c>
      <c r="U656" s="50" t="str">
        <f>IF($A656="","",(IF((VLOOKUP($A656,DATA!$S$1:$AC$38,7,FALSE))="X","X",(IF(U655="X",1,U655+1)))))</f>
        <v/>
      </c>
      <c r="V656" s="51" t="str">
        <f>IF($A656="","",(IF((VLOOKUP($A656,DATA!$S$1:$AC$38,8,FALSE))="X","X",(IF(V655="X",1,V655+1)))))</f>
        <v/>
      </c>
      <c r="W656" s="50" t="str">
        <f>IF($A656="","",(IF((VLOOKUP($A656,DATA!$S$1:$AC$38,9,FALSE))="X","X",(IF(W655="X",1,W655+1)))))</f>
        <v/>
      </c>
      <c r="X656" s="50" t="str">
        <f>IF($A656="","",(IF((VLOOKUP($A656,DATA!$S$1:$AC$38,10,FALSE))="X","X",(IF(X655="X",1,X655+1)))))</f>
        <v/>
      </c>
      <c r="Y656" s="51" t="str">
        <f>IF($A656="","",(IF((VLOOKUP($A656,DATA!$S$1:$AC$38,11,FALSE))="X","X",(IF(Y655="X",1,Y655+1)))))</f>
        <v/>
      </c>
    </row>
    <row r="657" spans="2:25" ht="18.600000000000001" customHeight="1" x14ac:dyDescent="0.25">
      <c r="B657" s="50" t="str">
        <f>IF($A657="","",(IF((VLOOKUP($A657,DATA!$A$1:$M$38,2,FALSE))="X","X",(IF(B656="X",1,B656+1)))))</f>
        <v/>
      </c>
      <c r="C657" s="51" t="str">
        <f>IF($A657="","",(IF((VLOOKUP($A657,DATA!$A$1:$M$38,3,FALSE))="X","X",(IF(C656="X",1,C656+1)))))</f>
        <v/>
      </c>
      <c r="D657" s="50" t="str">
        <f>IF($A657="","",(IF((VLOOKUP($A657,DATA!$A$1:$M$38,4,FALSE))="X","X",(IF(D656="X",1,D656+1)))))</f>
        <v/>
      </c>
      <c r="E657" s="51" t="str">
        <f>IF($A657="","",(IF((VLOOKUP($A657,DATA!$A$1:$M$38,5,FALSE))="X","X",(IF(E656="X",1,E656+1)))))</f>
        <v/>
      </c>
      <c r="F657" s="50" t="str">
        <f>IF($A657="","",(IF((VLOOKUP($A657,DATA!$A$1:$M$38,6,FALSE))="X","X",(IF(F656="X",1,F656+1)))))</f>
        <v/>
      </c>
      <c r="G657" s="51" t="str">
        <f>IF($A657="","",(IF((VLOOKUP($A657,DATA!$A$1:$M$38,7,FALSE))="X","X",(IF(G656="X",1,G656+1)))))</f>
        <v/>
      </c>
      <c r="H657" s="50" t="str">
        <f>IF($A657="","",(IF((VLOOKUP($A657,DATA!$A$1:$M$38,8,FALSE))="X","X",(IF(H656="X",1,H656+1)))))</f>
        <v/>
      </c>
      <c r="I657" s="50" t="str">
        <f>IF($A657="","",(IF((VLOOKUP($A657,DATA!$A$1:$M$38,9,FALSE))="X","X",(IF(I656="X",1,I656+1)))))</f>
        <v/>
      </c>
      <c r="J657" s="51" t="str">
        <f>IF($A657="","",(IF((VLOOKUP($A657,DATA!$A$1:$M$38,10,FALSE))="X","X",(IF(J656="X",1,J656+1)))))</f>
        <v/>
      </c>
      <c r="K657" s="50" t="str">
        <f>IF($A657="","",(IF((VLOOKUP($A657,DATA!$A$1:$M$38,11,FALSE))="X","X",(IF(K656="X",1,K656+1)))))</f>
        <v/>
      </c>
      <c r="L657" s="50" t="str">
        <f>IF($A657="","",(IF((VLOOKUP($A657,DATA!$A$1:$M$38,12,FALSE))="X","X",(IF(L656="X",1,L656+1)))))</f>
        <v/>
      </c>
      <c r="M657" s="50" t="str">
        <f>IF($A657="","",(IF((VLOOKUP($A657,DATA!$A$1:$M$38,13,FALSE))="X","X",(IF(M656="X",1,M656+1)))))</f>
        <v/>
      </c>
      <c r="N657" s="53" t="str">
        <f t="shared" si="20"/>
        <v/>
      </c>
      <c r="O657" s="51" t="str">
        <f t="shared" si="21"/>
        <v/>
      </c>
      <c r="P657" s="50" t="str">
        <f>IF($A657="","",(IF((VLOOKUP($A657,DATA!$S$1:$AC$38,2,FALSE))="X","X",(IF(P656="X",1,P656+1)))))</f>
        <v/>
      </c>
      <c r="Q657" s="50" t="str">
        <f>IF($A657="","",(IF((VLOOKUP($A657,DATA!$S$1:$AC$38,3,FALSE))="X","X",(IF(Q656="X",1,Q656+1)))))</f>
        <v/>
      </c>
      <c r="R657" s="50" t="str">
        <f>IF($A657="","",(IF((VLOOKUP($A657,DATA!$S$1:$AC$38,4,FALSE))="X","X",(IF(R656="X",1,R656+1)))))</f>
        <v/>
      </c>
      <c r="S657" s="50" t="str">
        <f>IF($A657="","",(IF((VLOOKUP($A657,DATA!$S$1:$AC$38,5,FALSE))="X","X",(IF(S656="X",1,S656+1)))))</f>
        <v/>
      </c>
      <c r="T657" s="50" t="str">
        <f>IF($A657="","",(IF((VLOOKUP($A657,DATA!$S$1:$AC$38,6,FALSE))="X","X",(IF(T656="X",1,T656+1)))))</f>
        <v/>
      </c>
      <c r="U657" s="50" t="str">
        <f>IF($A657="","",(IF((VLOOKUP($A657,DATA!$S$1:$AC$38,7,FALSE))="X","X",(IF(U656="X",1,U656+1)))))</f>
        <v/>
      </c>
      <c r="V657" s="51" t="str">
        <f>IF($A657="","",(IF((VLOOKUP($A657,DATA!$S$1:$AC$38,8,FALSE))="X","X",(IF(V656="X",1,V656+1)))))</f>
        <v/>
      </c>
      <c r="W657" s="50" t="str">
        <f>IF($A657="","",(IF((VLOOKUP($A657,DATA!$S$1:$AC$38,9,FALSE))="X","X",(IF(W656="X",1,W656+1)))))</f>
        <v/>
      </c>
      <c r="X657" s="50" t="str">
        <f>IF($A657="","",(IF((VLOOKUP($A657,DATA!$S$1:$AC$38,10,FALSE))="X","X",(IF(X656="X",1,X656+1)))))</f>
        <v/>
      </c>
      <c r="Y657" s="51" t="str">
        <f>IF($A657="","",(IF((VLOOKUP($A657,DATA!$S$1:$AC$38,11,FALSE))="X","X",(IF(Y656="X",1,Y656+1)))))</f>
        <v/>
      </c>
    </row>
    <row r="658" spans="2:25" ht="18.600000000000001" customHeight="1" x14ac:dyDescent="0.25">
      <c r="B658" s="50" t="str">
        <f>IF($A658="","",(IF((VLOOKUP($A658,DATA!$A$1:$M$38,2,FALSE))="X","X",(IF(B657="X",1,B657+1)))))</f>
        <v/>
      </c>
      <c r="C658" s="51" t="str">
        <f>IF($A658="","",(IF((VLOOKUP($A658,DATA!$A$1:$M$38,3,FALSE))="X","X",(IF(C657="X",1,C657+1)))))</f>
        <v/>
      </c>
      <c r="D658" s="50" t="str">
        <f>IF($A658="","",(IF((VLOOKUP($A658,DATA!$A$1:$M$38,4,FALSE))="X","X",(IF(D657="X",1,D657+1)))))</f>
        <v/>
      </c>
      <c r="E658" s="51" t="str">
        <f>IF($A658="","",(IF((VLOOKUP($A658,DATA!$A$1:$M$38,5,FALSE))="X","X",(IF(E657="X",1,E657+1)))))</f>
        <v/>
      </c>
      <c r="F658" s="50" t="str">
        <f>IF($A658="","",(IF((VLOOKUP($A658,DATA!$A$1:$M$38,6,FALSE))="X","X",(IF(F657="X",1,F657+1)))))</f>
        <v/>
      </c>
      <c r="G658" s="51" t="str">
        <f>IF($A658="","",(IF((VLOOKUP($A658,DATA!$A$1:$M$38,7,FALSE))="X","X",(IF(G657="X",1,G657+1)))))</f>
        <v/>
      </c>
      <c r="H658" s="50" t="str">
        <f>IF($A658="","",(IF((VLOOKUP($A658,DATA!$A$1:$M$38,8,FALSE))="X","X",(IF(H657="X",1,H657+1)))))</f>
        <v/>
      </c>
      <c r="I658" s="50" t="str">
        <f>IF($A658="","",(IF((VLOOKUP($A658,DATA!$A$1:$M$38,9,FALSE))="X","X",(IF(I657="X",1,I657+1)))))</f>
        <v/>
      </c>
      <c r="J658" s="51" t="str">
        <f>IF($A658="","",(IF((VLOOKUP($A658,DATA!$A$1:$M$38,10,FALSE))="X","X",(IF(J657="X",1,J657+1)))))</f>
        <v/>
      </c>
      <c r="K658" s="50" t="str">
        <f>IF($A658="","",(IF((VLOOKUP($A658,DATA!$A$1:$M$38,11,FALSE))="X","X",(IF(K657="X",1,K657+1)))))</f>
        <v/>
      </c>
      <c r="L658" s="50" t="str">
        <f>IF($A658="","",(IF((VLOOKUP($A658,DATA!$A$1:$M$38,12,FALSE))="X","X",(IF(L657="X",1,L657+1)))))</f>
        <v/>
      </c>
      <c r="M658" s="50" t="str">
        <f>IF($A658="","",(IF((VLOOKUP($A658,DATA!$A$1:$M$38,13,FALSE))="X","X",(IF(M657="X",1,M657+1)))))</f>
        <v/>
      </c>
      <c r="N658" s="53" t="str">
        <f t="shared" si="20"/>
        <v/>
      </c>
      <c r="O658" s="51" t="str">
        <f t="shared" si="21"/>
        <v/>
      </c>
      <c r="P658" s="50" t="str">
        <f>IF($A658="","",(IF((VLOOKUP($A658,DATA!$S$1:$AC$38,2,FALSE))="X","X",(IF(P657="X",1,P657+1)))))</f>
        <v/>
      </c>
      <c r="Q658" s="50" t="str">
        <f>IF($A658="","",(IF((VLOOKUP($A658,DATA!$S$1:$AC$38,3,FALSE))="X","X",(IF(Q657="X",1,Q657+1)))))</f>
        <v/>
      </c>
      <c r="R658" s="50" t="str">
        <f>IF($A658="","",(IF((VLOOKUP($A658,DATA!$S$1:$AC$38,4,FALSE))="X","X",(IF(R657="X",1,R657+1)))))</f>
        <v/>
      </c>
      <c r="S658" s="50" t="str">
        <f>IF($A658="","",(IF((VLOOKUP($A658,DATA!$S$1:$AC$38,5,FALSE))="X","X",(IF(S657="X",1,S657+1)))))</f>
        <v/>
      </c>
      <c r="T658" s="50" t="str">
        <f>IF($A658="","",(IF((VLOOKUP($A658,DATA!$S$1:$AC$38,6,FALSE))="X","X",(IF(T657="X",1,T657+1)))))</f>
        <v/>
      </c>
      <c r="U658" s="50" t="str">
        <f>IF($A658="","",(IF((VLOOKUP($A658,DATA!$S$1:$AC$38,7,FALSE))="X","X",(IF(U657="X",1,U657+1)))))</f>
        <v/>
      </c>
      <c r="V658" s="51" t="str">
        <f>IF($A658="","",(IF((VLOOKUP($A658,DATA!$S$1:$AC$38,8,FALSE))="X","X",(IF(V657="X",1,V657+1)))))</f>
        <v/>
      </c>
      <c r="W658" s="50" t="str">
        <f>IF($A658="","",(IF((VLOOKUP($A658,DATA!$S$1:$AC$38,9,FALSE))="X","X",(IF(W657="X",1,W657+1)))))</f>
        <v/>
      </c>
      <c r="X658" s="50" t="str">
        <f>IF($A658="","",(IF((VLOOKUP($A658,DATA!$S$1:$AC$38,10,FALSE))="X","X",(IF(X657="X",1,X657+1)))))</f>
        <v/>
      </c>
      <c r="Y658" s="51" t="str">
        <f>IF($A658="","",(IF((VLOOKUP($A658,DATA!$S$1:$AC$38,11,FALSE))="X","X",(IF(Y657="X",1,Y657+1)))))</f>
        <v/>
      </c>
    </row>
    <row r="659" spans="2:25" ht="18.600000000000001" customHeight="1" x14ac:dyDescent="0.25">
      <c r="B659" s="50" t="str">
        <f>IF($A659="","",(IF((VLOOKUP($A659,DATA!$A$1:$M$38,2,FALSE))="X","X",(IF(B658="X",1,B658+1)))))</f>
        <v/>
      </c>
      <c r="C659" s="51" t="str">
        <f>IF($A659="","",(IF((VLOOKUP($A659,DATA!$A$1:$M$38,3,FALSE))="X","X",(IF(C658="X",1,C658+1)))))</f>
        <v/>
      </c>
      <c r="D659" s="50" t="str">
        <f>IF($A659="","",(IF((VLOOKUP($A659,DATA!$A$1:$M$38,4,FALSE))="X","X",(IF(D658="X",1,D658+1)))))</f>
        <v/>
      </c>
      <c r="E659" s="51" t="str">
        <f>IF($A659="","",(IF((VLOOKUP($A659,DATA!$A$1:$M$38,5,FALSE))="X","X",(IF(E658="X",1,E658+1)))))</f>
        <v/>
      </c>
      <c r="F659" s="50" t="str">
        <f>IF($A659="","",(IF((VLOOKUP($A659,DATA!$A$1:$M$38,6,FALSE))="X","X",(IF(F658="X",1,F658+1)))))</f>
        <v/>
      </c>
      <c r="G659" s="51" t="str">
        <f>IF($A659="","",(IF((VLOOKUP($A659,DATA!$A$1:$M$38,7,FALSE))="X","X",(IF(G658="X",1,G658+1)))))</f>
        <v/>
      </c>
      <c r="H659" s="50" t="str">
        <f>IF($A659="","",(IF((VLOOKUP($A659,DATA!$A$1:$M$38,8,FALSE))="X","X",(IF(H658="X",1,H658+1)))))</f>
        <v/>
      </c>
      <c r="I659" s="50" t="str">
        <f>IF($A659="","",(IF((VLOOKUP($A659,DATA!$A$1:$M$38,9,FALSE))="X","X",(IF(I658="X",1,I658+1)))))</f>
        <v/>
      </c>
      <c r="J659" s="51" t="str">
        <f>IF($A659="","",(IF((VLOOKUP($A659,DATA!$A$1:$M$38,10,FALSE))="X","X",(IF(J658="X",1,J658+1)))))</f>
        <v/>
      </c>
      <c r="K659" s="50" t="str">
        <f>IF($A659="","",(IF((VLOOKUP($A659,DATA!$A$1:$M$38,11,FALSE))="X","X",(IF(K658="X",1,K658+1)))))</f>
        <v/>
      </c>
      <c r="L659" s="50" t="str">
        <f>IF($A659="","",(IF((VLOOKUP($A659,DATA!$A$1:$M$38,12,FALSE))="X","X",(IF(L658="X",1,L658+1)))))</f>
        <v/>
      </c>
      <c r="M659" s="50" t="str">
        <f>IF($A659="","",(IF((VLOOKUP($A659,DATA!$A$1:$M$38,13,FALSE))="X","X",(IF(M658="X",1,M658+1)))))</f>
        <v/>
      </c>
      <c r="N659" s="53" t="str">
        <f t="shared" si="20"/>
        <v/>
      </c>
      <c r="O659" s="51" t="str">
        <f t="shared" si="21"/>
        <v/>
      </c>
      <c r="P659" s="50" t="str">
        <f>IF($A659="","",(IF((VLOOKUP($A659,DATA!$S$1:$AC$38,2,FALSE))="X","X",(IF(P658="X",1,P658+1)))))</f>
        <v/>
      </c>
      <c r="Q659" s="50" t="str">
        <f>IF($A659="","",(IF((VLOOKUP($A659,DATA!$S$1:$AC$38,3,FALSE))="X","X",(IF(Q658="X",1,Q658+1)))))</f>
        <v/>
      </c>
      <c r="R659" s="50" t="str">
        <f>IF($A659="","",(IF((VLOOKUP($A659,DATA!$S$1:$AC$38,4,FALSE))="X","X",(IF(R658="X",1,R658+1)))))</f>
        <v/>
      </c>
      <c r="S659" s="50" t="str">
        <f>IF($A659="","",(IF((VLOOKUP($A659,DATA!$S$1:$AC$38,5,FALSE))="X","X",(IF(S658="X",1,S658+1)))))</f>
        <v/>
      </c>
      <c r="T659" s="50" t="str">
        <f>IF($A659="","",(IF((VLOOKUP($A659,DATA!$S$1:$AC$38,6,FALSE))="X","X",(IF(T658="X",1,T658+1)))))</f>
        <v/>
      </c>
      <c r="U659" s="50" t="str">
        <f>IF($A659="","",(IF((VLOOKUP($A659,DATA!$S$1:$AC$38,7,FALSE))="X","X",(IF(U658="X",1,U658+1)))))</f>
        <v/>
      </c>
      <c r="V659" s="51" t="str">
        <f>IF($A659="","",(IF((VLOOKUP($A659,DATA!$S$1:$AC$38,8,FALSE))="X","X",(IF(V658="X",1,V658+1)))))</f>
        <v/>
      </c>
      <c r="W659" s="50" t="str">
        <f>IF($A659="","",(IF((VLOOKUP($A659,DATA!$S$1:$AC$38,9,FALSE))="X","X",(IF(W658="X",1,W658+1)))))</f>
        <v/>
      </c>
      <c r="X659" s="50" t="str">
        <f>IF($A659="","",(IF((VLOOKUP($A659,DATA!$S$1:$AC$38,10,FALSE))="X","X",(IF(X658="X",1,X658+1)))))</f>
        <v/>
      </c>
      <c r="Y659" s="51" t="str">
        <f>IF($A659="","",(IF((VLOOKUP($A659,DATA!$S$1:$AC$38,11,FALSE))="X","X",(IF(Y658="X",1,Y658+1)))))</f>
        <v/>
      </c>
    </row>
    <row r="660" spans="2:25" ht="18.600000000000001" customHeight="1" x14ac:dyDescent="0.25">
      <c r="B660" s="50" t="str">
        <f>IF($A660="","",(IF((VLOOKUP($A660,DATA!$A$1:$M$38,2,FALSE))="X","X",(IF(B659="X",1,B659+1)))))</f>
        <v/>
      </c>
      <c r="C660" s="51" t="str">
        <f>IF($A660="","",(IF((VLOOKUP($A660,DATA!$A$1:$M$38,3,FALSE))="X","X",(IF(C659="X",1,C659+1)))))</f>
        <v/>
      </c>
      <c r="D660" s="50" t="str">
        <f>IF($A660="","",(IF((VLOOKUP($A660,DATA!$A$1:$M$38,4,FALSE))="X","X",(IF(D659="X",1,D659+1)))))</f>
        <v/>
      </c>
      <c r="E660" s="51" t="str">
        <f>IF($A660="","",(IF((VLOOKUP($A660,DATA!$A$1:$M$38,5,FALSE))="X","X",(IF(E659="X",1,E659+1)))))</f>
        <v/>
      </c>
      <c r="F660" s="50" t="str">
        <f>IF($A660="","",(IF((VLOOKUP($A660,DATA!$A$1:$M$38,6,FALSE))="X","X",(IF(F659="X",1,F659+1)))))</f>
        <v/>
      </c>
      <c r="G660" s="51" t="str">
        <f>IF($A660="","",(IF((VLOOKUP($A660,DATA!$A$1:$M$38,7,FALSE))="X","X",(IF(G659="X",1,G659+1)))))</f>
        <v/>
      </c>
      <c r="H660" s="50" t="str">
        <f>IF($A660="","",(IF((VLOOKUP($A660,DATA!$A$1:$M$38,8,FALSE))="X","X",(IF(H659="X",1,H659+1)))))</f>
        <v/>
      </c>
      <c r="I660" s="50" t="str">
        <f>IF($A660="","",(IF((VLOOKUP($A660,DATA!$A$1:$M$38,9,FALSE))="X","X",(IF(I659="X",1,I659+1)))))</f>
        <v/>
      </c>
      <c r="J660" s="51" t="str">
        <f>IF($A660="","",(IF((VLOOKUP($A660,DATA!$A$1:$M$38,10,FALSE))="X","X",(IF(J659="X",1,J659+1)))))</f>
        <v/>
      </c>
      <c r="K660" s="50" t="str">
        <f>IF($A660="","",(IF((VLOOKUP($A660,DATA!$A$1:$M$38,11,FALSE))="X","X",(IF(K659="X",1,K659+1)))))</f>
        <v/>
      </c>
      <c r="L660" s="50" t="str">
        <f>IF($A660="","",(IF((VLOOKUP($A660,DATA!$A$1:$M$38,12,FALSE))="X","X",(IF(L659="X",1,L659+1)))))</f>
        <v/>
      </c>
      <c r="M660" s="50" t="str">
        <f>IF($A660="","",(IF((VLOOKUP($A660,DATA!$A$1:$M$38,13,FALSE))="X","X",(IF(M659="X",1,M659+1)))))</f>
        <v/>
      </c>
      <c r="N660" s="53" t="str">
        <f t="shared" si="20"/>
        <v/>
      </c>
      <c r="O660" s="51" t="str">
        <f t="shared" si="21"/>
        <v/>
      </c>
      <c r="P660" s="50" t="str">
        <f>IF($A660="","",(IF((VLOOKUP($A660,DATA!$S$1:$AC$38,2,FALSE))="X","X",(IF(P659="X",1,P659+1)))))</f>
        <v/>
      </c>
      <c r="Q660" s="50" t="str">
        <f>IF($A660="","",(IF((VLOOKUP($A660,DATA!$S$1:$AC$38,3,FALSE))="X","X",(IF(Q659="X",1,Q659+1)))))</f>
        <v/>
      </c>
      <c r="R660" s="50" t="str">
        <f>IF($A660="","",(IF((VLOOKUP($A660,DATA!$S$1:$AC$38,4,FALSE))="X","X",(IF(R659="X",1,R659+1)))))</f>
        <v/>
      </c>
      <c r="S660" s="50" t="str">
        <f>IF($A660="","",(IF((VLOOKUP($A660,DATA!$S$1:$AC$38,5,FALSE))="X","X",(IF(S659="X",1,S659+1)))))</f>
        <v/>
      </c>
      <c r="T660" s="50" t="str">
        <f>IF($A660="","",(IF((VLOOKUP($A660,DATA!$S$1:$AC$38,6,FALSE))="X","X",(IF(T659="X",1,T659+1)))))</f>
        <v/>
      </c>
      <c r="U660" s="50" t="str">
        <f>IF($A660="","",(IF((VLOOKUP($A660,DATA!$S$1:$AC$38,7,FALSE))="X","X",(IF(U659="X",1,U659+1)))))</f>
        <v/>
      </c>
      <c r="V660" s="51" t="str">
        <f>IF($A660="","",(IF((VLOOKUP($A660,DATA!$S$1:$AC$38,8,FALSE))="X","X",(IF(V659="X",1,V659+1)))))</f>
        <v/>
      </c>
      <c r="W660" s="50" t="str">
        <f>IF($A660="","",(IF((VLOOKUP($A660,DATA!$S$1:$AC$38,9,FALSE))="X","X",(IF(W659="X",1,W659+1)))))</f>
        <v/>
      </c>
      <c r="X660" s="50" t="str">
        <f>IF($A660="","",(IF((VLOOKUP($A660,DATA!$S$1:$AC$38,10,FALSE))="X","X",(IF(X659="X",1,X659+1)))))</f>
        <v/>
      </c>
      <c r="Y660" s="51" t="str">
        <f>IF($A660="","",(IF((VLOOKUP($A660,DATA!$S$1:$AC$38,11,FALSE))="X","X",(IF(Y659="X",1,Y659+1)))))</f>
        <v/>
      </c>
    </row>
    <row r="661" spans="2:25" ht="18.600000000000001" customHeight="1" x14ac:dyDescent="0.25">
      <c r="B661" s="50" t="str">
        <f>IF($A661="","",(IF((VLOOKUP($A661,DATA!$A$1:$M$38,2,FALSE))="X","X",(IF(B660="X",1,B660+1)))))</f>
        <v/>
      </c>
      <c r="C661" s="51" t="str">
        <f>IF($A661="","",(IF((VLOOKUP($A661,DATA!$A$1:$M$38,3,FALSE))="X","X",(IF(C660="X",1,C660+1)))))</f>
        <v/>
      </c>
      <c r="D661" s="50" t="str">
        <f>IF($A661="","",(IF((VLOOKUP($A661,DATA!$A$1:$M$38,4,FALSE))="X","X",(IF(D660="X",1,D660+1)))))</f>
        <v/>
      </c>
      <c r="E661" s="51" t="str">
        <f>IF($A661="","",(IF((VLOOKUP($A661,DATA!$A$1:$M$38,5,FALSE))="X","X",(IF(E660="X",1,E660+1)))))</f>
        <v/>
      </c>
      <c r="F661" s="50" t="str">
        <f>IF($A661="","",(IF((VLOOKUP($A661,DATA!$A$1:$M$38,6,FALSE))="X","X",(IF(F660="X",1,F660+1)))))</f>
        <v/>
      </c>
      <c r="G661" s="51" t="str">
        <f>IF($A661="","",(IF((VLOOKUP($A661,DATA!$A$1:$M$38,7,FALSE))="X","X",(IF(G660="X",1,G660+1)))))</f>
        <v/>
      </c>
      <c r="H661" s="50" t="str">
        <f>IF($A661="","",(IF((VLOOKUP($A661,DATA!$A$1:$M$38,8,FALSE))="X","X",(IF(H660="X",1,H660+1)))))</f>
        <v/>
      </c>
      <c r="I661" s="50" t="str">
        <f>IF($A661="","",(IF((VLOOKUP($A661,DATA!$A$1:$M$38,9,FALSE))="X","X",(IF(I660="X",1,I660+1)))))</f>
        <v/>
      </c>
      <c r="J661" s="51" t="str">
        <f>IF($A661="","",(IF((VLOOKUP($A661,DATA!$A$1:$M$38,10,FALSE))="X","X",(IF(J660="X",1,J660+1)))))</f>
        <v/>
      </c>
      <c r="K661" s="50" t="str">
        <f>IF($A661="","",(IF((VLOOKUP($A661,DATA!$A$1:$M$38,11,FALSE))="X","X",(IF(K660="X",1,K660+1)))))</f>
        <v/>
      </c>
      <c r="L661" s="50" t="str">
        <f>IF($A661="","",(IF((VLOOKUP($A661,DATA!$A$1:$M$38,12,FALSE))="X","X",(IF(L660="X",1,L660+1)))))</f>
        <v/>
      </c>
      <c r="M661" s="50" t="str">
        <f>IF($A661="","",(IF((VLOOKUP($A661,DATA!$A$1:$M$38,13,FALSE))="X","X",(IF(M660="X",1,M660+1)))))</f>
        <v/>
      </c>
      <c r="N661" s="53" t="str">
        <f t="shared" si="20"/>
        <v/>
      </c>
      <c r="O661" s="51" t="str">
        <f t="shared" si="21"/>
        <v/>
      </c>
      <c r="P661" s="50" t="str">
        <f>IF($A661="","",(IF((VLOOKUP($A661,DATA!$S$1:$AC$38,2,FALSE))="X","X",(IF(P660="X",1,P660+1)))))</f>
        <v/>
      </c>
      <c r="Q661" s="50" t="str">
        <f>IF($A661="","",(IF((VLOOKUP($A661,DATA!$S$1:$AC$38,3,FALSE))="X","X",(IF(Q660="X",1,Q660+1)))))</f>
        <v/>
      </c>
      <c r="R661" s="50" t="str">
        <f>IF($A661="","",(IF((VLOOKUP($A661,DATA!$S$1:$AC$38,4,FALSE))="X","X",(IF(R660="X",1,R660+1)))))</f>
        <v/>
      </c>
      <c r="S661" s="50" t="str">
        <f>IF($A661="","",(IF((VLOOKUP($A661,DATA!$S$1:$AC$38,5,FALSE))="X","X",(IF(S660="X",1,S660+1)))))</f>
        <v/>
      </c>
      <c r="T661" s="50" t="str">
        <f>IF($A661="","",(IF((VLOOKUP($A661,DATA!$S$1:$AC$38,6,FALSE))="X","X",(IF(T660="X",1,T660+1)))))</f>
        <v/>
      </c>
      <c r="U661" s="50" t="str">
        <f>IF($A661="","",(IF((VLOOKUP($A661,DATA!$S$1:$AC$38,7,FALSE))="X","X",(IF(U660="X",1,U660+1)))))</f>
        <v/>
      </c>
      <c r="V661" s="51" t="str">
        <f>IF($A661="","",(IF((VLOOKUP($A661,DATA!$S$1:$AC$38,8,FALSE))="X","X",(IF(V660="X",1,V660+1)))))</f>
        <v/>
      </c>
      <c r="W661" s="50" t="str">
        <f>IF($A661="","",(IF((VLOOKUP($A661,DATA!$S$1:$AC$38,9,FALSE))="X","X",(IF(W660="X",1,W660+1)))))</f>
        <v/>
      </c>
      <c r="X661" s="50" t="str">
        <f>IF($A661="","",(IF((VLOOKUP($A661,DATA!$S$1:$AC$38,10,FALSE))="X","X",(IF(X660="X",1,X660+1)))))</f>
        <v/>
      </c>
      <c r="Y661" s="51" t="str">
        <f>IF($A661="","",(IF((VLOOKUP($A661,DATA!$S$1:$AC$38,11,FALSE))="X","X",(IF(Y660="X",1,Y660+1)))))</f>
        <v/>
      </c>
    </row>
    <row r="662" spans="2:25" ht="18.600000000000001" customHeight="1" x14ac:dyDescent="0.25">
      <c r="B662" s="50" t="str">
        <f>IF($A662="","",(IF((VLOOKUP($A662,DATA!$A$1:$M$38,2,FALSE))="X","X",(IF(B661="X",1,B661+1)))))</f>
        <v/>
      </c>
      <c r="C662" s="51" t="str">
        <f>IF($A662="","",(IF((VLOOKUP($A662,DATA!$A$1:$M$38,3,FALSE))="X","X",(IF(C661="X",1,C661+1)))))</f>
        <v/>
      </c>
      <c r="D662" s="50" t="str">
        <f>IF($A662="","",(IF((VLOOKUP($A662,DATA!$A$1:$M$38,4,FALSE))="X","X",(IF(D661="X",1,D661+1)))))</f>
        <v/>
      </c>
      <c r="E662" s="51" t="str">
        <f>IF($A662="","",(IF((VLOOKUP($A662,DATA!$A$1:$M$38,5,FALSE))="X","X",(IF(E661="X",1,E661+1)))))</f>
        <v/>
      </c>
      <c r="F662" s="50" t="str">
        <f>IF($A662="","",(IF((VLOOKUP($A662,DATA!$A$1:$M$38,6,FALSE))="X","X",(IF(F661="X",1,F661+1)))))</f>
        <v/>
      </c>
      <c r="G662" s="51" t="str">
        <f>IF($A662="","",(IF((VLOOKUP($A662,DATA!$A$1:$M$38,7,FALSE))="X","X",(IF(G661="X",1,G661+1)))))</f>
        <v/>
      </c>
      <c r="H662" s="50" t="str">
        <f>IF($A662="","",(IF((VLOOKUP($A662,DATA!$A$1:$M$38,8,FALSE))="X","X",(IF(H661="X",1,H661+1)))))</f>
        <v/>
      </c>
      <c r="I662" s="50" t="str">
        <f>IF($A662="","",(IF((VLOOKUP($A662,DATA!$A$1:$M$38,9,FALSE))="X","X",(IF(I661="X",1,I661+1)))))</f>
        <v/>
      </c>
      <c r="J662" s="51" t="str">
        <f>IF($A662="","",(IF((VLOOKUP($A662,DATA!$A$1:$M$38,10,FALSE))="X","X",(IF(J661="X",1,J661+1)))))</f>
        <v/>
      </c>
      <c r="K662" s="50" t="str">
        <f>IF($A662="","",(IF((VLOOKUP($A662,DATA!$A$1:$M$38,11,FALSE))="X","X",(IF(K661="X",1,K661+1)))))</f>
        <v/>
      </c>
      <c r="L662" s="50" t="str">
        <f>IF($A662="","",(IF((VLOOKUP($A662,DATA!$A$1:$M$38,12,FALSE))="X","X",(IF(L661="X",1,L661+1)))))</f>
        <v/>
      </c>
      <c r="M662" s="50" t="str">
        <f>IF($A662="","",(IF((VLOOKUP($A662,DATA!$A$1:$M$38,13,FALSE))="X","X",(IF(M661="X",1,M661+1)))))</f>
        <v/>
      </c>
      <c r="N662" s="53" t="str">
        <f t="shared" si="20"/>
        <v/>
      </c>
      <c r="O662" s="51" t="str">
        <f t="shared" si="21"/>
        <v/>
      </c>
      <c r="P662" s="50" t="str">
        <f>IF($A662="","",(IF((VLOOKUP($A662,DATA!$S$1:$AC$38,2,FALSE))="X","X",(IF(P661="X",1,P661+1)))))</f>
        <v/>
      </c>
      <c r="Q662" s="50" t="str">
        <f>IF($A662="","",(IF((VLOOKUP($A662,DATA!$S$1:$AC$38,3,FALSE))="X","X",(IF(Q661="X",1,Q661+1)))))</f>
        <v/>
      </c>
      <c r="R662" s="50" t="str">
        <f>IF($A662="","",(IF((VLOOKUP($A662,DATA!$S$1:$AC$38,4,FALSE))="X","X",(IF(R661="X",1,R661+1)))))</f>
        <v/>
      </c>
      <c r="S662" s="50" t="str">
        <f>IF($A662="","",(IF((VLOOKUP($A662,DATA!$S$1:$AC$38,5,FALSE))="X","X",(IF(S661="X",1,S661+1)))))</f>
        <v/>
      </c>
      <c r="T662" s="50" t="str">
        <f>IF($A662="","",(IF((VLOOKUP($A662,DATA!$S$1:$AC$38,6,FALSE))="X","X",(IF(T661="X",1,T661+1)))))</f>
        <v/>
      </c>
      <c r="U662" s="50" t="str">
        <f>IF($A662="","",(IF((VLOOKUP($A662,DATA!$S$1:$AC$38,7,FALSE))="X","X",(IF(U661="X",1,U661+1)))))</f>
        <v/>
      </c>
      <c r="V662" s="51" t="str">
        <f>IF($A662="","",(IF((VLOOKUP($A662,DATA!$S$1:$AC$38,8,FALSE))="X","X",(IF(V661="X",1,V661+1)))))</f>
        <v/>
      </c>
      <c r="W662" s="50" t="str">
        <f>IF($A662="","",(IF((VLOOKUP($A662,DATA!$S$1:$AC$38,9,FALSE))="X","X",(IF(W661="X",1,W661+1)))))</f>
        <v/>
      </c>
      <c r="X662" s="50" t="str">
        <f>IF($A662="","",(IF((VLOOKUP($A662,DATA!$S$1:$AC$38,10,FALSE))="X","X",(IF(X661="X",1,X661+1)))))</f>
        <v/>
      </c>
      <c r="Y662" s="51" t="str">
        <f>IF($A662="","",(IF((VLOOKUP($A662,DATA!$S$1:$AC$38,11,FALSE))="X","X",(IF(Y661="X",1,Y661+1)))))</f>
        <v/>
      </c>
    </row>
    <row r="663" spans="2:25" ht="18.600000000000001" customHeight="1" x14ac:dyDescent="0.25">
      <c r="B663" s="50" t="str">
        <f>IF($A663="","",(IF((VLOOKUP($A663,DATA!$A$1:$M$38,2,FALSE))="X","X",(IF(B662="X",1,B662+1)))))</f>
        <v/>
      </c>
      <c r="C663" s="51" t="str">
        <f>IF($A663="","",(IF((VLOOKUP($A663,DATA!$A$1:$M$38,3,FALSE))="X","X",(IF(C662="X",1,C662+1)))))</f>
        <v/>
      </c>
      <c r="D663" s="50" t="str">
        <f>IF($A663="","",(IF((VLOOKUP($A663,DATA!$A$1:$M$38,4,FALSE))="X","X",(IF(D662="X",1,D662+1)))))</f>
        <v/>
      </c>
      <c r="E663" s="51" t="str">
        <f>IF($A663="","",(IF((VLOOKUP($A663,DATA!$A$1:$M$38,5,FALSE))="X","X",(IF(E662="X",1,E662+1)))))</f>
        <v/>
      </c>
      <c r="F663" s="50" t="str">
        <f>IF($A663="","",(IF((VLOOKUP($A663,DATA!$A$1:$M$38,6,FALSE))="X","X",(IF(F662="X",1,F662+1)))))</f>
        <v/>
      </c>
      <c r="G663" s="51" t="str">
        <f>IF($A663="","",(IF((VLOOKUP($A663,DATA!$A$1:$M$38,7,FALSE))="X","X",(IF(G662="X",1,G662+1)))))</f>
        <v/>
      </c>
      <c r="H663" s="50" t="str">
        <f>IF($A663="","",(IF((VLOOKUP($A663,DATA!$A$1:$M$38,8,FALSE))="X","X",(IF(H662="X",1,H662+1)))))</f>
        <v/>
      </c>
      <c r="I663" s="50" t="str">
        <f>IF($A663="","",(IF((VLOOKUP($A663,DATA!$A$1:$M$38,9,FALSE))="X","X",(IF(I662="X",1,I662+1)))))</f>
        <v/>
      </c>
      <c r="J663" s="51" t="str">
        <f>IF($A663="","",(IF((VLOOKUP($A663,DATA!$A$1:$M$38,10,FALSE))="X","X",(IF(J662="X",1,J662+1)))))</f>
        <v/>
      </c>
      <c r="K663" s="50" t="str">
        <f>IF($A663="","",(IF((VLOOKUP($A663,DATA!$A$1:$M$38,11,FALSE))="X","X",(IF(K662="X",1,K662+1)))))</f>
        <v/>
      </c>
      <c r="L663" s="50" t="str">
        <f>IF($A663="","",(IF((VLOOKUP($A663,DATA!$A$1:$M$38,12,FALSE))="X","X",(IF(L662="X",1,L662+1)))))</f>
        <v/>
      </c>
      <c r="M663" s="50" t="str">
        <f>IF($A663="","",(IF((VLOOKUP($A663,DATA!$A$1:$M$38,13,FALSE))="X","X",(IF(M662="X",1,M662+1)))))</f>
        <v/>
      </c>
      <c r="N663" s="53" t="str">
        <f t="shared" si="20"/>
        <v/>
      </c>
      <c r="O663" s="51" t="str">
        <f t="shared" si="21"/>
        <v/>
      </c>
      <c r="P663" s="50" t="str">
        <f>IF($A663="","",(IF((VLOOKUP($A663,DATA!$S$1:$AC$38,2,FALSE))="X","X",(IF(P662="X",1,P662+1)))))</f>
        <v/>
      </c>
      <c r="Q663" s="50" t="str">
        <f>IF($A663="","",(IF((VLOOKUP($A663,DATA!$S$1:$AC$38,3,FALSE))="X","X",(IF(Q662="X",1,Q662+1)))))</f>
        <v/>
      </c>
      <c r="R663" s="50" t="str">
        <f>IF($A663="","",(IF((VLOOKUP($A663,DATA!$S$1:$AC$38,4,FALSE))="X","X",(IF(R662="X",1,R662+1)))))</f>
        <v/>
      </c>
      <c r="S663" s="50" t="str">
        <f>IF($A663="","",(IF((VLOOKUP($A663,DATA!$S$1:$AC$38,5,FALSE))="X","X",(IF(S662="X",1,S662+1)))))</f>
        <v/>
      </c>
      <c r="T663" s="50" t="str">
        <f>IF($A663="","",(IF((VLOOKUP($A663,DATA!$S$1:$AC$38,6,FALSE))="X","X",(IF(T662="X",1,T662+1)))))</f>
        <v/>
      </c>
      <c r="U663" s="50" t="str">
        <f>IF($A663="","",(IF((VLOOKUP($A663,DATA!$S$1:$AC$38,7,FALSE))="X","X",(IF(U662="X",1,U662+1)))))</f>
        <v/>
      </c>
      <c r="V663" s="51" t="str">
        <f>IF($A663="","",(IF((VLOOKUP($A663,DATA!$S$1:$AC$38,8,FALSE))="X","X",(IF(V662="X",1,V662+1)))))</f>
        <v/>
      </c>
      <c r="W663" s="50" t="str">
        <f>IF($A663="","",(IF((VLOOKUP($A663,DATA!$S$1:$AC$38,9,FALSE))="X","X",(IF(W662="X",1,W662+1)))))</f>
        <v/>
      </c>
      <c r="X663" s="50" t="str">
        <f>IF($A663="","",(IF((VLOOKUP($A663,DATA!$S$1:$AC$38,10,FALSE))="X","X",(IF(X662="X",1,X662+1)))))</f>
        <v/>
      </c>
      <c r="Y663" s="51" t="str">
        <f>IF($A663="","",(IF((VLOOKUP($A663,DATA!$S$1:$AC$38,11,FALSE))="X","X",(IF(Y662="X",1,Y662+1)))))</f>
        <v/>
      </c>
    </row>
    <row r="664" spans="2:25" ht="18.600000000000001" customHeight="1" x14ac:dyDescent="0.25">
      <c r="B664" s="50" t="str">
        <f>IF($A664="","",(IF((VLOOKUP($A664,DATA!$A$1:$M$38,2,FALSE))="X","X",(IF(B663="X",1,B663+1)))))</f>
        <v/>
      </c>
      <c r="C664" s="51" t="str">
        <f>IF($A664="","",(IF((VLOOKUP($A664,DATA!$A$1:$M$38,3,FALSE))="X","X",(IF(C663="X",1,C663+1)))))</f>
        <v/>
      </c>
      <c r="D664" s="50" t="str">
        <f>IF($A664="","",(IF((VLOOKUP($A664,DATA!$A$1:$M$38,4,FALSE))="X","X",(IF(D663="X",1,D663+1)))))</f>
        <v/>
      </c>
      <c r="E664" s="51" t="str">
        <f>IF($A664="","",(IF((VLOOKUP($A664,DATA!$A$1:$M$38,5,FALSE))="X","X",(IF(E663="X",1,E663+1)))))</f>
        <v/>
      </c>
      <c r="F664" s="50" t="str">
        <f>IF($A664="","",(IF((VLOOKUP($A664,DATA!$A$1:$M$38,6,FALSE))="X","X",(IF(F663="X",1,F663+1)))))</f>
        <v/>
      </c>
      <c r="G664" s="51" t="str">
        <f>IF($A664="","",(IF((VLOOKUP($A664,DATA!$A$1:$M$38,7,FALSE))="X","X",(IF(G663="X",1,G663+1)))))</f>
        <v/>
      </c>
      <c r="H664" s="50" t="str">
        <f>IF($A664="","",(IF((VLOOKUP($A664,DATA!$A$1:$M$38,8,FALSE))="X","X",(IF(H663="X",1,H663+1)))))</f>
        <v/>
      </c>
      <c r="I664" s="50" t="str">
        <f>IF($A664="","",(IF((VLOOKUP($A664,DATA!$A$1:$M$38,9,FALSE))="X","X",(IF(I663="X",1,I663+1)))))</f>
        <v/>
      </c>
      <c r="J664" s="51" t="str">
        <f>IF($A664="","",(IF((VLOOKUP($A664,DATA!$A$1:$M$38,10,FALSE))="X","X",(IF(J663="X",1,J663+1)))))</f>
        <v/>
      </c>
      <c r="K664" s="50" t="str">
        <f>IF($A664="","",(IF((VLOOKUP($A664,DATA!$A$1:$M$38,11,FALSE))="X","X",(IF(K663="X",1,K663+1)))))</f>
        <v/>
      </c>
      <c r="L664" s="50" t="str">
        <f>IF($A664="","",(IF((VLOOKUP($A664,DATA!$A$1:$M$38,12,FALSE))="X","X",(IF(L663="X",1,L663+1)))))</f>
        <v/>
      </c>
      <c r="M664" s="50" t="str">
        <f>IF($A664="","",(IF((VLOOKUP($A664,DATA!$A$1:$M$38,13,FALSE))="X","X",(IF(M663="X",1,M663+1)))))</f>
        <v/>
      </c>
      <c r="N664" s="53" t="str">
        <f t="shared" si="20"/>
        <v/>
      </c>
      <c r="O664" s="51" t="str">
        <f t="shared" si="21"/>
        <v/>
      </c>
      <c r="P664" s="50" t="str">
        <f>IF($A664="","",(IF((VLOOKUP($A664,DATA!$S$1:$AC$38,2,FALSE))="X","X",(IF(P663="X",1,P663+1)))))</f>
        <v/>
      </c>
      <c r="Q664" s="50" t="str">
        <f>IF($A664="","",(IF((VLOOKUP($A664,DATA!$S$1:$AC$38,3,FALSE))="X","X",(IF(Q663="X",1,Q663+1)))))</f>
        <v/>
      </c>
      <c r="R664" s="50" t="str">
        <f>IF($A664="","",(IF((VLOOKUP($A664,DATA!$S$1:$AC$38,4,FALSE))="X","X",(IF(R663="X",1,R663+1)))))</f>
        <v/>
      </c>
      <c r="S664" s="50" t="str">
        <f>IF($A664="","",(IF((VLOOKUP($A664,DATA!$S$1:$AC$38,5,FALSE))="X","X",(IF(S663="X",1,S663+1)))))</f>
        <v/>
      </c>
      <c r="T664" s="50" t="str">
        <f>IF($A664="","",(IF((VLOOKUP($A664,DATA!$S$1:$AC$38,6,FALSE))="X","X",(IF(T663="X",1,T663+1)))))</f>
        <v/>
      </c>
      <c r="U664" s="50" t="str">
        <f>IF($A664="","",(IF((VLOOKUP($A664,DATA!$S$1:$AC$38,7,FALSE))="X","X",(IF(U663="X",1,U663+1)))))</f>
        <v/>
      </c>
      <c r="V664" s="51" t="str">
        <f>IF($A664="","",(IF((VLOOKUP($A664,DATA!$S$1:$AC$38,8,FALSE))="X","X",(IF(V663="X",1,V663+1)))))</f>
        <v/>
      </c>
      <c r="W664" s="50" t="str">
        <f>IF($A664="","",(IF((VLOOKUP($A664,DATA!$S$1:$AC$38,9,FALSE))="X","X",(IF(W663="X",1,W663+1)))))</f>
        <v/>
      </c>
      <c r="X664" s="50" t="str">
        <f>IF($A664="","",(IF((VLOOKUP($A664,DATA!$S$1:$AC$38,10,FALSE))="X","X",(IF(X663="X",1,X663+1)))))</f>
        <v/>
      </c>
      <c r="Y664" s="51" t="str">
        <f>IF($A664="","",(IF((VLOOKUP($A664,DATA!$S$1:$AC$38,11,FALSE))="X","X",(IF(Y663="X",1,Y663+1)))))</f>
        <v/>
      </c>
    </row>
    <row r="665" spans="2:25" ht="18.600000000000001" customHeight="1" x14ac:dyDescent="0.25">
      <c r="B665" s="50" t="str">
        <f>IF($A665="","",(IF((VLOOKUP($A665,DATA!$A$1:$M$38,2,FALSE))="X","X",(IF(B664="X",1,B664+1)))))</f>
        <v/>
      </c>
      <c r="C665" s="51" t="str">
        <f>IF($A665="","",(IF((VLOOKUP($A665,DATA!$A$1:$M$38,3,FALSE))="X","X",(IF(C664="X",1,C664+1)))))</f>
        <v/>
      </c>
      <c r="D665" s="50" t="str">
        <f>IF($A665="","",(IF((VLOOKUP($A665,DATA!$A$1:$M$38,4,FALSE))="X","X",(IF(D664="X",1,D664+1)))))</f>
        <v/>
      </c>
      <c r="E665" s="51" t="str">
        <f>IF($A665="","",(IF((VLOOKUP($A665,DATA!$A$1:$M$38,5,FALSE))="X","X",(IF(E664="X",1,E664+1)))))</f>
        <v/>
      </c>
      <c r="F665" s="50" t="str">
        <f>IF($A665="","",(IF((VLOOKUP($A665,DATA!$A$1:$M$38,6,FALSE))="X","X",(IF(F664="X",1,F664+1)))))</f>
        <v/>
      </c>
      <c r="G665" s="51" t="str">
        <f>IF($A665="","",(IF((VLOOKUP($A665,DATA!$A$1:$M$38,7,FALSE))="X","X",(IF(G664="X",1,G664+1)))))</f>
        <v/>
      </c>
      <c r="H665" s="50" t="str">
        <f>IF($A665="","",(IF((VLOOKUP($A665,DATA!$A$1:$M$38,8,FALSE))="X","X",(IF(H664="X",1,H664+1)))))</f>
        <v/>
      </c>
      <c r="I665" s="50" t="str">
        <f>IF($A665="","",(IF((VLOOKUP($A665,DATA!$A$1:$M$38,9,FALSE))="X","X",(IF(I664="X",1,I664+1)))))</f>
        <v/>
      </c>
      <c r="J665" s="51" t="str">
        <f>IF($A665="","",(IF((VLOOKUP($A665,DATA!$A$1:$M$38,10,FALSE))="X","X",(IF(J664="X",1,J664+1)))))</f>
        <v/>
      </c>
      <c r="K665" s="50" t="str">
        <f>IF($A665="","",(IF((VLOOKUP($A665,DATA!$A$1:$M$38,11,FALSE))="X","X",(IF(K664="X",1,K664+1)))))</f>
        <v/>
      </c>
      <c r="L665" s="50" t="str">
        <f>IF($A665="","",(IF((VLOOKUP($A665,DATA!$A$1:$M$38,12,FALSE))="X","X",(IF(L664="X",1,L664+1)))))</f>
        <v/>
      </c>
      <c r="M665" s="50" t="str">
        <f>IF($A665="","",(IF((VLOOKUP($A665,DATA!$A$1:$M$38,13,FALSE))="X","X",(IF(M664="X",1,M664+1)))))</f>
        <v/>
      </c>
      <c r="N665" s="53" t="str">
        <f t="shared" si="20"/>
        <v/>
      </c>
      <c r="O665" s="51" t="str">
        <f t="shared" si="21"/>
        <v/>
      </c>
      <c r="P665" s="50" t="str">
        <f>IF($A665="","",(IF((VLOOKUP($A665,DATA!$S$1:$AC$38,2,FALSE))="X","X",(IF(P664="X",1,P664+1)))))</f>
        <v/>
      </c>
      <c r="Q665" s="50" t="str">
        <f>IF($A665="","",(IF((VLOOKUP($A665,DATA!$S$1:$AC$38,3,FALSE))="X","X",(IF(Q664="X",1,Q664+1)))))</f>
        <v/>
      </c>
      <c r="R665" s="50" t="str">
        <f>IF($A665="","",(IF((VLOOKUP($A665,DATA!$S$1:$AC$38,4,FALSE))="X","X",(IF(R664="X",1,R664+1)))))</f>
        <v/>
      </c>
      <c r="S665" s="50" t="str">
        <f>IF($A665="","",(IF((VLOOKUP($A665,DATA!$S$1:$AC$38,5,FALSE))="X","X",(IF(S664="X",1,S664+1)))))</f>
        <v/>
      </c>
      <c r="T665" s="50" t="str">
        <f>IF($A665="","",(IF((VLOOKUP($A665,DATA!$S$1:$AC$38,6,FALSE))="X","X",(IF(T664="X",1,T664+1)))))</f>
        <v/>
      </c>
      <c r="U665" s="50" t="str">
        <f>IF($A665="","",(IF((VLOOKUP($A665,DATA!$S$1:$AC$38,7,FALSE))="X","X",(IF(U664="X",1,U664+1)))))</f>
        <v/>
      </c>
      <c r="V665" s="51" t="str">
        <f>IF($A665="","",(IF((VLOOKUP($A665,DATA!$S$1:$AC$38,8,FALSE))="X","X",(IF(V664="X",1,V664+1)))))</f>
        <v/>
      </c>
      <c r="W665" s="50" t="str">
        <f>IF($A665="","",(IF((VLOOKUP($A665,DATA!$S$1:$AC$38,9,FALSE))="X","X",(IF(W664="X",1,W664+1)))))</f>
        <v/>
      </c>
      <c r="X665" s="50" t="str">
        <f>IF($A665="","",(IF((VLOOKUP($A665,DATA!$S$1:$AC$38,10,FALSE))="X","X",(IF(X664="X",1,X664+1)))))</f>
        <v/>
      </c>
      <c r="Y665" s="51" t="str">
        <f>IF($A665="","",(IF((VLOOKUP($A665,DATA!$S$1:$AC$38,11,FALSE))="X","X",(IF(Y664="X",1,Y664+1)))))</f>
        <v/>
      </c>
    </row>
    <row r="666" spans="2:25" ht="18.600000000000001" customHeight="1" x14ac:dyDescent="0.25">
      <c r="B666" s="50" t="str">
        <f>IF($A666="","",(IF((VLOOKUP($A666,DATA!$A$1:$M$38,2,FALSE))="X","X",(IF(B665="X",1,B665+1)))))</f>
        <v/>
      </c>
      <c r="C666" s="51" t="str">
        <f>IF($A666="","",(IF((VLOOKUP($A666,DATA!$A$1:$M$38,3,FALSE))="X","X",(IF(C665="X",1,C665+1)))))</f>
        <v/>
      </c>
      <c r="D666" s="50" t="str">
        <f>IF($A666="","",(IF((VLOOKUP($A666,DATA!$A$1:$M$38,4,FALSE))="X","X",(IF(D665="X",1,D665+1)))))</f>
        <v/>
      </c>
      <c r="E666" s="51" t="str">
        <f>IF($A666="","",(IF((VLOOKUP($A666,DATA!$A$1:$M$38,5,FALSE))="X","X",(IF(E665="X",1,E665+1)))))</f>
        <v/>
      </c>
      <c r="F666" s="50" t="str">
        <f>IF($A666="","",(IF((VLOOKUP($A666,DATA!$A$1:$M$38,6,FALSE))="X","X",(IF(F665="X",1,F665+1)))))</f>
        <v/>
      </c>
      <c r="G666" s="51" t="str">
        <f>IF($A666="","",(IF((VLOOKUP($A666,DATA!$A$1:$M$38,7,FALSE))="X","X",(IF(G665="X",1,G665+1)))))</f>
        <v/>
      </c>
      <c r="H666" s="50" t="str">
        <f>IF($A666="","",(IF((VLOOKUP($A666,DATA!$A$1:$M$38,8,FALSE))="X","X",(IF(H665="X",1,H665+1)))))</f>
        <v/>
      </c>
      <c r="I666" s="50" t="str">
        <f>IF($A666="","",(IF((VLOOKUP($A666,DATA!$A$1:$M$38,9,FALSE))="X","X",(IF(I665="X",1,I665+1)))))</f>
        <v/>
      </c>
      <c r="J666" s="51" t="str">
        <f>IF($A666="","",(IF((VLOOKUP($A666,DATA!$A$1:$M$38,10,FALSE))="X","X",(IF(J665="X",1,J665+1)))))</f>
        <v/>
      </c>
      <c r="K666" s="50" t="str">
        <f>IF($A666="","",(IF((VLOOKUP($A666,DATA!$A$1:$M$38,11,FALSE))="X","X",(IF(K665="X",1,K665+1)))))</f>
        <v/>
      </c>
      <c r="L666" s="50" t="str">
        <f>IF($A666="","",(IF((VLOOKUP($A666,DATA!$A$1:$M$38,12,FALSE))="X","X",(IF(L665="X",1,L665+1)))))</f>
        <v/>
      </c>
      <c r="M666" s="50" t="str">
        <f>IF($A666="","",(IF((VLOOKUP($A666,DATA!$A$1:$M$38,13,FALSE))="X","X",(IF(M665="X",1,M665+1)))))</f>
        <v/>
      </c>
      <c r="N666" s="53" t="str">
        <f t="shared" si="20"/>
        <v/>
      </c>
      <c r="O666" s="51" t="str">
        <f t="shared" si="21"/>
        <v/>
      </c>
      <c r="P666" s="50" t="str">
        <f>IF($A666="","",(IF((VLOOKUP($A666,DATA!$S$1:$AC$38,2,FALSE))="X","X",(IF(P665="X",1,P665+1)))))</f>
        <v/>
      </c>
      <c r="Q666" s="50" t="str">
        <f>IF($A666="","",(IF((VLOOKUP($A666,DATA!$S$1:$AC$38,3,FALSE))="X","X",(IF(Q665="X",1,Q665+1)))))</f>
        <v/>
      </c>
      <c r="R666" s="50" t="str">
        <f>IF($A666="","",(IF((VLOOKUP($A666,DATA!$S$1:$AC$38,4,FALSE))="X","X",(IF(R665="X",1,R665+1)))))</f>
        <v/>
      </c>
      <c r="S666" s="50" t="str">
        <f>IF($A666="","",(IF((VLOOKUP($A666,DATA!$S$1:$AC$38,5,FALSE))="X","X",(IF(S665="X",1,S665+1)))))</f>
        <v/>
      </c>
      <c r="T666" s="50" t="str">
        <f>IF($A666="","",(IF((VLOOKUP($A666,DATA!$S$1:$AC$38,6,FALSE))="X","X",(IF(T665="X",1,T665+1)))))</f>
        <v/>
      </c>
      <c r="U666" s="50" t="str">
        <f>IF($A666="","",(IF((VLOOKUP($A666,DATA!$S$1:$AC$38,7,FALSE))="X","X",(IF(U665="X",1,U665+1)))))</f>
        <v/>
      </c>
      <c r="V666" s="51" t="str">
        <f>IF($A666="","",(IF((VLOOKUP($A666,DATA!$S$1:$AC$38,8,FALSE))="X","X",(IF(V665="X",1,V665+1)))))</f>
        <v/>
      </c>
      <c r="W666" s="50" t="str">
        <f>IF($A666="","",(IF((VLOOKUP($A666,DATA!$S$1:$AC$38,9,FALSE))="X","X",(IF(W665="X",1,W665+1)))))</f>
        <v/>
      </c>
      <c r="X666" s="50" t="str">
        <f>IF($A666="","",(IF((VLOOKUP($A666,DATA!$S$1:$AC$38,10,FALSE))="X","X",(IF(X665="X",1,X665+1)))))</f>
        <v/>
      </c>
      <c r="Y666" s="51" t="str">
        <f>IF($A666="","",(IF((VLOOKUP($A666,DATA!$S$1:$AC$38,11,FALSE))="X","X",(IF(Y665="X",1,Y665+1)))))</f>
        <v/>
      </c>
    </row>
    <row r="667" spans="2:25" ht="18.600000000000001" customHeight="1" x14ac:dyDescent="0.25">
      <c r="B667" s="50" t="str">
        <f>IF($A667="","",(IF((VLOOKUP($A667,DATA!$A$1:$M$38,2,FALSE))="X","X",(IF(B666="X",1,B666+1)))))</f>
        <v/>
      </c>
      <c r="C667" s="51" t="str">
        <f>IF($A667="","",(IF((VLOOKUP($A667,DATA!$A$1:$M$38,3,FALSE))="X","X",(IF(C666="X",1,C666+1)))))</f>
        <v/>
      </c>
      <c r="D667" s="50" t="str">
        <f>IF($A667="","",(IF((VLOOKUP($A667,DATA!$A$1:$M$38,4,FALSE))="X","X",(IF(D666="X",1,D666+1)))))</f>
        <v/>
      </c>
      <c r="E667" s="51" t="str">
        <f>IF($A667="","",(IF((VLOOKUP($A667,DATA!$A$1:$M$38,5,FALSE))="X","X",(IF(E666="X",1,E666+1)))))</f>
        <v/>
      </c>
      <c r="F667" s="50" t="str">
        <f>IF($A667="","",(IF((VLOOKUP($A667,DATA!$A$1:$M$38,6,FALSE))="X","X",(IF(F666="X",1,F666+1)))))</f>
        <v/>
      </c>
      <c r="G667" s="51" t="str">
        <f>IF($A667="","",(IF((VLOOKUP($A667,DATA!$A$1:$M$38,7,FALSE))="X","X",(IF(G666="X",1,G666+1)))))</f>
        <v/>
      </c>
      <c r="H667" s="50" t="str">
        <f>IF($A667="","",(IF((VLOOKUP($A667,DATA!$A$1:$M$38,8,FALSE))="X","X",(IF(H666="X",1,H666+1)))))</f>
        <v/>
      </c>
      <c r="I667" s="50" t="str">
        <f>IF($A667="","",(IF((VLOOKUP($A667,DATA!$A$1:$M$38,9,FALSE))="X","X",(IF(I666="X",1,I666+1)))))</f>
        <v/>
      </c>
      <c r="J667" s="51" t="str">
        <f>IF($A667="","",(IF((VLOOKUP($A667,DATA!$A$1:$M$38,10,FALSE))="X","X",(IF(J666="X",1,J666+1)))))</f>
        <v/>
      </c>
      <c r="K667" s="50" t="str">
        <f>IF($A667="","",(IF((VLOOKUP($A667,DATA!$A$1:$M$38,11,FALSE))="X","X",(IF(K666="X",1,K666+1)))))</f>
        <v/>
      </c>
      <c r="L667" s="50" t="str">
        <f>IF($A667="","",(IF((VLOOKUP($A667,DATA!$A$1:$M$38,12,FALSE))="X","X",(IF(L666="X",1,L666+1)))))</f>
        <v/>
      </c>
      <c r="M667" s="50" t="str">
        <f>IF($A667="","",(IF((VLOOKUP($A667,DATA!$A$1:$M$38,13,FALSE))="X","X",(IF(M666="X",1,M666+1)))))</f>
        <v/>
      </c>
      <c r="N667" s="53" t="str">
        <f t="shared" si="20"/>
        <v/>
      </c>
      <c r="O667" s="51" t="str">
        <f t="shared" si="21"/>
        <v/>
      </c>
      <c r="P667" s="50" t="str">
        <f>IF($A667="","",(IF((VLOOKUP($A667,DATA!$S$1:$AC$38,2,FALSE))="X","X",(IF(P666="X",1,P666+1)))))</f>
        <v/>
      </c>
      <c r="Q667" s="50" t="str">
        <f>IF($A667="","",(IF((VLOOKUP($A667,DATA!$S$1:$AC$38,3,FALSE))="X","X",(IF(Q666="X",1,Q666+1)))))</f>
        <v/>
      </c>
      <c r="R667" s="50" t="str">
        <f>IF($A667="","",(IF((VLOOKUP($A667,DATA!$S$1:$AC$38,4,FALSE))="X","X",(IF(R666="X",1,R666+1)))))</f>
        <v/>
      </c>
      <c r="S667" s="50" t="str">
        <f>IF($A667="","",(IF((VLOOKUP($A667,DATA!$S$1:$AC$38,5,FALSE))="X","X",(IF(S666="X",1,S666+1)))))</f>
        <v/>
      </c>
      <c r="T667" s="50" t="str">
        <f>IF($A667="","",(IF((VLOOKUP($A667,DATA!$S$1:$AC$38,6,FALSE))="X","X",(IF(T666="X",1,T666+1)))))</f>
        <v/>
      </c>
      <c r="U667" s="50" t="str">
        <f>IF($A667="","",(IF((VLOOKUP($A667,DATA!$S$1:$AC$38,7,FALSE))="X","X",(IF(U666="X",1,U666+1)))))</f>
        <v/>
      </c>
      <c r="V667" s="51" t="str">
        <f>IF($A667="","",(IF((VLOOKUP($A667,DATA!$S$1:$AC$38,8,FALSE))="X","X",(IF(V666="X",1,V666+1)))))</f>
        <v/>
      </c>
      <c r="W667" s="50" t="str">
        <f>IF($A667="","",(IF((VLOOKUP($A667,DATA!$S$1:$AC$38,9,FALSE))="X","X",(IF(W666="X",1,W666+1)))))</f>
        <v/>
      </c>
      <c r="X667" s="50" t="str">
        <f>IF($A667="","",(IF((VLOOKUP($A667,DATA!$S$1:$AC$38,10,FALSE))="X","X",(IF(X666="X",1,X666+1)))))</f>
        <v/>
      </c>
      <c r="Y667" s="51" t="str">
        <f>IF($A667="","",(IF((VLOOKUP($A667,DATA!$S$1:$AC$38,11,FALSE))="X","X",(IF(Y666="X",1,Y666+1)))))</f>
        <v/>
      </c>
    </row>
    <row r="668" spans="2:25" ht="18.600000000000001" customHeight="1" x14ac:dyDescent="0.25">
      <c r="B668" s="50" t="str">
        <f>IF($A668="","",(IF((VLOOKUP($A668,DATA!$A$1:$M$38,2,FALSE))="X","X",(IF(B667="X",1,B667+1)))))</f>
        <v/>
      </c>
      <c r="C668" s="51" t="str">
        <f>IF($A668="","",(IF((VLOOKUP($A668,DATA!$A$1:$M$38,3,FALSE))="X","X",(IF(C667="X",1,C667+1)))))</f>
        <v/>
      </c>
      <c r="D668" s="50" t="str">
        <f>IF($A668="","",(IF((VLOOKUP($A668,DATA!$A$1:$M$38,4,FALSE))="X","X",(IF(D667="X",1,D667+1)))))</f>
        <v/>
      </c>
      <c r="E668" s="51" t="str">
        <f>IF($A668="","",(IF((VLOOKUP($A668,DATA!$A$1:$M$38,5,FALSE))="X","X",(IF(E667="X",1,E667+1)))))</f>
        <v/>
      </c>
      <c r="F668" s="50" t="str">
        <f>IF($A668="","",(IF((VLOOKUP($A668,DATA!$A$1:$M$38,6,FALSE))="X","X",(IF(F667="X",1,F667+1)))))</f>
        <v/>
      </c>
      <c r="G668" s="51" t="str">
        <f>IF($A668="","",(IF((VLOOKUP($A668,DATA!$A$1:$M$38,7,FALSE))="X","X",(IF(G667="X",1,G667+1)))))</f>
        <v/>
      </c>
      <c r="H668" s="50" t="str">
        <f>IF($A668="","",(IF((VLOOKUP($A668,DATA!$A$1:$M$38,8,FALSE))="X","X",(IF(H667="X",1,H667+1)))))</f>
        <v/>
      </c>
      <c r="I668" s="50" t="str">
        <f>IF($A668="","",(IF((VLOOKUP($A668,DATA!$A$1:$M$38,9,FALSE))="X","X",(IF(I667="X",1,I667+1)))))</f>
        <v/>
      </c>
      <c r="J668" s="51" t="str">
        <f>IF($A668="","",(IF((VLOOKUP($A668,DATA!$A$1:$M$38,10,FALSE))="X","X",(IF(J667="X",1,J667+1)))))</f>
        <v/>
      </c>
      <c r="K668" s="50" t="str">
        <f>IF($A668="","",(IF((VLOOKUP($A668,DATA!$A$1:$M$38,11,FALSE))="X","X",(IF(K667="X",1,K667+1)))))</f>
        <v/>
      </c>
      <c r="L668" s="50" t="str">
        <f>IF($A668="","",(IF((VLOOKUP($A668,DATA!$A$1:$M$38,12,FALSE))="X","X",(IF(L667="X",1,L667+1)))))</f>
        <v/>
      </c>
      <c r="M668" s="50" t="str">
        <f>IF($A668="","",(IF((VLOOKUP($A668,DATA!$A$1:$M$38,13,FALSE))="X","X",(IF(M667="X",1,M667+1)))))</f>
        <v/>
      </c>
      <c r="N668" s="53" t="str">
        <f t="shared" si="20"/>
        <v/>
      </c>
      <c r="O668" s="51" t="str">
        <f t="shared" si="21"/>
        <v/>
      </c>
      <c r="P668" s="50" t="str">
        <f>IF($A668="","",(IF((VLOOKUP($A668,DATA!$S$1:$AC$38,2,FALSE))="X","X",(IF(P667="X",1,P667+1)))))</f>
        <v/>
      </c>
      <c r="Q668" s="50" t="str">
        <f>IF($A668="","",(IF((VLOOKUP($A668,DATA!$S$1:$AC$38,3,FALSE))="X","X",(IF(Q667="X",1,Q667+1)))))</f>
        <v/>
      </c>
      <c r="R668" s="50" t="str">
        <f>IF($A668="","",(IF((VLOOKUP($A668,DATA!$S$1:$AC$38,4,FALSE))="X","X",(IF(R667="X",1,R667+1)))))</f>
        <v/>
      </c>
      <c r="S668" s="50" t="str">
        <f>IF($A668="","",(IF((VLOOKUP($A668,DATA!$S$1:$AC$38,5,FALSE))="X","X",(IF(S667="X",1,S667+1)))))</f>
        <v/>
      </c>
      <c r="T668" s="50" t="str">
        <f>IF($A668="","",(IF((VLOOKUP($A668,DATA!$S$1:$AC$38,6,FALSE))="X","X",(IF(T667="X",1,T667+1)))))</f>
        <v/>
      </c>
      <c r="U668" s="50" t="str">
        <f>IF($A668="","",(IF((VLOOKUP($A668,DATA!$S$1:$AC$38,7,FALSE))="X","X",(IF(U667="X",1,U667+1)))))</f>
        <v/>
      </c>
      <c r="V668" s="51" t="str">
        <f>IF($A668="","",(IF((VLOOKUP($A668,DATA!$S$1:$AC$38,8,FALSE))="X","X",(IF(V667="X",1,V667+1)))))</f>
        <v/>
      </c>
      <c r="W668" s="50" t="str">
        <f>IF($A668="","",(IF((VLOOKUP($A668,DATA!$S$1:$AC$38,9,FALSE))="X","X",(IF(W667="X",1,W667+1)))))</f>
        <v/>
      </c>
      <c r="X668" s="50" t="str">
        <f>IF($A668="","",(IF((VLOOKUP($A668,DATA!$S$1:$AC$38,10,FALSE))="X","X",(IF(X667="X",1,X667+1)))))</f>
        <v/>
      </c>
      <c r="Y668" s="51" t="str">
        <f>IF($A668="","",(IF((VLOOKUP($A668,DATA!$S$1:$AC$38,11,FALSE))="X","X",(IF(Y667="X",1,Y667+1)))))</f>
        <v/>
      </c>
    </row>
    <row r="669" spans="2:25" ht="18.600000000000001" customHeight="1" x14ac:dyDescent="0.25">
      <c r="B669" s="50" t="str">
        <f>IF($A669="","",(IF((VLOOKUP($A669,DATA!$A$1:$M$38,2,FALSE))="X","X",(IF(B668="X",1,B668+1)))))</f>
        <v/>
      </c>
      <c r="C669" s="51" t="str">
        <f>IF($A669="","",(IF((VLOOKUP($A669,DATA!$A$1:$M$38,3,FALSE))="X","X",(IF(C668="X",1,C668+1)))))</f>
        <v/>
      </c>
      <c r="D669" s="50" t="str">
        <f>IF($A669="","",(IF((VLOOKUP($A669,DATA!$A$1:$M$38,4,FALSE))="X","X",(IF(D668="X",1,D668+1)))))</f>
        <v/>
      </c>
      <c r="E669" s="51" t="str">
        <f>IF($A669="","",(IF((VLOOKUP($A669,DATA!$A$1:$M$38,5,FALSE))="X","X",(IF(E668="X",1,E668+1)))))</f>
        <v/>
      </c>
      <c r="F669" s="50" t="str">
        <f>IF($A669="","",(IF((VLOOKUP($A669,DATA!$A$1:$M$38,6,FALSE))="X","X",(IF(F668="X",1,F668+1)))))</f>
        <v/>
      </c>
      <c r="G669" s="51" t="str">
        <f>IF($A669="","",(IF((VLOOKUP($A669,DATA!$A$1:$M$38,7,FALSE))="X","X",(IF(G668="X",1,G668+1)))))</f>
        <v/>
      </c>
      <c r="H669" s="50" t="str">
        <f>IF($A669="","",(IF((VLOOKUP($A669,DATA!$A$1:$M$38,8,FALSE))="X","X",(IF(H668="X",1,H668+1)))))</f>
        <v/>
      </c>
      <c r="I669" s="50" t="str">
        <f>IF($A669="","",(IF((VLOOKUP($A669,DATA!$A$1:$M$38,9,FALSE))="X","X",(IF(I668="X",1,I668+1)))))</f>
        <v/>
      </c>
      <c r="J669" s="51" t="str">
        <f>IF($A669="","",(IF((VLOOKUP($A669,DATA!$A$1:$M$38,10,FALSE))="X","X",(IF(J668="X",1,J668+1)))))</f>
        <v/>
      </c>
      <c r="K669" s="50" t="str">
        <f>IF($A669="","",(IF((VLOOKUP($A669,DATA!$A$1:$M$38,11,FALSE))="X","X",(IF(K668="X",1,K668+1)))))</f>
        <v/>
      </c>
      <c r="L669" s="50" t="str">
        <f>IF($A669="","",(IF((VLOOKUP($A669,DATA!$A$1:$M$38,12,FALSE))="X","X",(IF(L668="X",1,L668+1)))))</f>
        <v/>
      </c>
      <c r="M669" s="50" t="str">
        <f>IF($A669="","",(IF((VLOOKUP($A669,DATA!$A$1:$M$38,13,FALSE))="X","X",(IF(M668="X",1,M668+1)))))</f>
        <v/>
      </c>
      <c r="N669" s="53" t="str">
        <f t="shared" si="20"/>
        <v/>
      </c>
      <c r="O669" s="51" t="str">
        <f t="shared" si="21"/>
        <v/>
      </c>
      <c r="P669" s="50" t="str">
        <f>IF($A669="","",(IF((VLOOKUP($A669,DATA!$S$1:$AC$38,2,FALSE))="X","X",(IF(P668="X",1,P668+1)))))</f>
        <v/>
      </c>
      <c r="Q669" s="50" t="str">
        <f>IF($A669="","",(IF((VLOOKUP($A669,DATA!$S$1:$AC$38,3,FALSE))="X","X",(IF(Q668="X",1,Q668+1)))))</f>
        <v/>
      </c>
      <c r="R669" s="50" t="str">
        <f>IF($A669="","",(IF((VLOOKUP($A669,DATA!$S$1:$AC$38,4,FALSE))="X","X",(IF(R668="X",1,R668+1)))))</f>
        <v/>
      </c>
      <c r="S669" s="50" t="str">
        <f>IF($A669="","",(IF((VLOOKUP($A669,DATA!$S$1:$AC$38,5,FALSE))="X","X",(IF(S668="X",1,S668+1)))))</f>
        <v/>
      </c>
      <c r="T669" s="50" t="str">
        <f>IF($A669="","",(IF((VLOOKUP($A669,DATA!$S$1:$AC$38,6,FALSE))="X","X",(IF(T668="X",1,T668+1)))))</f>
        <v/>
      </c>
      <c r="U669" s="50" t="str">
        <f>IF($A669="","",(IF((VLOOKUP($A669,DATA!$S$1:$AC$38,7,FALSE))="X","X",(IF(U668="X",1,U668+1)))))</f>
        <v/>
      </c>
      <c r="V669" s="51" t="str">
        <f>IF($A669="","",(IF((VLOOKUP($A669,DATA!$S$1:$AC$38,8,FALSE))="X","X",(IF(V668="X",1,V668+1)))))</f>
        <v/>
      </c>
      <c r="W669" s="50" t="str">
        <f>IF($A669="","",(IF((VLOOKUP($A669,DATA!$S$1:$AC$38,9,FALSE))="X","X",(IF(W668="X",1,W668+1)))))</f>
        <v/>
      </c>
      <c r="X669" s="50" t="str">
        <f>IF($A669="","",(IF((VLOOKUP($A669,DATA!$S$1:$AC$38,10,FALSE))="X","X",(IF(X668="X",1,X668+1)))))</f>
        <v/>
      </c>
      <c r="Y669" s="51" t="str">
        <f>IF($A669="","",(IF((VLOOKUP($A669,DATA!$S$1:$AC$38,11,FALSE))="X","X",(IF(Y668="X",1,Y668+1)))))</f>
        <v/>
      </c>
    </row>
    <row r="670" spans="2:25" ht="18.600000000000001" customHeight="1" x14ac:dyDescent="0.25">
      <c r="B670" s="50" t="str">
        <f>IF($A670="","",(IF((VLOOKUP($A670,DATA!$A$1:$M$38,2,FALSE))="X","X",(IF(B669="X",1,B669+1)))))</f>
        <v/>
      </c>
      <c r="C670" s="51" t="str">
        <f>IF($A670="","",(IF((VLOOKUP($A670,DATA!$A$1:$M$38,3,FALSE))="X","X",(IF(C669="X",1,C669+1)))))</f>
        <v/>
      </c>
      <c r="D670" s="50" t="str">
        <f>IF($A670="","",(IF((VLOOKUP($A670,DATA!$A$1:$M$38,4,FALSE))="X","X",(IF(D669="X",1,D669+1)))))</f>
        <v/>
      </c>
      <c r="E670" s="51" t="str">
        <f>IF($A670="","",(IF((VLOOKUP($A670,DATA!$A$1:$M$38,5,FALSE))="X","X",(IF(E669="X",1,E669+1)))))</f>
        <v/>
      </c>
      <c r="F670" s="50" t="str">
        <f>IF($A670="","",(IF((VLOOKUP($A670,DATA!$A$1:$M$38,6,FALSE))="X","X",(IF(F669="X",1,F669+1)))))</f>
        <v/>
      </c>
      <c r="G670" s="51" t="str">
        <f>IF($A670="","",(IF((VLOOKUP($A670,DATA!$A$1:$M$38,7,FALSE))="X","X",(IF(G669="X",1,G669+1)))))</f>
        <v/>
      </c>
      <c r="H670" s="50" t="str">
        <f>IF($A670="","",(IF((VLOOKUP($A670,DATA!$A$1:$M$38,8,FALSE))="X","X",(IF(H669="X",1,H669+1)))))</f>
        <v/>
      </c>
      <c r="I670" s="50" t="str">
        <f>IF($A670="","",(IF((VLOOKUP($A670,DATA!$A$1:$M$38,9,FALSE))="X","X",(IF(I669="X",1,I669+1)))))</f>
        <v/>
      </c>
      <c r="J670" s="51" t="str">
        <f>IF($A670="","",(IF((VLOOKUP($A670,DATA!$A$1:$M$38,10,FALSE))="X","X",(IF(J669="X",1,J669+1)))))</f>
        <v/>
      </c>
      <c r="K670" s="50" t="str">
        <f>IF($A670="","",(IF((VLOOKUP($A670,DATA!$A$1:$M$38,11,FALSE))="X","X",(IF(K669="X",1,K669+1)))))</f>
        <v/>
      </c>
      <c r="L670" s="50" t="str">
        <f>IF($A670="","",(IF((VLOOKUP($A670,DATA!$A$1:$M$38,12,FALSE))="X","X",(IF(L669="X",1,L669+1)))))</f>
        <v/>
      </c>
      <c r="M670" s="50" t="str">
        <f>IF($A670="","",(IF((VLOOKUP($A670,DATA!$A$1:$M$38,13,FALSE))="X","X",(IF(M669="X",1,M669+1)))))</f>
        <v/>
      </c>
      <c r="N670" s="53" t="str">
        <f t="shared" si="20"/>
        <v/>
      </c>
      <c r="O670" s="51" t="str">
        <f t="shared" si="21"/>
        <v/>
      </c>
      <c r="P670" s="50" t="str">
        <f>IF($A670="","",(IF((VLOOKUP($A670,DATA!$S$1:$AC$38,2,FALSE))="X","X",(IF(P669="X",1,P669+1)))))</f>
        <v/>
      </c>
      <c r="Q670" s="50" t="str">
        <f>IF($A670="","",(IF((VLOOKUP($A670,DATA!$S$1:$AC$38,3,FALSE))="X","X",(IF(Q669="X",1,Q669+1)))))</f>
        <v/>
      </c>
      <c r="R670" s="50" t="str">
        <f>IF($A670="","",(IF((VLOOKUP($A670,DATA!$S$1:$AC$38,4,FALSE))="X","X",(IF(R669="X",1,R669+1)))))</f>
        <v/>
      </c>
      <c r="S670" s="50" t="str">
        <f>IF($A670="","",(IF((VLOOKUP($A670,DATA!$S$1:$AC$38,5,FALSE))="X","X",(IF(S669="X",1,S669+1)))))</f>
        <v/>
      </c>
      <c r="T670" s="50" t="str">
        <f>IF($A670="","",(IF((VLOOKUP($A670,DATA!$S$1:$AC$38,6,FALSE))="X","X",(IF(T669="X",1,T669+1)))))</f>
        <v/>
      </c>
      <c r="U670" s="50" t="str">
        <f>IF($A670="","",(IF((VLOOKUP($A670,DATA!$S$1:$AC$38,7,FALSE))="X","X",(IF(U669="X",1,U669+1)))))</f>
        <v/>
      </c>
      <c r="V670" s="51" t="str">
        <f>IF($A670="","",(IF((VLOOKUP($A670,DATA!$S$1:$AC$38,8,FALSE))="X","X",(IF(V669="X",1,V669+1)))))</f>
        <v/>
      </c>
      <c r="W670" s="50" t="str">
        <f>IF($A670="","",(IF((VLOOKUP($A670,DATA!$S$1:$AC$38,9,FALSE))="X","X",(IF(W669="X",1,W669+1)))))</f>
        <v/>
      </c>
      <c r="X670" s="50" t="str">
        <f>IF($A670="","",(IF((VLOOKUP($A670,DATA!$S$1:$AC$38,10,FALSE))="X","X",(IF(X669="X",1,X669+1)))))</f>
        <v/>
      </c>
      <c r="Y670" s="51" t="str">
        <f>IF($A670="","",(IF((VLOOKUP($A670,DATA!$S$1:$AC$38,11,FALSE))="X","X",(IF(Y669="X",1,Y669+1)))))</f>
        <v/>
      </c>
    </row>
    <row r="671" spans="2:25" ht="18.600000000000001" customHeight="1" x14ac:dyDescent="0.25">
      <c r="B671" s="50" t="str">
        <f>IF($A671="","",(IF((VLOOKUP($A671,DATA!$A$1:$M$38,2,FALSE))="X","X",(IF(B670="X",1,B670+1)))))</f>
        <v/>
      </c>
      <c r="C671" s="51" t="str">
        <f>IF($A671="","",(IF((VLOOKUP($A671,DATA!$A$1:$M$38,3,FALSE))="X","X",(IF(C670="X",1,C670+1)))))</f>
        <v/>
      </c>
      <c r="D671" s="50" t="str">
        <f>IF($A671="","",(IF((VLOOKUP($A671,DATA!$A$1:$M$38,4,FALSE))="X","X",(IF(D670="X",1,D670+1)))))</f>
        <v/>
      </c>
      <c r="E671" s="51" t="str">
        <f>IF($A671="","",(IF((VLOOKUP($A671,DATA!$A$1:$M$38,5,FALSE))="X","X",(IF(E670="X",1,E670+1)))))</f>
        <v/>
      </c>
      <c r="F671" s="50" t="str">
        <f>IF($A671="","",(IF((VLOOKUP($A671,DATA!$A$1:$M$38,6,FALSE))="X","X",(IF(F670="X",1,F670+1)))))</f>
        <v/>
      </c>
      <c r="G671" s="51" t="str">
        <f>IF($A671="","",(IF((VLOOKUP($A671,DATA!$A$1:$M$38,7,FALSE))="X","X",(IF(G670="X",1,G670+1)))))</f>
        <v/>
      </c>
      <c r="H671" s="50" t="str">
        <f>IF($A671="","",(IF((VLOOKUP($A671,DATA!$A$1:$M$38,8,FALSE))="X","X",(IF(H670="X",1,H670+1)))))</f>
        <v/>
      </c>
      <c r="I671" s="50" t="str">
        <f>IF($A671="","",(IF((VLOOKUP($A671,DATA!$A$1:$M$38,9,FALSE))="X","X",(IF(I670="X",1,I670+1)))))</f>
        <v/>
      </c>
      <c r="J671" s="51" t="str">
        <f>IF($A671="","",(IF((VLOOKUP($A671,DATA!$A$1:$M$38,10,FALSE))="X","X",(IF(J670="X",1,J670+1)))))</f>
        <v/>
      </c>
      <c r="K671" s="50" t="str">
        <f>IF($A671="","",(IF((VLOOKUP($A671,DATA!$A$1:$M$38,11,FALSE))="X","X",(IF(K670="X",1,K670+1)))))</f>
        <v/>
      </c>
      <c r="L671" s="50" t="str">
        <f>IF($A671="","",(IF((VLOOKUP($A671,DATA!$A$1:$M$38,12,FALSE))="X","X",(IF(L670="X",1,L670+1)))))</f>
        <v/>
      </c>
      <c r="M671" s="50" t="str">
        <f>IF($A671="","",(IF((VLOOKUP($A671,DATA!$A$1:$M$38,13,FALSE))="X","X",(IF(M670="X",1,M670+1)))))</f>
        <v/>
      </c>
      <c r="N671" s="53" t="str">
        <f t="shared" si="20"/>
        <v/>
      </c>
      <c r="O671" s="51" t="str">
        <f t="shared" si="21"/>
        <v/>
      </c>
      <c r="P671" s="50" t="str">
        <f>IF($A671="","",(IF((VLOOKUP($A671,DATA!$S$1:$AC$38,2,FALSE))="X","X",(IF(P670="X",1,P670+1)))))</f>
        <v/>
      </c>
      <c r="Q671" s="50" t="str">
        <f>IF($A671="","",(IF((VLOOKUP($A671,DATA!$S$1:$AC$38,3,FALSE))="X","X",(IF(Q670="X",1,Q670+1)))))</f>
        <v/>
      </c>
      <c r="R671" s="50" t="str">
        <f>IF($A671="","",(IF((VLOOKUP($A671,DATA!$S$1:$AC$38,4,FALSE))="X","X",(IF(R670="X",1,R670+1)))))</f>
        <v/>
      </c>
      <c r="S671" s="50" t="str">
        <f>IF($A671="","",(IF((VLOOKUP($A671,DATA!$S$1:$AC$38,5,FALSE))="X","X",(IF(S670="X",1,S670+1)))))</f>
        <v/>
      </c>
      <c r="T671" s="50" t="str">
        <f>IF($A671="","",(IF((VLOOKUP($A671,DATA!$S$1:$AC$38,6,FALSE))="X","X",(IF(T670="X",1,T670+1)))))</f>
        <v/>
      </c>
      <c r="U671" s="50" t="str">
        <f>IF($A671="","",(IF((VLOOKUP($A671,DATA!$S$1:$AC$38,7,FALSE))="X","X",(IF(U670="X",1,U670+1)))))</f>
        <v/>
      </c>
      <c r="V671" s="51" t="str">
        <f>IF($A671="","",(IF((VLOOKUP($A671,DATA!$S$1:$AC$38,8,FALSE))="X","X",(IF(V670="X",1,V670+1)))))</f>
        <v/>
      </c>
      <c r="W671" s="50" t="str">
        <f>IF($A671="","",(IF((VLOOKUP($A671,DATA!$S$1:$AC$38,9,FALSE))="X","X",(IF(W670="X",1,W670+1)))))</f>
        <v/>
      </c>
      <c r="X671" s="50" t="str">
        <f>IF($A671="","",(IF((VLOOKUP($A671,DATA!$S$1:$AC$38,10,FALSE))="X","X",(IF(X670="X",1,X670+1)))))</f>
        <v/>
      </c>
      <c r="Y671" s="51" t="str">
        <f>IF($A671="","",(IF((VLOOKUP($A671,DATA!$S$1:$AC$38,11,FALSE))="X","X",(IF(Y670="X",1,Y670+1)))))</f>
        <v/>
      </c>
    </row>
    <row r="672" spans="2:25" ht="18.600000000000001" customHeight="1" x14ac:dyDescent="0.25">
      <c r="B672" s="50" t="str">
        <f>IF($A672="","",(IF((VLOOKUP($A672,DATA!$A$1:$M$38,2,FALSE))="X","X",(IF(B671="X",1,B671+1)))))</f>
        <v/>
      </c>
      <c r="C672" s="51" t="str">
        <f>IF($A672="","",(IF((VLOOKUP($A672,DATA!$A$1:$M$38,3,FALSE))="X","X",(IF(C671="X",1,C671+1)))))</f>
        <v/>
      </c>
      <c r="D672" s="50" t="str">
        <f>IF($A672="","",(IF((VLOOKUP($A672,DATA!$A$1:$M$38,4,FALSE))="X","X",(IF(D671="X",1,D671+1)))))</f>
        <v/>
      </c>
      <c r="E672" s="51" t="str">
        <f>IF($A672="","",(IF((VLOOKUP($A672,DATA!$A$1:$M$38,5,FALSE))="X","X",(IF(E671="X",1,E671+1)))))</f>
        <v/>
      </c>
      <c r="F672" s="50" t="str">
        <f>IF($A672="","",(IF((VLOOKUP($A672,DATA!$A$1:$M$38,6,FALSE))="X","X",(IF(F671="X",1,F671+1)))))</f>
        <v/>
      </c>
      <c r="G672" s="51" t="str">
        <f>IF($A672="","",(IF((VLOOKUP($A672,DATA!$A$1:$M$38,7,FALSE))="X","X",(IF(G671="X",1,G671+1)))))</f>
        <v/>
      </c>
      <c r="H672" s="50" t="str">
        <f>IF($A672="","",(IF((VLOOKUP($A672,DATA!$A$1:$M$38,8,FALSE))="X","X",(IF(H671="X",1,H671+1)))))</f>
        <v/>
      </c>
      <c r="I672" s="50" t="str">
        <f>IF($A672="","",(IF((VLOOKUP($A672,DATA!$A$1:$M$38,9,FALSE))="X","X",(IF(I671="X",1,I671+1)))))</f>
        <v/>
      </c>
      <c r="J672" s="51" t="str">
        <f>IF($A672="","",(IF((VLOOKUP($A672,DATA!$A$1:$M$38,10,FALSE))="X","X",(IF(J671="X",1,J671+1)))))</f>
        <v/>
      </c>
      <c r="K672" s="50" t="str">
        <f>IF($A672="","",(IF((VLOOKUP($A672,DATA!$A$1:$M$38,11,FALSE))="X","X",(IF(K671="X",1,K671+1)))))</f>
        <v/>
      </c>
      <c r="L672" s="50" t="str">
        <f>IF($A672="","",(IF((VLOOKUP($A672,DATA!$A$1:$M$38,12,FALSE))="X","X",(IF(L671="X",1,L671+1)))))</f>
        <v/>
      </c>
      <c r="M672" s="50" t="str">
        <f>IF($A672="","",(IF((VLOOKUP($A672,DATA!$A$1:$M$38,13,FALSE))="X","X",(IF(M671="X",1,M671+1)))))</f>
        <v/>
      </c>
      <c r="N672" s="53" t="str">
        <f t="shared" si="20"/>
        <v/>
      </c>
      <c r="O672" s="51" t="str">
        <f t="shared" si="21"/>
        <v/>
      </c>
      <c r="P672" s="50" t="str">
        <f>IF($A672="","",(IF((VLOOKUP($A672,DATA!$S$1:$AC$38,2,FALSE))="X","X",(IF(P671="X",1,P671+1)))))</f>
        <v/>
      </c>
      <c r="Q672" s="50" t="str">
        <f>IF($A672="","",(IF((VLOOKUP($A672,DATA!$S$1:$AC$38,3,FALSE))="X","X",(IF(Q671="X",1,Q671+1)))))</f>
        <v/>
      </c>
      <c r="R672" s="50" t="str">
        <f>IF($A672="","",(IF((VLOOKUP($A672,DATA!$S$1:$AC$38,4,FALSE))="X","X",(IF(R671="X",1,R671+1)))))</f>
        <v/>
      </c>
      <c r="S672" s="50" t="str">
        <f>IF($A672="","",(IF((VLOOKUP($A672,DATA!$S$1:$AC$38,5,FALSE))="X","X",(IF(S671="X",1,S671+1)))))</f>
        <v/>
      </c>
      <c r="T672" s="50" t="str">
        <f>IF($A672="","",(IF((VLOOKUP($A672,DATA!$S$1:$AC$38,6,FALSE))="X","X",(IF(T671="X",1,T671+1)))))</f>
        <v/>
      </c>
      <c r="U672" s="50" t="str">
        <f>IF($A672="","",(IF((VLOOKUP($A672,DATA!$S$1:$AC$38,7,FALSE))="X","X",(IF(U671="X",1,U671+1)))))</f>
        <v/>
      </c>
      <c r="V672" s="51" t="str">
        <f>IF($A672="","",(IF((VLOOKUP($A672,DATA!$S$1:$AC$38,8,FALSE))="X","X",(IF(V671="X",1,V671+1)))))</f>
        <v/>
      </c>
      <c r="W672" s="50" t="str">
        <f>IF($A672="","",(IF((VLOOKUP($A672,DATA!$S$1:$AC$38,9,FALSE))="X","X",(IF(W671="X",1,W671+1)))))</f>
        <v/>
      </c>
      <c r="X672" s="50" t="str">
        <f>IF($A672="","",(IF((VLOOKUP($A672,DATA!$S$1:$AC$38,10,FALSE))="X","X",(IF(X671="X",1,X671+1)))))</f>
        <v/>
      </c>
      <c r="Y672" s="51" t="str">
        <f>IF($A672="","",(IF((VLOOKUP($A672,DATA!$S$1:$AC$38,11,FALSE))="X","X",(IF(Y671="X",1,Y671+1)))))</f>
        <v/>
      </c>
    </row>
    <row r="673" spans="2:25" ht="18.600000000000001" customHeight="1" x14ac:dyDescent="0.25">
      <c r="B673" s="50" t="str">
        <f>IF($A673="","",(IF((VLOOKUP($A673,DATA!$A$1:$M$38,2,FALSE))="X","X",(IF(B672="X",1,B672+1)))))</f>
        <v/>
      </c>
      <c r="C673" s="51" t="str">
        <f>IF($A673="","",(IF((VLOOKUP($A673,DATA!$A$1:$M$38,3,FALSE))="X","X",(IF(C672="X",1,C672+1)))))</f>
        <v/>
      </c>
      <c r="D673" s="50" t="str">
        <f>IF($A673="","",(IF((VLOOKUP($A673,DATA!$A$1:$M$38,4,FALSE))="X","X",(IF(D672="X",1,D672+1)))))</f>
        <v/>
      </c>
      <c r="E673" s="51" t="str">
        <f>IF($A673="","",(IF((VLOOKUP($A673,DATA!$A$1:$M$38,5,FALSE))="X","X",(IF(E672="X",1,E672+1)))))</f>
        <v/>
      </c>
      <c r="F673" s="50" t="str">
        <f>IF($A673="","",(IF((VLOOKUP($A673,DATA!$A$1:$M$38,6,FALSE))="X","X",(IF(F672="X",1,F672+1)))))</f>
        <v/>
      </c>
      <c r="G673" s="51" t="str">
        <f>IF($A673="","",(IF((VLOOKUP($A673,DATA!$A$1:$M$38,7,FALSE))="X","X",(IF(G672="X",1,G672+1)))))</f>
        <v/>
      </c>
      <c r="H673" s="50" t="str">
        <f>IF($A673="","",(IF((VLOOKUP($A673,DATA!$A$1:$M$38,8,FALSE))="X","X",(IF(H672="X",1,H672+1)))))</f>
        <v/>
      </c>
      <c r="I673" s="50" t="str">
        <f>IF($A673="","",(IF((VLOOKUP($A673,DATA!$A$1:$M$38,9,FALSE))="X","X",(IF(I672="X",1,I672+1)))))</f>
        <v/>
      </c>
      <c r="J673" s="51" t="str">
        <f>IF($A673="","",(IF((VLOOKUP($A673,DATA!$A$1:$M$38,10,FALSE))="X","X",(IF(J672="X",1,J672+1)))))</f>
        <v/>
      </c>
      <c r="K673" s="50" t="str">
        <f>IF($A673="","",(IF((VLOOKUP($A673,DATA!$A$1:$M$38,11,FALSE))="X","X",(IF(K672="X",1,K672+1)))))</f>
        <v/>
      </c>
      <c r="L673" s="50" t="str">
        <f>IF($A673="","",(IF((VLOOKUP($A673,DATA!$A$1:$M$38,12,FALSE))="X","X",(IF(L672="X",1,L672+1)))))</f>
        <v/>
      </c>
      <c r="M673" s="50" t="str">
        <f>IF($A673="","",(IF((VLOOKUP($A673,DATA!$A$1:$M$38,13,FALSE))="X","X",(IF(M672="X",1,M672+1)))))</f>
        <v/>
      </c>
      <c r="N673" s="53" t="str">
        <f t="shared" si="20"/>
        <v/>
      </c>
      <c r="O673" s="51" t="str">
        <f t="shared" si="21"/>
        <v/>
      </c>
      <c r="P673" s="50" t="str">
        <f>IF($A673="","",(IF((VLOOKUP($A673,DATA!$S$1:$AC$38,2,FALSE))="X","X",(IF(P672="X",1,P672+1)))))</f>
        <v/>
      </c>
      <c r="Q673" s="50" t="str">
        <f>IF($A673="","",(IF((VLOOKUP($A673,DATA!$S$1:$AC$38,3,FALSE))="X","X",(IF(Q672="X",1,Q672+1)))))</f>
        <v/>
      </c>
      <c r="R673" s="50" t="str">
        <f>IF($A673="","",(IF((VLOOKUP($A673,DATA!$S$1:$AC$38,4,FALSE))="X","X",(IF(R672="X",1,R672+1)))))</f>
        <v/>
      </c>
      <c r="S673" s="50" t="str">
        <f>IF($A673="","",(IF((VLOOKUP($A673,DATA!$S$1:$AC$38,5,FALSE))="X","X",(IF(S672="X",1,S672+1)))))</f>
        <v/>
      </c>
      <c r="T673" s="50" t="str">
        <f>IF($A673="","",(IF((VLOOKUP($A673,DATA!$S$1:$AC$38,6,FALSE))="X","X",(IF(T672="X",1,T672+1)))))</f>
        <v/>
      </c>
      <c r="U673" s="50" t="str">
        <f>IF($A673="","",(IF((VLOOKUP($A673,DATA!$S$1:$AC$38,7,FALSE))="X","X",(IF(U672="X",1,U672+1)))))</f>
        <v/>
      </c>
      <c r="V673" s="51" t="str">
        <f>IF($A673="","",(IF((VLOOKUP($A673,DATA!$S$1:$AC$38,8,FALSE))="X","X",(IF(V672="X",1,V672+1)))))</f>
        <v/>
      </c>
      <c r="W673" s="50" t="str">
        <f>IF($A673="","",(IF((VLOOKUP($A673,DATA!$S$1:$AC$38,9,FALSE))="X","X",(IF(W672="X",1,W672+1)))))</f>
        <v/>
      </c>
      <c r="X673" s="50" t="str">
        <f>IF($A673="","",(IF((VLOOKUP($A673,DATA!$S$1:$AC$38,10,FALSE))="X","X",(IF(X672="X",1,X672+1)))))</f>
        <v/>
      </c>
      <c r="Y673" s="51" t="str">
        <f>IF($A673="","",(IF((VLOOKUP($A673,DATA!$S$1:$AC$38,11,FALSE))="X","X",(IF(Y672="X",1,Y672+1)))))</f>
        <v/>
      </c>
    </row>
    <row r="674" spans="2:25" ht="18.600000000000001" customHeight="1" x14ac:dyDescent="0.25">
      <c r="B674" s="50" t="str">
        <f>IF($A674="","",(IF((VLOOKUP($A674,DATA!$A$1:$M$38,2,FALSE))="X","X",(IF(B673="X",1,B673+1)))))</f>
        <v/>
      </c>
      <c r="C674" s="51" t="str">
        <f>IF($A674="","",(IF((VLOOKUP($A674,DATA!$A$1:$M$38,3,FALSE))="X","X",(IF(C673="X",1,C673+1)))))</f>
        <v/>
      </c>
      <c r="D674" s="50" t="str">
        <f>IF($A674="","",(IF((VLOOKUP($A674,DATA!$A$1:$M$38,4,FALSE))="X","X",(IF(D673="X",1,D673+1)))))</f>
        <v/>
      </c>
      <c r="E674" s="51" t="str">
        <f>IF($A674="","",(IF((VLOOKUP($A674,DATA!$A$1:$M$38,5,FALSE))="X","X",(IF(E673="X",1,E673+1)))))</f>
        <v/>
      </c>
      <c r="F674" s="50" t="str">
        <f>IF($A674="","",(IF((VLOOKUP($A674,DATA!$A$1:$M$38,6,FALSE))="X","X",(IF(F673="X",1,F673+1)))))</f>
        <v/>
      </c>
      <c r="G674" s="51" t="str">
        <f>IF($A674="","",(IF((VLOOKUP($A674,DATA!$A$1:$M$38,7,FALSE))="X","X",(IF(G673="X",1,G673+1)))))</f>
        <v/>
      </c>
      <c r="H674" s="50" t="str">
        <f>IF($A674="","",(IF((VLOOKUP($A674,DATA!$A$1:$M$38,8,FALSE))="X","X",(IF(H673="X",1,H673+1)))))</f>
        <v/>
      </c>
      <c r="I674" s="50" t="str">
        <f>IF($A674="","",(IF((VLOOKUP($A674,DATA!$A$1:$M$38,9,FALSE))="X","X",(IF(I673="X",1,I673+1)))))</f>
        <v/>
      </c>
      <c r="J674" s="51" t="str">
        <f>IF($A674="","",(IF((VLOOKUP($A674,DATA!$A$1:$M$38,10,FALSE))="X","X",(IF(J673="X",1,J673+1)))))</f>
        <v/>
      </c>
      <c r="K674" s="50" t="str">
        <f>IF($A674="","",(IF((VLOOKUP($A674,DATA!$A$1:$M$38,11,FALSE))="X","X",(IF(K673="X",1,K673+1)))))</f>
        <v/>
      </c>
      <c r="L674" s="50" t="str">
        <f>IF($A674="","",(IF((VLOOKUP($A674,DATA!$A$1:$M$38,12,FALSE))="X","X",(IF(L673="X",1,L673+1)))))</f>
        <v/>
      </c>
      <c r="M674" s="50" t="str">
        <f>IF($A674="","",(IF((VLOOKUP($A674,DATA!$A$1:$M$38,13,FALSE))="X","X",(IF(M673="X",1,M673+1)))))</f>
        <v/>
      </c>
      <c r="N674" s="53" t="str">
        <f t="shared" si="20"/>
        <v/>
      </c>
      <c r="O674" s="51" t="str">
        <f t="shared" si="21"/>
        <v/>
      </c>
      <c r="P674" s="50" t="str">
        <f>IF($A674="","",(IF((VLOOKUP($A674,DATA!$S$1:$AC$38,2,FALSE))="X","X",(IF(P673="X",1,P673+1)))))</f>
        <v/>
      </c>
      <c r="Q674" s="50" t="str">
        <f>IF($A674="","",(IF((VLOOKUP($A674,DATA!$S$1:$AC$38,3,FALSE))="X","X",(IF(Q673="X",1,Q673+1)))))</f>
        <v/>
      </c>
      <c r="R674" s="50" t="str">
        <f>IF($A674="","",(IF((VLOOKUP($A674,DATA!$S$1:$AC$38,4,FALSE))="X","X",(IF(R673="X",1,R673+1)))))</f>
        <v/>
      </c>
      <c r="S674" s="50" t="str">
        <f>IF($A674="","",(IF((VLOOKUP($A674,DATA!$S$1:$AC$38,5,FALSE))="X","X",(IF(S673="X",1,S673+1)))))</f>
        <v/>
      </c>
      <c r="T674" s="50" t="str">
        <f>IF($A674="","",(IF((VLOOKUP($A674,DATA!$S$1:$AC$38,6,FALSE))="X","X",(IF(T673="X",1,T673+1)))))</f>
        <v/>
      </c>
      <c r="U674" s="50" t="str">
        <f>IF($A674="","",(IF((VLOOKUP($A674,DATA!$S$1:$AC$38,7,FALSE))="X","X",(IF(U673="X",1,U673+1)))))</f>
        <v/>
      </c>
      <c r="V674" s="51" t="str">
        <f>IF($A674="","",(IF((VLOOKUP($A674,DATA!$S$1:$AC$38,8,FALSE))="X","X",(IF(V673="X",1,V673+1)))))</f>
        <v/>
      </c>
      <c r="W674" s="50" t="str">
        <f>IF($A674="","",(IF((VLOOKUP($A674,DATA!$S$1:$AC$38,9,FALSE))="X","X",(IF(W673="X",1,W673+1)))))</f>
        <v/>
      </c>
      <c r="X674" s="50" t="str">
        <f>IF($A674="","",(IF((VLOOKUP($A674,DATA!$S$1:$AC$38,10,FALSE))="X","X",(IF(X673="X",1,X673+1)))))</f>
        <v/>
      </c>
      <c r="Y674" s="51" t="str">
        <f>IF($A674="","",(IF((VLOOKUP($A674,DATA!$S$1:$AC$38,11,FALSE))="X","X",(IF(Y673="X",1,Y673+1)))))</f>
        <v/>
      </c>
    </row>
    <row r="675" spans="2:25" ht="18.600000000000001" customHeight="1" x14ac:dyDescent="0.25">
      <c r="B675" s="50" t="str">
        <f>IF($A675="","",(IF((VLOOKUP($A675,DATA!$A$1:$M$38,2,FALSE))="X","X",(IF(B674="X",1,B674+1)))))</f>
        <v/>
      </c>
      <c r="C675" s="51" t="str">
        <f>IF($A675="","",(IF((VLOOKUP($A675,DATA!$A$1:$M$38,3,FALSE))="X","X",(IF(C674="X",1,C674+1)))))</f>
        <v/>
      </c>
      <c r="D675" s="50" t="str">
        <f>IF($A675="","",(IF((VLOOKUP($A675,DATA!$A$1:$M$38,4,FALSE))="X","X",(IF(D674="X",1,D674+1)))))</f>
        <v/>
      </c>
      <c r="E675" s="51" t="str">
        <f>IF($A675="","",(IF((VLOOKUP($A675,DATA!$A$1:$M$38,5,FALSE))="X","X",(IF(E674="X",1,E674+1)))))</f>
        <v/>
      </c>
      <c r="F675" s="50" t="str">
        <f>IF($A675="","",(IF((VLOOKUP($A675,DATA!$A$1:$M$38,6,FALSE))="X","X",(IF(F674="X",1,F674+1)))))</f>
        <v/>
      </c>
      <c r="G675" s="51" t="str">
        <f>IF($A675="","",(IF((VLOOKUP($A675,DATA!$A$1:$M$38,7,FALSE))="X","X",(IF(G674="X",1,G674+1)))))</f>
        <v/>
      </c>
      <c r="H675" s="50" t="str">
        <f>IF($A675="","",(IF((VLOOKUP($A675,DATA!$A$1:$M$38,8,FALSE))="X","X",(IF(H674="X",1,H674+1)))))</f>
        <v/>
      </c>
      <c r="I675" s="50" t="str">
        <f>IF($A675="","",(IF((VLOOKUP($A675,DATA!$A$1:$M$38,9,FALSE))="X","X",(IF(I674="X",1,I674+1)))))</f>
        <v/>
      </c>
      <c r="J675" s="51" t="str">
        <f>IF($A675="","",(IF((VLOOKUP($A675,DATA!$A$1:$M$38,10,FALSE))="X","X",(IF(J674="X",1,J674+1)))))</f>
        <v/>
      </c>
      <c r="K675" s="50" t="str">
        <f>IF($A675="","",(IF((VLOOKUP($A675,DATA!$A$1:$M$38,11,FALSE))="X","X",(IF(K674="X",1,K674+1)))))</f>
        <v/>
      </c>
      <c r="L675" s="50" t="str">
        <f>IF($A675="","",(IF((VLOOKUP($A675,DATA!$A$1:$M$38,12,FALSE))="X","X",(IF(L674="X",1,L674+1)))))</f>
        <v/>
      </c>
      <c r="M675" s="50" t="str">
        <f>IF($A675="","",(IF((VLOOKUP($A675,DATA!$A$1:$M$38,13,FALSE))="X","X",(IF(M674="X",1,M674+1)))))</f>
        <v/>
      </c>
      <c r="N675" s="53" t="str">
        <f t="shared" si="20"/>
        <v/>
      </c>
      <c r="O675" s="51" t="str">
        <f t="shared" si="21"/>
        <v/>
      </c>
      <c r="P675" s="50" t="str">
        <f>IF($A675="","",(IF((VLOOKUP($A675,DATA!$S$1:$AC$38,2,FALSE))="X","X",(IF(P674="X",1,P674+1)))))</f>
        <v/>
      </c>
      <c r="Q675" s="50" t="str">
        <f>IF($A675="","",(IF((VLOOKUP($A675,DATA!$S$1:$AC$38,3,FALSE))="X","X",(IF(Q674="X",1,Q674+1)))))</f>
        <v/>
      </c>
      <c r="R675" s="50" t="str">
        <f>IF($A675="","",(IF((VLOOKUP($A675,DATA!$S$1:$AC$38,4,FALSE))="X","X",(IF(R674="X",1,R674+1)))))</f>
        <v/>
      </c>
      <c r="S675" s="50" t="str">
        <f>IF($A675="","",(IF((VLOOKUP($A675,DATA!$S$1:$AC$38,5,FALSE))="X","X",(IF(S674="X",1,S674+1)))))</f>
        <v/>
      </c>
      <c r="T675" s="50" t="str">
        <f>IF($A675="","",(IF((VLOOKUP($A675,DATA!$S$1:$AC$38,6,FALSE))="X","X",(IF(T674="X",1,T674+1)))))</f>
        <v/>
      </c>
      <c r="U675" s="50" t="str">
        <f>IF($A675="","",(IF((VLOOKUP($A675,DATA!$S$1:$AC$38,7,FALSE))="X","X",(IF(U674="X",1,U674+1)))))</f>
        <v/>
      </c>
      <c r="V675" s="51" t="str">
        <f>IF($A675="","",(IF((VLOOKUP($A675,DATA!$S$1:$AC$38,8,FALSE))="X","X",(IF(V674="X",1,V674+1)))))</f>
        <v/>
      </c>
      <c r="W675" s="50" t="str">
        <f>IF($A675="","",(IF((VLOOKUP($A675,DATA!$S$1:$AC$38,9,FALSE))="X","X",(IF(W674="X",1,W674+1)))))</f>
        <v/>
      </c>
      <c r="X675" s="50" t="str">
        <f>IF($A675="","",(IF((VLOOKUP($A675,DATA!$S$1:$AC$38,10,FALSE))="X","X",(IF(X674="X",1,X674+1)))))</f>
        <v/>
      </c>
      <c r="Y675" s="51" t="str">
        <f>IF($A675="","",(IF((VLOOKUP($A675,DATA!$S$1:$AC$38,11,FALSE))="X","X",(IF(Y674="X",1,Y674+1)))))</f>
        <v/>
      </c>
    </row>
    <row r="676" spans="2:25" ht="18.600000000000001" customHeight="1" x14ac:dyDescent="0.25">
      <c r="B676" s="50" t="str">
        <f>IF($A676="","",(IF((VLOOKUP($A676,DATA!$A$1:$M$38,2,FALSE))="X","X",(IF(B675="X",1,B675+1)))))</f>
        <v/>
      </c>
      <c r="C676" s="51" t="str">
        <f>IF($A676="","",(IF((VLOOKUP($A676,DATA!$A$1:$M$38,3,FALSE))="X","X",(IF(C675="X",1,C675+1)))))</f>
        <v/>
      </c>
      <c r="D676" s="50" t="str">
        <f>IF($A676="","",(IF((VLOOKUP($A676,DATA!$A$1:$M$38,4,FALSE))="X","X",(IF(D675="X",1,D675+1)))))</f>
        <v/>
      </c>
      <c r="E676" s="51" t="str">
        <f>IF($A676="","",(IF((VLOOKUP($A676,DATA!$A$1:$M$38,5,FALSE))="X","X",(IF(E675="X",1,E675+1)))))</f>
        <v/>
      </c>
      <c r="F676" s="50" t="str">
        <f>IF($A676="","",(IF((VLOOKUP($A676,DATA!$A$1:$M$38,6,FALSE))="X","X",(IF(F675="X",1,F675+1)))))</f>
        <v/>
      </c>
      <c r="G676" s="51" t="str">
        <f>IF($A676="","",(IF((VLOOKUP($A676,DATA!$A$1:$M$38,7,FALSE))="X","X",(IF(G675="X",1,G675+1)))))</f>
        <v/>
      </c>
      <c r="H676" s="50" t="str">
        <f>IF($A676="","",(IF((VLOOKUP($A676,DATA!$A$1:$M$38,8,FALSE))="X","X",(IF(H675="X",1,H675+1)))))</f>
        <v/>
      </c>
      <c r="I676" s="50" t="str">
        <f>IF($A676="","",(IF((VLOOKUP($A676,DATA!$A$1:$M$38,9,FALSE))="X","X",(IF(I675="X",1,I675+1)))))</f>
        <v/>
      </c>
      <c r="J676" s="51" t="str">
        <f>IF($A676="","",(IF((VLOOKUP($A676,DATA!$A$1:$M$38,10,FALSE))="X","X",(IF(J675="X",1,J675+1)))))</f>
        <v/>
      </c>
      <c r="K676" s="50" t="str">
        <f>IF($A676="","",(IF((VLOOKUP($A676,DATA!$A$1:$M$38,11,FALSE))="X","X",(IF(K675="X",1,K675+1)))))</f>
        <v/>
      </c>
      <c r="L676" s="50" t="str">
        <f>IF($A676="","",(IF((VLOOKUP($A676,DATA!$A$1:$M$38,12,FALSE))="X","X",(IF(L675="X",1,L675+1)))))</f>
        <v/>
      </c>
      <c r="M676" s="50" t="str">
        <f>IF($A676="","",(IF((VLOOKUP($A676,DATA!$A$1:$M$38,13,FALSE))="X","X",(IF(M675="X",1,M675+1)))))</f>
        <v/>
      </c>
      <c r="N676" s="53" t="str">
        <f t="shared" si="20"/>
        <v/>
      </c>
      <c r="O676" s="51" t="str">
        <f t="shared" si="21"/>
        <v/>
      </c>
      <c r="P676" s="50" t="str">
        <f>IF($A676="","",(IF((VLOOKUP($A676,DATA!$S$1:$AC$38,2,FALSE))="X","X",(IF(P675="X",1,P675+1)))))</f>
        <v/>
      </c>
      <c r="Q676" s="50" t="str">
        <f>IF($A676="","",(IF((VLOOKUP($A676,DATA!$S$1:$AC$38,3,FALSE))="X","X",(IF(Q675="X",1,Q675+1)))))</f>
        <v/>
      </c>
      <c r="R676" s="50" t="str">
        <f>IF($A676="","",(IF((VLOOKUP($A676,DATA!$S$1:$AC$38,4,FALSE))="X","X",(IF(R675="X",1,R675+1)))))</f>
        <v/>
      </c>
      <c r="S676" s="50" t="str">
        <f>IF($A676="","",(IF((VLOOKUP($A676,DATA!$S$1:$AC$38,5,FALSE))="X","X",(IF(S675="X",1,S675+1)))))</f>
        <v/>
      </c>
      <c r="T676" s="50" t="str">
        <f>IF($A676="","",(IF((VLOOKUP($A676,DATA!$S$1:$AC$38,6,FALSE))="X","X",(IF(T675="X",1,T675+1)))))</f>
        <v/>
      </c>
      <c r="U676" s="50" t="str">
        <f>IF($A676="","",(IF((VLOOKUP($A676,DATA!$S$1:$AC$38,7,FALSE))="X","X",(IF(U675="X",1,U675+1)))))</f>
        <v/>
      </c>
      <c r="V676" s="51" t="str">
        <f>IF($A676="","",(IF((VLOOKUP($A676,DATA!$S$1:$AC$38,8,FALSE))="X","X",(IF(V675="X",1,V675+1)))))</f>
        <v/>
      </c>
      <c r="W676" s="50" t="str">
        <f>IF($A676="","",(IF((VLOOKUP($A676,DATA!$S$1:$AC$38,9,FALSE))="X","X",(IF(W675="X",1,W675+1)))))</f>
        <v/>
      </c>
      <c r="X676" s="50" t="str">
        <f>IF($A676="","",(IF((VLOOKUP($A676,DATA!$S$1:$AC$38,10,FALSE))="X","X",(IF(X675="X",1,X675+1)))))</f>
        <v/>
      </c>
      <c r="Y676" s="51" t="str">
        <f>IF($A676="","",(IF((VLOOKUP($A676,DATA!$S$1:$AC$38,11,FALSE))="X","X",(IF(Y675="X",1,Y675+1)))))</f>
        <v/>
      </c>
    </row>
    <row r="677" spans="2:25" ht="18.600000000000001" customHeight="1" x14ac:dyDescent="0.25">
      <c r="B677" s="50" t="str">
        <f>IF($A677="","",(IF((VLOOKUP($A677,DATA!$A$1:$M$38,2,FALSE))="X","X",(IF(B676="X",1,B676+1)))))</f>
        <v/>
      </c>
      <c r="C677" s="51" t="str">
        <f>IF($A677="","",(IF((VLOOKUP($A677,DATA!$A$1:$M$38,3,FALSE))="X","X",(IF(C676="X",1,C676+1)))))</f>
        <v/>
      </c>
      <c r="D677" s="50" t="str">
        <f>IF($A677="","",(IF((VLOOKUP($A677,DATA!$A$1:$M$38,4,FALSE))="X","X",(IF(D676="X",1,D676+1)))))</f>
        <v/>
      </c>
      <c r="E677" s="51" t="str">
        <f>IF($A677="","",(IF((VLOOKUP($A677,DATA!$A$1:$M$38,5,FALSE))="X","X",(IF(E676="X",1,E676+1)))))</f>
        <v/>
      </c>
      <c r="F677" s="50" t="str">
        <f>IF($A677="","",(IF((VLOOKUP($A677,DATA!$A$1:$M$38,6,FALSE))="X","X",(IF(F676="X",1,F676+1)))))</f>
        <v/>
      </c>
      <c r="G677" s="51" t="str">
        <f>IF($A677="","",(IF((VLOOKUP($A677,DATA!$A$1:$M$38,7,FALSE))="X","X",(IF(G676="X",1,G676+1)))))</f>
        <v/>
      </c>
      <c r="H677" s="50" t="str">
        <f>IF($A677="","",(IF((VLOOKUP($A677,DATA!$A$1:$M$38,8,FALSE))="X","X",(IF(H676="X",1,H676+1)))))</f>
        <v/>
      </c>
      <c r="I677" s="50" t="str">
        <f>IF($A677="","",(IF((VLOOKUP($A677,DATA!$A$1:$M$38,9,FALSE))="X","X",(IF(I676="X",1,I676+1)))))</f>
        <v/>
      </c>
      <c r="J677" s="51" t="str">
        <f>IF($A677="","",(IF((VLOOKUP($A677,DATA!$A$1:$M$38,10,FALSE))="X","X",(IF(J676="X",1,J676+1)))))</f>
        <v/>
      </c>
      <c r="K677" s="50" t="str">
        <f>IF($A677="","",(IF((VLOOKUP($A677,DATA!$A$1:$M$38,11,FALSE))="X","X",(IF(K676="X",1,K676+1)))))</f>
        <v/>
      </c>
      <c r="L677" s="50" t="str">
        <f>IF($A677="","",(IF((VLOOKUP($A677,DATA!$A$1:$M$38,12,FALSE))="X","X",(IF(L676="X",1,L676+1)))))</f>
        <v/>
      </c>
      <c r="M677" s="50" t="str">
        <f>IF($A677="","",(IF((VLOOKUP($A677,DATA!$A$1:$M$38,13,FALSE))="X","X",(IF(M676="X",1,M676+1)))))</f>
        <v/>
      </c>
      <c r="N677" s="53" t="str">
        <f t="shared" si="20"/>
        <v/>
      </c>
      <c r="O677" s="51" t="str">
        <f t="shared" si="21"/>
        <v/>
      </c>
      <c r="P677" s="50" t="str">
        <f>IF($A677="","",(IF((VLOOKUP($A677,DATA!$S$1:$AC$38,2,FALSE))="X","X",(IF(P676="X",1,P676+1)))))</f>
        <v/>
      </c>
      <c r="Q677" s="50" t="str">
        <f>IF($A677="","",(IF((VLOOKUP($A677,DATA!$S$1:$AC$38,3,FALSE))="X","X",(IF(Q676="X",1,Q676+1)))))</f>
        <v/>
      </c>
      <c r="R677" s="50" t="str">
        <f>IF($A677="","",(IF((VLOOKUP($A677,DATA!$S$1:$AC$38,4,FALSE))="X","X",(IF(R676="X",1,R676+1)))))</f>
        <v/>
      </c>
      <c r="S677" s="50" t="str">
        <f>IF($A677="","",(IF((VLOOKUP($A677,DATA!$S$1:$AC$38,5,FALSE))="X","X",(IF(S676="X",1,S676+1)))))</f>
        <v/>
      </c>
      <c r="T677" s="50" t="str">
        <f>IF($A677="","",(IF((VLOOKUP($A677,DATA!$S$1:$AC$38,6,FALSE))="X","X",(IF(T676="X",1,T676+1)))))</f>
        <v/>
      </c>
      <c r="U677" s="50" t="str">
        <f>IF($A677="","",(IF((VLOOKUP($A677,DATA!$S$1:$AC$38,7,FALSE))="X","X",(IF(U676="X",1,U676+1)))))</f>
        <v/>
      </c>
      <c r="V677" s="51" t="str">
        <f>IF($A677="","",(IF((VLOOKUP($A677,DATA!$S$1:$AC$38,8,FALSE))="X","X",(IF(V676="X",1,V676+1)))))</f>
        <v/>
      </c>
      <c r="W677" s="50" t="str">
        <f>IF($A677="","",(IF((VLOOKUP($A677,DATA!$S$1:$AC$38,9,FALSE))="X","X",(IF(W676="X",1,W676+1)))))</f>
        <v/>
      </c>
      <c r="X677" s="50" t="str">
        <f>IF($A677="","",(IF((VLOOKUP($A677,DATA!$S$1:$AC$38,10,FALSE))="X","X",(IF(X676="X",1,X676+1)))))</f>
        <v/>
      </c>
      <c r="Y677" s="51" t="str">
        <f>IF($A677="","",(IF((VLOOKUP($A677,DATA!$S$1:$AC$38,11,FALSE))="X","X",(IF(Y676="X",1,Y676+1)))))</f>
        <v/>
      </c>
    </row>
    <row r="678" spans="2:25" ht="18.600000000000001" customHeight="1" x14ac:dyDescent="0.25">
      <c r="B678" s="50" t="str">
        <f>IF($A678="","",(IF((VLOOKUP($A678,DATA!$A$1:$M$38,2,FALSE))="X","X",(IF(B677="X",1,B677+1)))))</f>
        <v/>
      </c>
      <c r="C678" s="51" t="str">
        <f>IF($A678="","",(IF((VLOOKUP($A678,DATA!$A$1:$M$38,3,FALSE))="X","X",(IF(C677="X",1,C677+1)))))</f>
        <v/>
      </c>
      <c r="D678" s="50" t="str">
        <f>IF($A678="","",(IF((VLOOKUP($A678,DATA!$A$1:$M$38,4,FALSE))="X","X",(IF(D677="X",1,D677+1)))))</f>
        <v/>
      </c>
      <c r="E678" s="51" t="str">
        <f>IF($A678="","",(IF((VLOOKUP($A678,DATA!$A$1:$M$38,5,FALSE))="X","X",(IF(E677="X",1,E677+1)))))</f>
        <v/>
      </c>
      <c r="F678" s="50" t="str">
        <f>IF($A678="","",(IF((VLOOKUP($A678,DATA!$A$1:$M$38,6,FALSE))="X","X",(IF(F677="X",1,F677+1)))))</f>
        <v/>
      </c>
      <c r="G678" s="51" t="str">
        <f>IF($A678="","",(IF((VLOOKUP($A678,DATA!$A$1:$M$38,7,FALSE))="X","X",(IF(G677="X",1,G677+1)))))</f>
        <v/>
      </c>
      <c r="H678" s="50" t="str">
        <f>IF($A678="","",(IF((VLOOKUP($A678,DATA!$A$1:$M$38,8,FALSE))="X","X",(IF(H677="X",1,H677+1)))))</f>
        <v/>
      </c>
      <c r="I678" s="50" t="str">
        <f>IF($A678="","",(IF((VLOOKUP($A678,DATA!$A$1:$M$38,9,FALSE))="X","X",(IF(I677="X",1,I677+1)))))</f>
        <v/>
      </c>
      <c r="J678" s="51" t="str">
        <f>IF($A678="","",(IF((VLOOKUP($A678,DATA!$A$1:$M$38,10,FALSE))="X","X",(IF(J677="X",1,J677+1)))))</f>
        <v/>
      </c>
      <c r="K678" s="50" t="str">
        <f>IF($A678="","",(IF((VLOOKUP($A678,DATA!$A$1:$M$38,11,FALSE))="X","X",(IF(K677="X",1,K677+1)))))</f>
        <v/>
      </c>
      <c r="L678" s="50" t="str">
        <f>IF($A678="","",(IF((VLOOKUP($A678,DATA!$A$1:$M$38,12,FALSE))="X","X",(IF(L677="X",1,L677+1)))))</f>
        <v/>
      </c>
      <c r="M678" s="50" t="str">
        <f>IF($A678="","",(IF((VLOOKUP($A678,DATA!$A$1:$M$38,13,FALSE))="X","X",(IF(M677="X",1,M677+1)))))</f>
        <v/>
      </c>
      <c r="N678" s="53" t="str">
        <f t="shared" si="20"/>
        <v/>
      </c>
      <c r="O678" s="51" t="str">
        <f t="shared" si="21"/>
        <v/>
      </c>
      <c r="P678" s="50" t="str">
        <f>IF($A678="","",(IF((VLOOKUP($A678,DATA!$S$1:$AC$38,2,FALSE))="X","X",(IF(P677="X",1,P677+1)))))</f>
        <v/>
      </c>
      <c r="Q678" s="50" t="str">
        <f>IF($A678="","",(IF((VLOOKUP($A678,DATA!$S$1:$AC$38,3,FALSE))="X","X",(IF(Q677="X",1,Q677+1)))))</f>
        <v/>
      </c>
      <c r="R678" s="50" t="str">
        <f>IF($A678="","",(IF((VLOOKUP($A678,DATA!$S$1:$AC$38,4,FALSE))="X","X",(IF(R677="X",1,R677+1)))))</f>
        <v/>
      </c>
      <c r="S678" s="50" t="str">
        <f>IF($A678="","",(IF((VLOOKUP($A678,DATA!$S$1:$AC$38,5,FALSE))="X","X",(IF(S677="X",1,S677+1)))))</f>
        <v/>
      </c>
      <c r="T678" s="50" t="str">
        <f>IF($A678="","",(IF((VLOOKUP($A678,DATA!$S$1:$AC$38,6,FALSE))="X","X",(IF(T677="X",1,T677+1)))))</f>
        <v/>
      </c>
      <c r="U678" s="50" t="str">
        <f>IF($A678="","",(IF((VLOOKUP($A678,DATA!$S$1:$AC$38,7,FALSE))="X","X",(IF(U677="X",1,U677+1)))))</f>
        <v/>
      </c>
      <c r="V678" s="51" t="str">
        <f>IF($A678="","",(IF((VLOOKUP($A678,DATA!$S$1:$AC$38,8,FALSE))="X","X",(IF(V677="X",1,V677+1)))))</f>
        <v/>
      </c>
      <c r="W678" s="50" t="str">
        <f>IF($A678="","",(IF((VLOOKUP($A678,DATA!$S$1:$AC$38,9,FALSE))="X","X",(IF(W677="X",1,W677+1)))))</f>
        <v/>
      </c>
      <c r="X678" s="50" t="str">
        <f>IF($A678="","",(IF((VLOOKUP($A678,DATA!$S$1:$AC$38,10,FALSE))="X","X",(IF(X677="X",1,X677+1)))))</f>
        <v/>
      </c>
      <c r="Y678" s="51" t="str">
        <f>IF($A678="","",(IF((VLOOKUP($A678,DATA!$S$1:$AC$38,11,FALSE))="X","X",(IF(Y677="X",1,Y677+1)))))</f>
        <v/>
      </c>
    </row>
    <row r="679" spans="2:25" ht="18.600000000000001" customHeight="1" x14ac:dyDescent="0.25">
      <c r="B679" s="50" t="str">
        <f>IF($A679="","",(IF((VLOOKUP($A679,DATA!$A$1:$M$38,2,FALSE))="X","X",(IF(B678="X",1,B678+1)))))</f>
        <v/>
      </c>
      <c r="C679" s="51" t="str">
        <f>IF($A679="","",(IF((VLOOKUP($A679,DATA!$A$1:$M$38,3,FALSE))="X","X",(IF(C678="X",1,C678+1)))))</f>
        <v/>
      </c>
      <c r="D679" s="50" t="str">
        <f>IF($A679="","",(IF((VLOOKUP($A679,DATA!$A$1:$M$38,4,FALSE))="X","X",(IF(D678="X",1,D678+1)))))</f>
        <v/>
      </c>
      <c r="E679" s="51" t="str">
        <f>IF($A679="","",(IF((VLOOKUP($A679,DATA!$A$1:$M$38,5,FALSE))="X","X",(IF(E678="X",1,E678+1)))))</f>
        <v/>
      </c>
      <c r="F679" s="50" t="str">
        <f>IF($A679="","",(IF((VLOOKUP($A679,DATA!$A$1:$M$38,6,FALSE))="X","X",(IF(F678="X",1,F678+1)))))</f>
        <v/>
      </c>
      <c r="G679" s="51" t="str">
        <f>IF($A679="","",(IF((VLOOKUP($A679,DATA!$A$1:$M$38,7,FALSE))="X","X",(IF(G678="X",1,G678+1)))))</f>
        <v/>
      </c>
      <c r="H679" s="50" t="str">
        <f>IF($A679="","",(IF((VLOOKUP($A679,DATA!$A$1:$M$38,8,FALSE))="X","X",(IF(H678="X",1,H678+1)))))</f>
        <v/>
      </c>
      <c r="I679" s="50" t="str">
        <f>IF($A679="","",(IF((VLOOKUP($A679,DATA!$A$1:$M$38,9,FALSE))="X","X",(IF(I678="X",1,I678+1)))))</f>
        <v/>
      </c>
      <c r="J679" s="51" t="str">
        <f>IF($A679="","",(IF((VLOOKUP($A679,DATA!$A$1:$M$38,10,FALSE))="X","X",(IF(J678="X",1,J678+1)))))</f>
        <v/>
      </c>
      <c r="K679" s="50" t="str">
        <f>IF($A679="","",(IF((VLOOKUP($A679,DATA!$A$1:$M$38,11,FALSE))="X","X",(IF(K678="X",1,K678+1)))))</f>
        <v/>
      </c>
      <c r="L679" s="50" t="str">
        <f>IF($A679="","",(IF((VLOOKUP($A679,DATA!$A$1:$M$38,12,FALSE))="X","X",(IF(L678="X",1,L678+1)))))</f>
        <v/>
      </c>
      <c r="M679" s="50" t="str">
        <f>IF($A679="","",(IF((VLOOKUP($A679,DATA!$A$1:$M$38,13,FALSE))="X","X",(IF(M678="X",1,M678+1)))))</f>
        <v/>
      </c>
      <c r="N679" s="53" t="str">
        <f t="shared" si="20"/>
        <v/>
      </c>
      <c r="O679" s="51" t="str">
        <f t="shared" si="21"/>
        <v/>
      </c>
      <c r="P679" s="50" t="str">
        <f>IF($A679="","",(IF((VLOOKUP($A679,DATA!$S$1:$AC$38,2,FALSE))="X","X",(IF(P678="X",1,P678+1)))))</f>
        <v/>
      </c>
      <c r="Q679" s="50" t="str">
        <f>IF($A679="","",(IF((VLOOKUP($A679,DATA!$S$1:$AC$38,3,FALSE))="X","X",(IF(Q678="X",1,Q678+1)))))</f>
        <v/>
      </c>
      <c r="R679" s="50" t="str">
        <f>IF($A679="","",(IF((VLOOKUP($A679,DATA!$S$1:$AC$38,4,FALSE))="X","X",(IF(R678="X",1,R678+1)))))</f>
        <v/>
      </c>
      <c r="S679" s="50" t="str">
        <f>IF($A679="","",(IF((VLOOKUP($A679,DATA!$S$1:$AC$38,5,FALSE))="X","X",(IF(S678="X",1,S678+1)))))</f>
        <v/>
      </c>
      <c r="T679" s="50" t="str">
        <f>IF($A679="","",(IF((VLOOKUP($A679,DATA!$S$1:$AC$38,6,FALSE))="X","X",(IF(T678="X",1,T678+1)))))</f>
        <v/>
      </c>
      <c r="U679" s="50" t="str">
        <f>IF($A679="","",(IF((VLOOKUP($A679,DATA!$S$1:$AC$38,7,FALSE))="X","X",(IF(U678="X",1,U678+1)))))</f>
        <v/>
      </c>
      <c r="V679" s="51" t="str">
        <f>IF($A679="","",(IF((VLOOKUP($A679,DATA!$S$1:$AC$38,8,FALSE))="X","X",(IF(V678="X",1,V678+1)))))</f>
        <v/>
      </c>
      <c r="W679" s="50" t="str">
        <f>IF($A679="","",(IF((VLOOKUP($A679,DATA!$S$1:$AC$38,9,FALSE))="X","X",(IF(W678="X",1,W678+1)))))</f>
        <v/>
      </c>
      <c r="X679" s="50" t="str">
        <f>IF($A679="","",(IF((VLOOKUP($A679,DATA!$S$1:$AC$38,10,FALSE))="X","X",(IF(X678="X",1,X678+1)))))</f>
        <v/>
      </c>
      <c r="Y679" s="51" t="str">
        <f>IF($A679="","",(IF((VLOOKUP($A679,DATA!$S$1:$AC$38,11,FALSE))="X","X",(IF(Y678="X",1,Y678+1)))))</f>
        <v/>
      </c>
    </row>
    <row r="680" spans="2:25" ht="18.600000000000001" customHeight="1" x14ac:dyDescent="0.25">
      <c r="B680" s="50" t="str">
        <f>IF($A680="","",(IF((VLOOKUP($A680,DATA!$A$1:$M$38,2,FALSE))="X","X",(IF(B679="X",1,B679+1)))))</f>
        <v/>
      </c>
      <c r="C680" s="51" t="str">
        <f>IF($A680="","",(IF((VLOOKUP($A680,DATA!$A$1:$M$38,3,FALSE))="X","X",(IF(C679="X",1,C679+1)))))</f>
        <v/>
      </c>
      <c r="D680" s="50" t="str">
        <f>IF($A680="","",(IF((VLOOKUP($A680,DATA!$A$1:$M$38,4,FALSE))="X","X",(IF(D679="X",1,D679+1)))))</f>
        <v/>
      </c>
      <c r="E680" s="51" t="str">
        <f>IF($A680="","",(IF((VLOOKUP($A680,DATA!$A$1:$M$38,5,FALSE))="X","X",(IF(E679="X",1,E679+1)))))</f>
        <v/>
      </c>
      <c r="F680" s="50" t="str">
        <f>IF($A680="","",(IF((VLOOKUP($A680,DATA!$A$1:$M$38,6,FALSE))="X","X",(IF(F679="X",1,F679+1)))))</f>
        <v/>
      </c>
      <c r="G680" s="51" t="str">
        <f>IF($A680="","",(IF((VLOOKUP($A680,DATA!$A$1:$M$38,7,FALSE))="X","X",(IF(G679="X",1,G679+1)))))</f>
        <v/>
      </c>
      <c r="H680" s="50" t="str">
        <f>IF($A680="","",(IF((VLOOKUP($A680,DATA!$A$1:$M$38,8,FALSE))="X","X",(IF(H679="X",1,H679+1)))))</f>
        <v/>
      </c>
      <c r="I680" s="50" t="str">
        <f>IF($A680="","",(IF((VLOOKUP($A680,DATA!$A$1:$M$38,9,FALSE))="X","X",(IF(I679="X",1,I679+1)))))</f>
        <v/>
      </c>
      <c r="J680" s="51" t="str">
        <f>IF($A680="","",(IF((VLOOKUP($A680,DATA!$A$1:$M$38,10,FALSE))="X","X",(IF(J679="X",1,J679+1)))))</f>
        <v/>
      </c>
      <c r="K680" s="50" t="str">
        <f>IF($A680="","",(IF((VLOOKUP($A680,DATA!$A$1:$M$38,11,FALSE))="X","X",(IF(K679="X",1,K679+1)))))</f>
        <v/>
      </c>
      <c r="L680" s="50" t="str">
        <f>IF($A680="","",(IF((VLOOKUP($A680,DATA!$A$1:$M$38,12,FALSE))="X","X",(IF(L679="X",1,L679+1)))))</f>
        <v/>
      </c>
      <c r="M680" s="50" t="str">
        <f>IF($A680="","",(IF((VLOOKUP($A680,DATA!$A$1:$M$38,13,FALSE))="X","X",(IF(M679="X",1,M679+1)))))</f>
        <v/>
      </c>
      <c r="N680" s="53" t="str">
        <f t="shared" si="20"/>
        <v/>
      </c>
      <c r="O680" s="51" t="str">
        <f t="shared" si="21"/>
        <v/>
      </c>
      <c r="P680" s="50" t="str">
        <f>IF($A680="","",(IF((VLOOKUP($A680,DATA!$S$1:$AC$38,2,FALSE))="X","X",(IF(P679="X",1,P679+1)))))</f>
        <v/>
      </c>
      <c r="Q680" s="50" t="str">
        <f>IF($A680="","",(IF((VLOOKUP($A680,DATA!$S$1:$AC$38,3,FALSE))="X","X",(IF(Q679="X",1,Q679+1)))))</f>
        <v/>
      </c>
      <c r="R680" s="50" t="str">
        <f>IF($A680="","",(IF((VLOOKUP($A680,DATA!$S$1:$AC$38,4,FALSE))="X","X",(IF(R679="X",1,R679+1)))))</f>
        <v/>
      </c>
      <c r="S680" s="50" t="str">
        <f>IF($A680="","",(IF((VLOOKUP($A680,DATA!$S$1:$AC$38,5,FALSE))="X","X",(IF(S679="X",1,S679+1)))))</f>
        <v/>
      </c>
      <c r="T680" s="50" t="str">
        <f>IF($A680="","",(IF((VLOOKUP($A680,DATA!$S$1:$AC$38,6,FALSE))="X","X",(IF(T679="X",1,T679+1)))))</f>
        <v/>
      </c>
      <c r="U680" s="50" t="str">
        <f>IF($A680="","",(IF((VLOOKUP($A680,DATA!$S$1:$AC$38,7,FALSE))="X","X",(IF(U679="X",1,U679+1)))))</f>
        <v/>
      </c>
      <c r="V680" s="51" t="str">
        <f>IF($A680="","",(IF((VLOOKUP($A680,DATA!$S$1:$AC$38,8,FALSE))="X","X",(IF(V679="X",1,V679+1)))))</f>
        <v/>
      </c>
      <c r="W680" s="50" t="str">
        <f>IF($A680="","",(IF((VLOOKUP($A680,DATA!$S$1:$AC$38,9,FALSE))="X","X",(IF(W679="X",1,W679+1)))))</f>
        <v/>
      </c>
      <c r="X680" s="50" t="str">
        <f>IF($A680="","",(IF((VLOOKUP($A680,DATA!$S$1:$AC$38,10,FALSE))="X","X",(IF(X679="X",1,X679+1)))))</f>
        <v/>
      </c>
      <c r="Y680" s="51" t="str">
        <f>IF($A680="","",(IF((VLOOKUP($A680,DATA!$S$1:$AC$38,11,FALSE))="X","X",(IF(Y679="X",1,Y679+1)))))</f>
        <v/>
      </c>
    </row>
    <row r="681" spans="2:25" ht="18.600000000000001" customHeight="1" x14ac:dyDescent="0.25">
      <c r="B681" s="50" t="str">
        <f>IF($A681="","",(IF((VLOOKUP($A681,DATA!$A$1:$M$38,2,FALSE))="X","X",(IF(B680="X",1,B680+1)))))</f>
        <v/>
      </c>
      <c r="C681" s="51" t="str">
        <f>IF($A681="","",(IF((VLOOKUP($A681,DATA!$A$1:$M$38,3,FALSE))="X","X",(IF(C680="X",1,C680+1)))))</f>
        <v/>
      </c>
      <c r="D681" s="50" t="str">
        <f>IF($A681="","",(IF((VLOOKUP($A681,DATA!$A$1:$M$38,4,FALSE))="X","X",(IF(D680="X",1,D680+1)))))</f>
        <v/>
      </c>
      <c r="E681" s="51" t="str">
        <f>IF($A681="","",(IF((VLOOKUP($A681,DATA!$A$1:$M$38,5,FALSE))="X","X",(IF(E680="X",1,E680+1)))))</f>
        <v/>
      </c>
      <c r="F681" s="50" t="str">
        <f>IF($A681="","",(IF((VLOOKUP($A681,DATA!$A$1:$M$38,6,FALSE))="X","X",(IF(F680="X",1,F680+1)))))</f>
        <v/>
      </c>
      <c r="G681" s="51" t="str">
        <f>IF($A681="","",(IF((VLOOKUP($A681,DATA!$A$1:$M$38,7,FALSE))="X","X",(IF(G680="X",1,G680+1)))))</f>
        <v/>
      </c>
      <c r="H681" s="50" t="str">
        <f>IF($A681="","",(IF((VLOOKUP($A681,DATA!$A$1:$M$38,8,FALSE))="X","X",(IF(H680="X",1,H680+1)))))</f>
        <v/>
      </c>
      <c r="I681" s="50" t="str">
        <f>IF($A681="","",(IF((VLOOKUP($A681,DATA!$A$1:$M$38,9,FALSE))="X","X",(IF(I680="X",1,I680+1)))))</f>
        <v/>
      </c>
      <c r="J681" s="51" t="str">
        <f>IF($A681="","",(IF((VLOOKUP($A681,DATA!$A$1:$M$38,10,FALSE))="X","X",(IF(J680="X",1,J680+1)))))</f>
        <v/>
      </c>
      <c r="K681" s="50" t="str">
        <f>IF($A681="","",(IF((VLOOKUP($A681,DATA!$A$1:$M$38,11,FALSE))="X","X",(IF(K680="X",1,K680+1)))))</f>
        <v/>
      </c>
      <c r="L681" s="50" t="str">
        <f>IF($A681="","",(IF((VLOOKUP($A681,DATA!$A$1:$M$38,12,FALSE))="X","X",(IF(L680="X",1,L680+1)))))</f>
        <v/>
      </c>
      <c r="M681" s="50" t="str">
        <f>IF($A681="","",(IF((VLOOKUP($A681,DATA!$A$1:$M$38,13,FALSE))="X","X",(IF(M680="X",1,M680+1)))))</f>
        <v/>
      </c>
      <c r="N681" s="53" t="str">
        <f t="shared" si="20"/>
        <v/>
      </c>
      <c r="O681" s="51" t="str">
        <f t="shared" si="21"/>
        <v/>
      </c>
      <c r="P681" s="50" t="str">
        <f>IF($A681="","",(IF((VLOOKUP($A681,DATA!$S$1:$AC$38,2,FALSE))="X","X",(IF(P680="X",1,P680+1)))))</f>
        <v/>
      </c>
      <c r="Q681" s="50" t="str">
        <f>IF($A681="","",(IF((VLOOKUP($A681,DATA!$S$1:$AC$38,3,FALSE))="X","X",(IF(Q680="X",1,Q680+1)))))</f>
        <v/>
      </c>
      <c r="R681" s="50" t="str">
        <f>IF($A681="","",(IF((VLOOKUP($A681,DATA!$S$1:$AC$38,4,FALSE))="X","X",(IF(R680="X",1,R680+1)))))</f>
        <v/>
      </c>
      <c r="S681" s="50" t="str">
        <f>IF($A681="","",(IF((VLOOKUP($A681,DATA!$S$1:$AC$38,5,FALSE))="X","X",(IF(S680="X",1,S680+1)))))</f>
        <v/>
      </c>
      <c r="T681" s="50" t="str">
        <f>IF($A681="","",(IF((VLOOKUP($A681,DATA!$S$1:$AC$38,6,FALSE))="X","X",(IF(T680="X",1,T680+1)))))</f>
        <v/>
      </c>
      <c r="U681" s="50" t="str">
        <f>IF($A681="","",(IF((VLOOKUP($A681,DATA!$S$1:$AC$38,7,FALSE))="X","X",(IF(U680="X",1,U680+1)))))</f>
        <v/>
      </c>
      <c r="V681" s="51" t="str">
        <f>IF($A681="","",(IF((VLOOKUP($A681,DATA!$S$1:$AC$38,8,FALSE))="X","X",(IF(V680="X",1,V680+1)))))</f>
        <v/>
      </c>
      <c r="W681" s="50" t="str">
        <f>IF($A681="","",(IF((VLOOKUP($A681,DATA!$S$1:$AC$38,9,FALSE))="X","X",(IF(W680="X",1,W680+1)))))</f>
        <v/>
      </c>
      <c r="X681" s="50" t="str">
        <f>IF($A681="","",(IF((VLOOKUP($A681,DATA!$S$1:$AC$38,10,FALSE))="X","X",(IF(X680="X",1,X680+1)))))</f>
        <v/>
      </c>
      <c r="Y681" s="51" t="str">
        <f>IF($A681="","",(IF((VLOOKUP($A681,DATA!$S$1:$AC$38,11,FALSE))="X","X",(IF(Y680="X",1,Y680+1)))))</f>
        <v/>
      </c>
    </row>
    <row r="682" spans="2:25" ht="18.600000000000001" customHeight="1" x14ac:dyDescent="0.25">
      <c r="B682" s="50" t="str">
        <f>IF($A682="","",(IF((VLOOKUP($A682,DATA!$A$1:$M$38,2,FALSE))="X","X",(IF(B681="X",1,B681+1)))))</f>
        <v/>
      </c>
      <c r="C682" s="51" t="str">
        <f>IF($A682="","",(IF((VLOOKUP($A682,DATA!$A$1:$M$38,3,FALSE))="X","X",(IF(C681="X",1,C681+1)))))</f>
        <v/>
      </c>
      <c r="D682" s="50" t="str">
        <f>IF($A682="","",(IF((VLOOKUP($A682,DATA!$A$1:$M$38,4,FALSE))="X","X",(IF(D681="X",1,D681+1)))))</f>
        <v/>
      </c>
      <c r="E682" s="51" t="str">
        <f>IF($A682="","",(IF((VLOOKUP($A682,DATA!$A$1:$M$38,5,FALSE))="X","X",(IF(E681="X",1,E681+1)))))</f>
        <v/>
      </c>
      <c r="F682" s="50" t="str">
        <f>IF($A682="","",(IF((VLOOKUP($A682,DATA!$A$1:$M$38,6,FALSE))="X","X",(IF(F681="X",1,F681+1)))))</f>
        <v/>
      </c>
      <c r="G682" s="51" t="str">
        <f>IF($A682="","",(IF((VLOOKUP($A682,DATA!$A$1:$M$38,7,FALSE))="X","X",(IF(G681="X",1,G681+1)))))</f>
        <v/>
      </c>
      <c r="H682" s="50" t="str">
        <f>IF($A682="","",(IF((VLOOKUP($A682,DATA!$A$1:$M$38,8,FALSE))="X","X",(IF(H681="X",1,H681+1)))))</f>
        <v/>
      </c>
      <c r="I682" s="50" t="str">
        <f>IF($A682="","",(IF((VLOOKUP($A682,DATA!$A$1:$M$38,9,FALSE))="X","X",(IF(I681="X",1,I681+1)))))</f>
        <v/>
      </c>
      <c r="J682" s="51" t="str">
        <f>IF($A682="","",(IF((VLOOKUP($A682,DATA!$A$1:$M$38,10,FALSE))="X","X",(IF(J681="X",1,J681+1)))))</f>
        <v/>
      </c>
      <c r="K682" s="50" t="str">
        <f>IF($A682="","",(IF((VLOOKUP($A682,DATA!$A$1:$M$38,11,FALSE))="X","X",(IF(K681="X",1,K681+1)))))</f>
        <v/>
      </c>
      <c r="L682" s="50" t="str">
        <f>IF($A682="","",(IF((VLOOKUP($A682,DATA!$A$1:$M$38,12,FALSE))="X","X",(IF(L681="X",1,L681+1)))))</f>
        <v/>
      </c>
      <c r="M682" s="50" t="str">
        <f>IF($A682="","",(IF((VLOOKUP($A682,DATA!$A$1:$M$38,13,FALSE))="X","X",(IF(M681="X",1,M681+1)))))</f>
        <v/>
      </c>
      <c r="N682" s="53" t="str">
        <f t="shared" si="20"/>
        <v/>
      </c>
      <c r="O682" s="51" t="str">
        <f t="shared" si="21"/>
        <v/>
      </c>
      <c r="P682" s="50" t="str">
        <f>IF($A682="","",(IF((VLOOKUP($A682,DATA!$S$1:$AC$38,2,FALSE))="X","X",(IF(P681="X",1,P681+1)))))</f>
        <v/>
      </c>
      <c r="Q682" s="50" t="str">
        <f>IF($A682="","",(IF((VLOOKUP($A682,DATA!$S$1:$AC$38,3,FALSE))="X","X",(IF(Q681="X",1,Q681+1)))))</f>
        <v/>
      </c>
      <c r="R682" s="50" t="str">
        <f>IF($A682="","",(IF((VLOOKUP($A682,DATA!$S$1:$AC$38,4,FALSE))="X","X",(IF(R681="X",1,R681+1)))))</f>
        <v/>
      </c>
      <c r="S682" s="50" t="str">
        <f>IF($A682="","",(IF((VLOOKUP($A682,DATA!$S$1:$AC$38,5,FALSE))="X","X",(IF(S681="X",1,S681+1)))))</f>
        <v/>
      </c>
      <c r="T682" s="50" t="str">
        <f>IF($A682="","",(IF((VLOOKUP($A682,DATA!$S$1:$AC$38,6,FALSE))="X","X",(IF(T681="X",1,T681+1)))))</f>
        <v/>
      </c>
      <c r="U682" s="50" t="str">
        <f>IF($A682="","",(IF((VLOOKUP($A682,DATA!$S$1:$AC$38,7,FALSE))="X","X",(IF(U681="X",1,U681+1)))))</f>
        <v/>
      </c>
      <c r="V682" s="51" t="str">
        <f>IF($A682="","",(IF((VLOOKUP($A682,DATA!$S$1:$AC$38,8,FALSE))="X","X",(IF(V681="X",1,V681+1)))))</f>
        <v/>
      </c>
      <c r="W682" s="50" t="str">
        <f>IF($A682="","",(IF((VLOOKUP($A682,DATA!$S$1:$AC$38,9,FALSE))="X","X",(IF(W681="X",1,W681+1)))))</f>
        <v/>
      </c>
      <c r="X682" s="50" t="str">
        <f>IF($A682="","",(IF((VLOOKUP($A682,DATA!$S$1:$AC$38,10,FALSE))="X","X",(IF(X681="X",1,X681+1)))))</f>
        <v/>
      </c>
      <c r="Y682" s="51" t="str">
        <f>IF($A682="","",(IF((VLOOKUP($A682,DATA!$S$1:$AC$38,11,FALSE))="X","X",(IF(Y681="X",1,Y681+1)))))</f>
        <v/>
      </c>
    </row>
    <row r="683" spans="2:25" ht="18.600000000000001" customHeight="1" x14ac:dyDescent="0.25">
      <c r="B683" s="50" t="str">
        <f>IF($A683="","",(IF((VLOOKUP($A683,DATA!$A$1:$M$38,2,FALSE))="X","X",(IF(B682="X",1,B682+1)))))</f>
        <v/>
      </c>
      <c r="C683" s="51" t="str">
        <f>IF($A683="","",(IF((VLOOKUP($A683,DATA!$A$1:$M$38,3,FALSE))="X","X",(IF(C682="X",1,C682+1)))))</f>
        <v/>
      </c>
      <c r="D683" s="50" t="str">
        <f>IF($A683="","",(IF((VLOOKUP($A683,DATA!$A$1:$M$38,4,FALSE))="X","X",(IF(D682="X",1,D682+1)))))</f>
        <v/>
      </c>
      <c r="E683" s="51" t="str">
        <f>IF($A683="","",(IF((VLOOKUP($A683,DATA!$A$1:$M$38,5,FALSE))="X","X",(IF(E682="X",1,E682+1)))))</f>
        <v/>
      </c>
      <c r="F683" s="50" t="str">
        <f>IF($A683="","",(IF((VLOOKUP($A683,DATA!$A$1:$M$38,6,FALSE))="X","X",(IF(F682="X",1,F682+1)))))</f>
        <v/>
      </c>
      <c r="G683" s="51" t="str">
        <f>IF($A683="","",(IF((VLOOKUP($A683,DATA!$A$1:$M$38,7,FALSE))="X","X",(IF(G682="X",1,G682+1)))))</f>
        <v/>
      </c>
      <c r="H683" s="50" t="str">
        <f>IF($A683="","",(IF((VLOOKUP($A683,DATA!$A$1:$M$38,8,FALSE))="X","X",(IF(H682="X",1,H682+1)))))</f>
        <v/>
      </c>
      <c r="I683" s="50" t="str">
        <f>IF($A683="","",(IF((VLOOKUP($A683,DATA!$A$1:$M$38,9,FALSE))="X","X",(IF(I682="X",1,I682+1)))))</f>
        <v/>
      </c>
      <c r="J683" s="51" t="str">
        <f>IF($A683="","",(IF((VLOOKUP($A683,DATA!$A$1:$M$38,10,FALSE))="X","X",(IF(J682="X",1,J682+1)))))</f>
        <v/>
      </c>
      <c r="K683" s="50" t="str">
        <f>IF($A683="","",(IF((VLOOKUP($A683,DATA!$A$1:$M$38,11,FALSE))="X","X",(IF(K682="X",1,K682+1)))))</f>
        <v/>
      </c>
      <c r="L683" s="50" t="str">
        <f>IF($A683="","",(IF((VLOOKUP($A683,DATA!$A$1:$M$38,12,FALSE))="X","X",(IF(L682="X",1,L682+1)))))</f>
        <v/>
      </c>
      <c r="M683" s="50" t="str">
        <f>IF($A683="","",(IF((VLOOKUP($A683,DATA!$A$1:$M$38,13,FALSE))="X","X",(IF(M682="X",1,M682+1)))))</f>
        <v/>
      </c>
      <c r="N683" s="53" t="str">
        <f t="shared" si="20"/>
        <v/>
      </c>
      <c r="O683" s="51" t="str">
        <f t="shared" si="21"/>
        <v/>
      </c>
      <c r="P683" s="50" t="str">
        <f>IF($A683="","",(IF((VLOOKUP($A683,DATA!$S$1:$AC$38,2,FALSE))="X","X",(IF(P682="X",1,P682+1)))))</f>
        <v/>
      </c>
      <c r="Q683" s="50" t="str">
        <f>IF($A683="","",(IF((VLOOKUP($A683,DATA!$S$1:$AC$38,3,FALSE))="X","X",(IF(Q682="X",1,Q682+1)))))</f>
        <v/>
      </c>
      <c r="R683" s="50" t="str">
        <f>IF($A683="","",(IF((VLOOKUP($A683,DATA!$S$1:$AC$38,4,FALSE))="X","X",(IF(R682="X",1,R682+1)))))</f>
        <v/>
      </c>
      <c r="S683" s="50" t="str">
        <f>IF($A683="","",(IF((VLOOKUP($A683,DATA!$S$1:$AC$38,5,FALSE))="X","X",(IF(S682="X",1,S682+1)))))</f>
        <v/>
      </c>
      <c r="T683" s="50" t="str">
        <f>IF($A683="","",(IF((VLOOKUP($A683,DATA!$S$1:$AC$38,6,FALSE))="X","X",(IF(T682="X",1,T682+1)))))</f>
        <v/>
      </c>
      <c r="U683" s="50" t="str">
        <f>IF($A683="","",(IF((VLOOKUP($A683,DATA!$S$1:$AC$38,7,FALSE))="X","X",(IF(U682="X",1,U682+1)))))</f>
        <v/>
      </c>
      <c r="V683" s="51" t="str">
        <f>IF($A683="","",(IF((VLOOKUP($A683,DATA!$S$1:$AC$38,8,FALSE))="X","X",(IF(V682="X",1,V682+1)))))</f>
        <v/>
      </c>
      <c r="W683" s="50" t="str">
        <f>IF($A683="","",(IF((VLOOKUP($A683,DATA!$S$1:$AC$38,9,FALSE))="X","X",(IF(W682="X",1,W682+1)))))</f>
        <v/>
      </c>
      <c r="X683" s="50" t="str">
        <f>IF($A683="","",(IF((VLOOKUP($A683,DATA!$S$1:$AC$38,10,FALSE))="X","X",(IF(X682="X",1,X682+1)))))</f>
        <v/>
      </c>
      <c r="Y683" s="51" t="str">
        <f>IF($A683="","",(IF((VLOOKUP($A683,DATA!$S$1:$AC$38,11,FALSE))="X","X",(IF(Y682="X",1,Y682+1)))))</f>
        <v/>
      </c>
    </row>
    <row r="684" spans="2:25" ht="18.600000000000001" customHeight="1" x14ac:dyDescent="0.25">
      <c r="B684" s="50" t="str">
        <f>IF($A684="","",(IF((VLOOKUP($A684,DATA!$A$1:$M$38,2,FALSE))="X","X",(IF(B683="X",1,B683+1)))))</f>
        <v/>
      </c>
      <c r="C684" s="51" t="str">
        <f>IF($A684="","",(IF((VLOOKUP($A684,DATA!$A$1:$M$38,3,FALSE))="X","X",(IF(C683="X",1,C683+1)))))</f>
        <v/>
      </c>
      <c r="D684" s="50" t="str">
        <f>IF($A684="","",(IF((VLOOKUP($A684,DATA!$A$1:$M$38,4,FALSE))="X","X",(IF(D683="X",1,D683+1)))))</f>
        <v/>
      </c>
      <c r="E684" s="51" t="str">
        <f>IF($A684="","",(IF((VLOOKUP($A684,DATA!$A$1:$M$38,5,FALSE))="X","X",(IF(E683="X",1,E683+1)))))</f>
        <v/>
      </c>
      <c r="F684" s="50" t="str">
        <f>IF($A684="","",(IF((VLOOKUP($A684,DATA!$A$1:$M$38,6,FALSE))="X","X",(IF(F683="X",1,F683+1)))))</f>
        <v/>
      </c>
      <c r="G684" s="51" t="str">
        <f>IF($A684="","",(IF((VLOOKUP($A684,DATA!$A$1:$M$38,7,FALSE))="X","X",(IF(G683="X",1,G683+1)))))</f>
        <v/>
      </c>
      <c r="H684" s="50" t="str">
        <f>IF($A684="","",(IF((VLOOKUP($A684,DATA!$A$1:$M$38,8,FALSE))="X","X",(IF(H683="X",1,H683+1)))))</f>
        <v/>
      </c>
      <c r="I684" s="50" t="str">
        <f>IF($A684="","",(IF((VLOOKUP($A684,DATA!$A$1:$M$38,9,FALSE))="X","X",(IF(I683="X",1,I683+1)))))</f>
        <v/>
      </c>
      <c r="J684" s="51" t="str">
        <f>IF($A684="","",(IF((VLOOKUP($A684,DATA!$A$1:$M$38,10,FALSE))="X","X",(IF(J683="X",1,J683+1)))))</f>
        <v/>
      </c>
      <c r="K684" s="50" t="str">
        <f>IF($A684="","",(IF((VLOOKUP($A684,DATA!$A$1:$M$38,11,FALSE))="X","X",(IF(K683="X",1,K683+1)))))</f>
        <v/>
      </c>
      <c r="L684" s="50" t="str">
        <f>IF($A684="","",(IF((VLOOKUP($A684,DATA!$A$1:$M$38,12,FALSE))="X","X",(IF(L683="X",1,L683+1)))))</f>
        <v/>
      </c>
      <c r="M684" s="50" t="str">
        <f>IF($A684="","",(IF((VLOOKUP($A684,DATA!$A$1:$M$38,13,FALSE))="X","X",(IF(M683="X",1,M683+1)))))</f>
        <v/>
      </c>
      <c r="N684" s="53" t="str">
        <f t="shared" si="20"/>
        <v/>
      </c>
      <c r="O684" s="51" t="str">
        <f t="shared" si="21"/>
        <v/>
      </c>
      <c r="P684" s="50" t="str">
        <f>IF($A684="","",(IF((VLOOKUP($A684,DATA!$S$1:$AC$38,2,FALSE))="X","X",(IF(P683="X",1,P683+1)))))</f>
        <v/>
      </c>
      <c r="Q684" s="50" t="str">
        <f>IF($A684="","",(IF((VLOOKUP($A684,DATA!$S$1:$AC$38,3,FALSE))="X","X",(IF(Q683="X",1,Q683+1)))))</f>
        <v/>
      </c>
      <c r="R684" s="50" t="str">
        <f>IF($A684="","",(IF((VLOOKUP($A684,DATA!$S$1:$AC$38,4,FALSE))="X","X",(IF(R683="X",1,R683+1)))))</f>
        <v/>
      </c>
      <c r="S684" s="50" t="str">
        <f>IF($A684="","",(IF((VLOOKUP($A684,DATA!$S$1:$AC$38,5,FALSE))="X","X",(IF(S683="X",1,S683+1)))))</f>
        <v/>
      </c>
      <c r="T684" s="50" t="str">
        <f>IF($A684="","",(IF((VLOOKUP($A684,DATA!$S$1:$AC$38,6,FALSE))="X","X",(IF(T683="X",1,T683+1)))))</f>
        <v/>
      </c>
      <c r="U684" s="50" t="str">
        <f>IF($A684="","",(IF((VLOOKUP($A684,DATA!$S$1:$AC$38,7,FALSE))="X","X",(IF(U683="X",1,U683+1)))))</f>
        <v/>
      </c>
      <c r="V684" s="51" t="str">
        <f>IF($A684="","",(IF((VLOOKUP($A684,DATA!$S$1:$AC$38,8,FALSE))="X","X",(IF(V683="X",1,V683+1)))))</f>
        <v/>
      </c>
      <c r="W684" s="50" t="str">
        <f>IF($A684="","",(IF((VLOOKUP($A684,DATA!$S$1:$AC$38,9,FALSE))="X","X",(IF(W683="X",1,W683+1)))))</f>
        <v/>
      </c>
      <c r="X684" s="50" t="str">
        <f>IF($A684="","",(IF((VLOOKUP($A684,DATA!$S$1:$AC$38,10,FALSE))="X","X",(IF(X683="X",1,X683+1)))))</f>
        <v/>
      </c>
      <c r="Y684" s="51" t="str">
        <f>IF($A684="","",(IF((VLOOKUP($A684,DATA!$S$1:$AC$38,11,FALSE))="X","X",(IF(Y683="X",1,Y683+1)))))</f>
        <v/>
      </c>
    </row>
    <row r="685" spans="2:25" ht="18.600000000000001" customHeight="1" x14ac:dyDescent="0.25">
      <c r="B685" s="50" t="str">
        <f>IF($A685="","",(IF((VLOOKUP($A685,DATA!$A$1:$M$38,2,FALSE))="X","X",(IF(B684="X",1,B684+1)))))</f>
        <v/>
      </c>
      <c r="C685" s="51" t="str">
        <f>IF($A685="","",(IF((VLOOKUP($A685,DATA!$A$1:$M$38,3,FALSE))="X","X",(IF(C684="X",1,C684+1)))))</f>
        <v/>
      </c>
      <c r="D685" s="50" t="str">
        <f>IF($A685="","",(IF((VLOOKUP($A685,DATA!$A$1:$M$38,4,FALSE))="X","X",(IF(D684="X",1,D684+1)))))</f>
        <v/>
      </c>
      <c r="E685" s="51" t="str">
        <f>IF($A685="","",(IF((VLOOKUP($A685,DATA!$A$1:$M$38,5,FALSE))="X","X",(IF(E684="X",1,E684+1)))))</f>
        <v/>
      </c>
      <c r="F685" s="50" t="str">
        <f>IF($A685="","",(IF((VLOOKUP($A685,DATA!$A$1:$M$38,6,FALSE))="X","X",(IF(F684="X",1,F684+1)))))</f>
        <v/>
      </c>
      <c r="G685" s="51" t="str">
        <f>IF($A685="","",(IF((VLOOKUP($A685,DATA!$A$1:$M$38,7,FALSE))="X","X",(IF(G684="X",1,G684+1)))))</f>
        <v/>
      </c>
      <c r="H685" s="50" t="str">
        <f>IF($A685="","",(IF((VLOOKUP($A685,DATA!$A$1:$M$38,8,FALSE))="X","X",(IF(H684="X",1,H684+1)))))</f>
        <v/>
      </c>
      <c r="I685" s="50" t="str">
        <f>IF($A685="","",(IF((VLOOKUP($A685,DATA!$A$1:$M$38,9,FALSE))="X","X",(IF(I684="X",1,I684+1)))))</f>
        <v/>
      </c>
      <c r="J685" s="51" t="str">
        <f>IF($A685="","",(IF((VLOOKUP($A685,DATA!$A$1:$M$38,10,FALSE))="X","X",(IF(J684="X",1,J684+1)))))</f>
        <v/>
      </c>
      <c r="K685" s="50" t="str">
        <f>IF($A685="","",(IF((VLOOKUP($A685,DATA!$A$1:$M$38,11,FALSE))="X","X",(IF(K684="X",1,K684+1)))))</f>
        <v/>
      </c>
      <c r="L685" s="50" t="str">
        <f>IF($A685="","",(IF((VLOOKUP($A685,DATA!$A$1:$M$38,12,FALSE))="X","X",(IF(L684="X",1,L684+1)))))</f>
        <v/>
      </c>
      <c r="M685" s="50" t="str">
        <f>IF($A685="","",(IF((VLOOKUP($A685,DATA!$A$1:$M$38,13,FALSE))="X","X",(IF(M684="X",1,M684+1)))))</f>
        <v/>
      </c>
      <c r="N685" s="53" t="str">
        <f t="shared" si="20"/>
        <v/>
      </c>
      <c r="O685" s="51" t="str">
        <f t="shared" si="21"/>
        <v/>
      </c>
      <c r="P685" s="50" t="str">
        <f>IF($A685="","",(IF((VLOOKUP($A685,DATA!$S$1:$AC$38,2,FALSE))="X","X",(IF(P684="X",1,P684+1)))))</f>
        <v/>
      </c>
      <c r="Q685" s="50" t="str">
        <f>IF($A685="","",(IF((VLOOKUP($A685,DATA!$S$1:$AC$38,3,FALSE))="X","X",(IF(Q684="X",1,Q684+1)))))</f>
        <v/>
      </c>
      <c r="R685" s="50" t="str">
        <f>IF($A685="","",(IF((VLOOKUP($A685,DATA!$S$1:$AC$38,4,FALSE))="X","X",(IF(R684="X",1,R684+1)))))</f>
        <v/>
      </c>
      <c r="S685" s="50" t="str">
        <f>IF($A685="","",(IF((VLOOKUP($A685,DATA!$S$1:$AC$38,5,FALSE))="X","X",(IF(S684="X",1,S684+1)))))</f>
        <v/>
      </c>
      <c r="T685" s="50" t="str">
        <f>IF($A685="","",(IF((VLOOKUP($A685,DATA!$S$1:$AC$38,6,FALSE))="X","X",(IF(T684="X",1,T684+1)))))</f>
        <v/>
      </c>
      <c r="U685" s="50" t="str">
        <f>IF($A685="","",(IF((VLOOKUP($A685,DATA!$S$1:$AC$38,7,FALSE))="X","X",(IF(U684="X",1,U684+1)))))</f>
        <v/>
      </c>
      <c r="V685" s="51" t="str">
        <f>IF($A685="","",(IF((VLOOKUP($A685,DATA!$S$1:$AC$38,8,FALSE))="X","X",(IF(V684="X",1,V684+1)))))</f>
        <v/>
      </c>
      <c r="W685" s="50" t="str">
        <f>IF($A685="","",(IF((VLOOKUP($A685,DATA!$S$1:$AC$38,9,FALSE))="X","X",(IF(W684="X",1,W684+1)))))</f>
        <v/>
      </c>
      <c r="X685" s="50" t="str">
        <f>IF($A685="","",(IF((VLOOKUP($A685,DATA!$S$1:$AC$38,10,FALSE))="X","X",(IF(X684="X",1,X684+1)))))</f>
        <v/>
      </c>
      <c r="Y685" s="51" t="str">
        <f>IF($A685="","",(IF((VLOOKUP($A685,DATA!$S$1:$AC$38,11,FALSE))="X","X",(IF(Y684="X",1,Y684+1)))))</f>
        <v/>
      </c>
    </row>
    <row r="686" spans="2:25" ht="18.600000000000001" customHeight="1" x14ac:dyDescent="0.25">
      <c r="B686" s="50" t="str">
        <f>IF($A686="","",(IF((VLOOKUP($A686,DATA!$A$1:$M$38,2,FALSE))="X","X",(IF(B685="X",1,B685+1)))))</f>
        <v/>
      </c>
      <c r="C686" s="51" t="str">
        <f>IF($A686="","",(IF((VLOOKUP($A686,DATA!$A$1:$M$38,3,FALSE))="X","X",(IF(C685="X",1,C685+1)))))</f>
        <v/>
      </c>
      <c r="D686" s="50" t="str">
        <f>IF($A686="","",(IF((VLOOKUP($A686,DATA!$A$1:$M$38,4,FALSE))="X","X",(IF(D685="X",1,D685+1)))))</f>
        <v/>
      </c>
      <c r="E686" s="51" t="str">
        <f>IF($A686="","",(IF((VLOOKUP($A686,DATA!$A$1:$M$38,5,FALSE))="X","X",(IF(E685="X",1,E685+1)))))</f>
        <v/>
      </c>
      <c r="F686" s="50" t="str">
        <f>IF($A686="","",(IF((VLOOKUP($A686,DATA!$A$1:$M$38,6,FALSE))="X","X",(IF(F685="X",1,F685+1)))))</f>
        <v/>
      </c>
      <c r="G686" s="51" t="str">
        <f>IF($A686="","",(IF((VLOOKUP($A686,DATA!$A$1:$M$38,7,FALSE))="X","X",(IF(G685="X",1,G685+1)))))</f>
        <v/>
      </c>
      <c r="H686" s="50" t="str">
        <f>IF($A686="","",(IF((VLOOKUP($A686,DATA!$A$1:$M$38,8,FALSE))="X","X",(IF(H685="X",1,H685+1)))))</f>
        <v/>
      </c>
      <c r="I686" s="50" t="str">
        <f>IF($A686="","",(IF((VLOOKUP($A686,DATA!$A$1:$M$38,9,FALSE))="X","X",(IF(I685="X",1,I685+1)))))</f>
        <v/>
      </c>
      <c r="J686" s="51" t="str">
        <f>IF($A686="","",(IF((VLOOKUP($A686,DATA!$A$1:$M$38,10,FALSE))="X","X",(IF(J685="X",1,J685+1)))))</f>
        <v/>
      </c>
      <c r="K686" s="50" t="str">
        <f>IF($A686="","",(IF((VLOOKUP($A686,DATA!$A$1:$M$38,11,FALSE))="X","X",(IF(K685="X",1,K685+1)))))</f>
        <v/>
      </c>
      <c r="L686" s="50" t="str">
        <f>IF($A686="","",(IF((VLOOKUP($A686,DATA!$A$1:$M$38,12,FALSE))="X","X",(IF(L685="X",1,L685+1)))))</f>
        <v/>
      </c>
      <c r="M686" s="50" t="str">
        <f>IF($A686="","",(IF((VLOOKUP($A686,DATA!$A$1:$M$38,13,FALSE))="X","X",(IF(M685="X",1,M685+1)))))</f>
        <v/>
      </c>
      <c r="N686" s="53" t="str">
        <f t="shared" si="20"/>
        <v/>
      </c>
      <c r="O686" s="51" t="str">
        <f t="shared" si="21"/>
        <v/>
      </c>
      <c r="P686" s="50" t="str">
        <f>IF($A686="","",(IF((VLOOKUP($A686,DATA!$S$1:$AC$38,2,FALSE))="X","X",(IF(P685="X",1,P685+1)))))</f>
        <v/>
      </c>
      <c r="Q686" s="50" t="str">
        <f>IF($A686="","",(IF((VLOOKUP($A686,DATA!$S$1:$AC$38,3,FALSE))="X","X",(IF(Q685="X",1,Q685+1)))))</f>
        <v/>
      </c>
      <c r="R686" s="50" t="str">
        <f>IF($A686="","",(IF((VLOOKUP($A686,DATA!$S$1:$AC$38,4,FALSE))="X","X",(IF(R685="X",1,R685+1)))))</f>
        <v/>
      </c>
      <c r="S686" s="50" t="str">
        <f>IF($A686="","",(IF((VLOOKUP($A686,DATA!$S$1:$AC$38,5,FALSE))="X","X",(IF(S685="X",1,S685+1)))))</f>
        <v/>
      </c>
      <c r="T686" s="50" t="str">
        <f>IF($A686="","",(IF((VLOOKUP($A686,DATA!$S$1:$AC$38,6,FALSE))="X","X",(IF(T685="X",1,T685+1)))))</f>
        <v/>
      </c>
      <c r="U686" s="50" t="str">
        <f>IF($A686="","",(IF((VLOOKUP($A686,DATA!$S$1:$AC$38,7,FALSE))="X","X",(IF(U685="X",1,U685+1)))))</f>
        <v/>
      </c>
      <c r="V686" s="51" t="str">
        <f>IF($A686="","",(IF((VLOOKUP($A686,DATA!$S$1:$AC$38,8,FALSE))="X","X",(IF(V685="X",1,V685+1)))))</f>
        <v/>
      </c>
      <c r="W686" s="50" t="str">
        <f>IF($A686="","",(IF((VLOOKUP($A686,DATA!$S$1:$AC$38,9,FALSE))="X","X",(IF(W685="X",1,W685+1)))))</f>
        <v/>
      </c>
      <c r="X686" s="50" t="str">
        <f>IF($A686="","",(IF((VLOOKUP($A686,DATA!$S$1:$AC$38,10,FALSE))="X","X",(IF(X685="X",1,X685+1)))))</f>
        <v/>
      </c>
      <c r="Y686" s="51" t="str">
        <f>IF($A686="","",(IF((VLOOKUP($A686,DATA!$S$1:$AC$38,11,FALSE))="X","X",(IF(Y685="X",1,Y685+1)))))</f>
        <v/>
      </c>
    </row>
    <row r="687" spans="2:25" ht="18.600000000000001" customHeight="1" x14ac:dyDescent="0.25">
      <c r="B687" s="50" t="str">
        <f>IF($A687="","",(IF((VLOOKUP($A687,DATA!$A$1:$M$38,2,FALSE))="X","X",(IF(B686="X",1,B686+1)))))</f>
        <v/>
      </c>
      <c r="C687" s="51" t="str">
        <f>IF($A687="","",(IF((VLOOKUP($A687,DATA!$A$1:$M$38,3,FALSE))="X","X",(IF(C686="X",1,C686+1)))))</f>
        <v/>
      </c>
      <c r="D687" s="50" t="str">
        <f>IF($A687="","",(IF((VLOOKUP($A687,DATA!$A$1:$M$38,4,FALSE))="X","X",(IF(D686="X",1,D686+1)))))</f>
        <v/>
      </c>
      <c r="E687" s="51" t="str">
        <f>IF($A687="","",(IF((VLOOKUP($A687,DATA!$A$1:$M$38,5,FALSE))="X","X",(IF(E686="X",1,E686+1)))))</f>
        <v/>
      </c>
      <c r="F687" s="50" t="str">
        <f>IF($A687="","",(IF((VLOOKUP($A687,DATA!$A$1:$M$38,6,FALSE))="X","X",(IF(F686="X",1,F686+1)))))</f>
        <v/>
      </c>
      <c r="G687" s="51" t="str">
        <f>IF($A687="","",(IF((VLOOKUP($A687,DATA!$A$1:$M$38,7,FALSE))="X","X",(IF(G686="X",1,G686+1)))))</f>
        <v/>
      </c>
      <c r="H687" s="50" t="str">
        <f>IF($A687="","",(IF((VLOOKUP($A687,DATA!$A$1:$M$38,8,FALSE))="X","X",(IF(H686="X",1,H686+1)))))</f>
        <v/>
      </c>
      <c r="I687" s="50" t="str">
        <f>IF($A687="","",(IF((VLOOKUP($A687,DATA!$A$1:$M$38,9,FALSE))="X","X",(IF(I686="X",1,I686+1)))))</f>
        <v/>
      </c>
      <c r="J687" s="51" t="str">
        <f>IF($A687="","",(IF((VLOOKUP($A687,DATA!$A$1:$M$38,10,FALSE))="X","X",(IF(J686="X",1,J686+1)))))</f>
        <v/>
      </c>
      <c r="K687" s="50" t="str">
        <f>IF($A687="","",(IF((VLOOKUP($A687,DATA!$A$1:$M$38,11,FALSE))="X","X",(IF(K686="X",1,K686+1)))))</f>
        <v/>
      </c>
      <c r="L687" s="50" t="str">
        <f>IF($A687="","",(IF((VLOOKUP($A687,DATA!$A$1:$M$38,12,FALSE))="X","X",(IF(L686="X",1,L686+1)))))</f>
        <v/>
      </c>
      <c r="M687" s="50" t="str">
        <f>IF($A687="","",(IF((VLOOKUP($A687,DATA!$A$1:$M$38,13,FALSE))="X","X",(IF(M686="X",1,M686+1)))))</f>
        <v/>
      </c>
      <c r="N687" s="53" t="str">
        <f t="shared" si="20"/>
        <v/>
      </c>
      <c r="O687" s="51" t="str">
        <f t="shared" si="21"/>
        <v/>
      </c>
      <c r="P687" s="50" t="str">
        <f>IF($A687="","",(IF((VLOOKUP($A687,DATA!$S$1:$AC$38,2,FALSE))="X","X",(IF(P686="X",1,P686+1)))))</f>
        <v/>
      </c>
      <c r="Q687" s="50" t="str">
        <f>IF($A687="","",(IF((VLOOKUP($A687,DATA!$S$1:$AC$38,3,FALSE))="X","X",(IF(Q686="X",1,Q686+1)))))</f>
        <v/>
      </c>
      <c r="R687" s="50" t="str">
        <f>IF($A687="","",(IF((VLOOKUP($A687,DATA!$S$1:$AC$38,4,FALSE))="X","X",(IF(R686="X",1,R686+1)))))</f>
        <v/>
      </c>
      <c r="S687" s="50" t="str">
        <f>IF($A687="","",(IF((VLOOKUP($A687,DATA!$S$1:$AC$38,5,FALSE))="X","X",(IF(S686="X",1,S686+1)))))</f>
        <v/>
      </c>
      <c r="T687" s="50" t="str">
        <f>IF($A687="","",(IF((VLOOKUP($A687,DATA!$S$1:$AC$38,6,FALSE))="X","X",(IF(T686="X",1,T686+1)))))</f>
        <v/>
      </c>
      <c r="U687" s="50" t="str">
        <f>IF($A687="","",(IF((VLOOKUP($A687,DATA!$S$1:$AC$38,7,FALSE))="X","X",(IF(U686="X",1,U686+1)))))</f>
        <v/>
      </c>
      <c r="V687" s="51" t="str">
        <f>IF($A687="","",(IF((VLOOKUP($A687,DATA!$S$1:$AC$38,8,FALSE))="X","X",(IF(V686="X",1,V686+1)))))</f>
        <v/>
      </c>
      <c r="W687" s="50" t="str">
        <f>IF($A687="","",(IF((VLOOKUP($A687,DATA!$S$1:$AC$38,9,FALSE))="X","X",(IF(W686="X",1,W686+1)))))</f>
        <v/>
      </c>
      <c r="X687" s="50" t="str">
        <f>IF($A687="","",(IF((VLOOKUP($A687,DATA!$S$1:$AC$38,10,FALSE))="X","X",(IF(X686="X",1,X686+1)))))</f>
        <v/>
      </c>
      <c r="Y687" s="51" t="str">
        <f>IF($A687="","",(IF((VLOOKUP($A687,DATA!$S$1:$AC$38,11,FALSE))="X","X",(IF(Y686="X",1,Y686+1)))))</f>
        <v/>
      </c>
    </row>
    <row r="688" spans="2:25" ht="18.600000000000001" customHeight="1" x14ac:dyDescent="0.25">
      <c r="B688" s="50" t="str">
        <f>IF($A688="","",(IF((VLOOKUP($A688,DATA!$A$1:$M$38,2,FALSE))="X","X",(IF(B687="X",1,B687+1)))))</f>
        <v/>
      </c>
      <c r="C688" s="51" t="str">
        <f>IF($A688="","",(IF((VLOOKUP($A688,DATA!$A$1:$M$38,3,FALSE))="X","X",(IF(C687="X",1,C687+1)))))</f>
        <v/>
      </c>
      <c r="D688" s="50" t="str">
        <f>IF($A688="","",(IF((VLOOKUP($A688,DATA!$A$1:$M$38,4,FALSE))="X","X",(IF(D687="X",1,D687+1)))))</f>
        <v/>
      </c>
      <c r="E688" s="51" t="str">
        <f>IF($A688="","",(IF((VLOOKUP($A688,DATA!$A$1:$M$38,5,FALSE))="X","X",(IF(E687="X",1,E687+1)))))</f>
        <v/>
      </c>
      <c r="F688" s="50" t="str">
        <f>IF($A688="","",(IF((VLOOKUP($A688,DATA!$A$1:$M$38,6,FALSE))="X","X",(IF(F687="X",1,F687+1)))))</f>
        <v/>
      </c>
      <c r="G688" s="51" t="str">
        <f>IF($A688="","",(IF((VLOOKUP($A688,DATA!$A$1:$M$38,7,FALSE))="X","X",(IF(G687="X",1,G687+1)))))</f>
        <v/>
      </c>
      <c r="H688" s="50" t="str">
        <f>IF($A688="","",(IF((VLOOKUP($A688,DATA!$A$1:$M$38,8,FALSE))="X","X",(IF(H687="X",1,H687+1)))))</f>
        <v/>
      </c>
      <c r="I688" s="50" t="str">
        <f>IF($A688="","",(IF((VLOOKUP($A688,DATA!$A$1:$M$38,9,FALSE))="X","X",(IF(I687="X",1,I687+1)))))</f>
        <v/>
      </c>
      <c r="J688" s="51" t="str">
        <f>IF($A688="","",(IF((VLOOKUP($A688,DATA!$A$1:$M$38,10,FALSE))="X","X",(IF(J687="X",1,J687+1)))))</f>
        <v/>
      </c>
      <c r="K688" s="50" t="str">
        <f>IF($A688="","",(IF((VLOOKUP($A688,DATA!$A$1:$M$38,11,FALSE))="X","X",(IF(K687="X",1,K687+1)))))</f>
        <v/>
      </c>
      <c r="L688" s="50" t="str">
        <f>IF($A688="","",(IF((VLOOKUP($A688,DATA!$A$1:$M$38,12,FALSE))="X","X",(IF(L687="X",1,L687+1)))))</f>
        <v/>
      </c>
      <c r="M688" s="50" t="str">
        <f>IF($A688="","",(IF((VLOOKUP($A688,DATA!$A$1:$M$38,13,FALSE))="X","X",(IF(M687="X",1,M687+1)))))</f>
        <v/>
      </c>
      <c r="N688" s="53" t="str">
        <f t="shared" si="20"/>
        <v/>
      </c>
      <c r="O688" s="51" t="str">
        <f t="shared" si="21"/>
        <v/>
      </c>
      <c r="P688" s="50" t="str">
        <f>IF($A688="","",(IF((VLOOKUP($A688,DATA!$S$1:$AC$38,2,FALSE))="X","X",(IF(P687="X",1,P687+1)))))</f>
        <v/>
      </c>
      <c r="Q688" s="50" t="str">
        <f>IF($A688="","",(IF((VLOOKUP($A688,DATA!$S$1:$AC$38,3,FALSE))="X","X",(IF(Q687="X",1,Q687+1)))))</f>
        <v/>
      </c>
      <c r="R688" s="50" t="str">
        <f>IF($A688="","",(IF((VLOOKUP($A688,DATA!$S$1:$AC$38,4,FALSE))="X","X",(IF(R687="X",1,R687+1)))))</f>
        <v/>
      </c>
      <c r="S688" s="50" t="str">
        <f>IF($A688="","",(IF((VLOOKUP($A688,DATA!$S$1:$AC$38,5,FALSE))="X","X",(IF(S687="X",1,S687+1)))))</f>
        <v/>
      </c>
      <c r="T688" s="50" t="str">
        <f>IF($A688="","",(IF((VLOOKUP($A688,DATA!$S$1:$AC$38,6,FALSE))="X","X",(IF(T687="X",1,T687+1)))))</f>
        <v/>
      </c>
      <c r="U688" s="50" t="str">
        <f>IF($A688="","",(IF((VLOOKUP($A688,DATA!$S$1:$AC$38,7,FALSE))="X","X",(IF(U687="X",1,U687+1)))))</f>
        <v/>
      </c>
      <c r="V688" s="51" t="str">
        <f>IF($A688="","",(IF((VLOOKUP($A688,DATA!$S$1:$AC$38,8,FALSE))="X","X",(IF(V687="X",1,V687+1)))))</f>
        <v/>
      </c>
      <c r="W688" s="50" t="str">
        <f>IF($A688="","",(IF((VLOOKUP($A688,DATA!$S$1:$AC$38,9,FALSE))="X","X",(IF(W687="X",1,W687+1)))))</f>
        <v/>
      </c>
      <c r="X688" s="50" t="str">
        <f>IF($A688="","",(IF((VLOOKUP($A688,DATA!$S$1:$AC$38,10,FALSE))="X","X",(IF(X687="X",1,X687+1)))))</f>
        <v/>
      </c>
      <c r="Y688" s="51" t="str">
        <f>IF($A688="","",(IF((VLOOKUP($A688,DATA!$S$1:$AC$38,11,FALSE))="X","X",(IF(Y687="X",1,Y687+1)))))</f>
        <v/>
      </c>
    </row>
    <row r="689" spans="2:25" ht="18.600000000000001" customHeight="1" x14ac:dyDescent="0.25">
      <c r="B689" s="50" t="str">
        <f>IF($A689="","",(IF((VLOOKUP($A689,DATA!$A$1:$M$38,2,FALSE))="X","X",(IF(B688="X",1,B688+1)))))</f>
        <v/>
      </c>
      <c r="C689" s="51" t="str">
        <f>IF($A689="","",(IF((VLOOKUP($A689,DATA!$A$1:$M$38,3,FALSE))="X","X",(IF(C688="X",1,C688+1)))))</f>
        <v/>
      </c>
      <c r="D689" s="50" t="str">
        <f>IF($A689="","",(IF((VLOOKUP($A689,DATA!$A$1:$M$38,4,FALSE))="X","X",(IF(D688="X",1,D688+1)))))</f>
        <v/>
      </c>
      <c r="E689" s="51" t="str">
        <f>IF($A689="","",(IF((VLOOKUP($A689,DATA!$A$1:$M$38,5,FALSE))="X","X",(IF(E688="X",1,E688+1)))))</f>
        <v/>
      </c>
      <c r="F689" s="50" t="str">
        <f>IF($A689="","",(IF((VLOOKUP($A689,DATA!$A$1:$M$38,6,FALSE))="X","X",(IF(F688="X",1,F688+1)))))</f>
        <v/>
      </c>
      <c r="G689" s="51" t="str">
        <f>IF($A689="","",(IF((VLOOKUP($A689,DATA!$A$1:$M$38,7,FALSE))="X","X",(IF(G688="X",1,G688+1)))))</f>
        <v/>
      </c>
      <c r="H689" s="50" t="str">
        <f>IF($A689="","",(IF((VLOOKUP($A689,DATA!$A$1:$M$38,8,FALSE))="X","X",(IF(H688="X",1,H688+1)))))</f>
        <v/>
      </c>
      <c r="I689" s="50" t="str">
        <f>IF($A689="","",(IF((VLOOKUP($A689,DATA!$A$1:$M$38,9,FALSE))="X","X",(IF(I688="X",1,I688+1)))))</f>
        <v/>
      </c>
      <c r="J689" s="51" t="str">
        <f>IF($A689="","",(IF((VLOOKUP($A689,DATA!$A$1:$M$38,10,FALSE))="X","X",(IF(J688="X",1,J688+1)))))</f>
        <v/>
      </c>
      <c r="K689" s="50" t="str">
        <f>IF($A689="","",(IF((VLOOKUP($A689,DATA!$A$1:$M$38,11,FALSE))="X","X",(IF(K688="X",1,K688+1)))))</f>
        <v/>
      </c>
      <c r="L689" s="50" t="str">
        <f>IF($A689="","",(IF((VLOOKUP($A689,DATA!$A$1:$M$38,12,FALSE))="X","X",(IF(L688="X",1,L688+1)))))</f>
        <v/>
      </c>
      <c r="M689" s="50" t="str">
        <f>IF($A689="","",(IF((VLOOKUP($A689,DATA!$A$1:$M$38,13,FALSE))="X","X",(IF(M688="X",1,M688+1)))))</f>
        <v/>
      </c>
      <c r="N689" s="53" t="str">
        <f t="shared" si="20"/>
        <v/>
      </c>
      <c r="O689" s="51" t="str">
        <f t="shared" si="21"/>
        <v/>
      </c>
      <c r="P689" s="50" t="str">
        <f>IF($A689="","",(IF((VLOOKUP($A689,DATA!$S$1:$AC$38,2,FALSE))="X","X",(IF(P688="X",1,P688+1)))))</f>
        <v/>
      </c>
      <c r="Q689" s="50" t="str">
        <f>IF($A689="","",(IF((VLOOKUP($A689,DATA!$S$1:$AC$38,3,FALSE))="X","X",(IF(Q688="X",1,Q688+1)))))</f>
        <v/>
      </c>
      <c r="R689" s="50" t="str">
        <f>IF($A689="","",(IF((VLOOKUP($A689,DATA!$S$1:$AC$38,4,FALSE))="X","X",(IF(R688="X",1,R688+1)))))</f>
        <v/>
      </c>
      <c r="S689" s="50" t="str">
        <f>IF($A689="","",(IF((VLOOKUP($A689,DATA!$S$1:$AC$38,5,FALSE))="X","X",(IF(S688="X",1,S688+1)))))</f>
        <v/>
      </c>
      <c r="T689" s="50" t="str">
        <f>IF($A689="","",(IF((VLOOKUP($A689,DATA!$S$1:$AC$38,6,FALSE))="X","X",(IF(T688="X",1,T688+1)))))</f>
        <v/>
      </c>
      <c r="U689" s="50" t="str">
        <f>IF($A689="","",(IF((VLOOKUP($A689,DATA!$S$1:$AC$38,7,FALSE))="X","X",(IF(U688="X",1,U688+1)))))</f>
        <v/>
      </c>
      <c r="V689" s="51" t="str">
        <f>IF($A689="","",(IF((VLOOKUP($A689,DATA!$S$1:$AC$38,8,FALSE))="X","X",(IF(V688="X",1,V688+1)))))</f>
        <v/>
      </c>
      <c r="W689" s="50" t="str">
        <f>IF($A689="","",(IF((VLOOKUP($A689,DATA!$S$1:$AC$38,9,FALSE))="X","X",(IF(W688="X",1,W688+1)))))</f>
        <v/>
      </c>
      <c r="X689" s="50" t="str">
        <f>IF($A689="","",(IF((VLOOKUP($A689,DATA!$S$1:$AC$38,10,FALSE))="X","X",(IF(X688="X",1,X688+1)))))</f>
        <v/>
      </c>
      <c r="Y689" s="51" t="str">
        <f>IF($A689="","",(IF((VLOOKUP($A689,DATA!$S$1:$AC$38,11,FALSE))="X","X",(IF(Y688="X",1,Y688+1)))))</f>
        <v/>
      </c>
    </row>
    <row r="690" spans="2:25" ht="18.600000000000001" customHeight="1" x14ac:dyDescent="0.25">
      <c r="B690" s="50" t="str">
        <f>IF($A690="","",(IF((VLOOKUP($A690,DATA!$A$1:$M$38,2,FALSE))="X","X",(IF(B689="X",1,B689+1)))))</f>
        <v/>
      </c>
      <c r="C690" s="51" t="str">
        <f>IF($A690="","",(IF((VLOOKUP($A690,DATA!$A$1:$M$38,3,FALSE))="X","X",(IF(C689="X",1,C689+1)))))</f>
        <v/>
      </c>
      <c r="D690" s="50" t="str">
        <f>IF($A690="","",(IF((VLOOKUP($A690,DATA!$A$1:$M$38,4,FALSE))="X","X",(IF(D689="X",1,D689+1)))))</f>
        <v/>
      </c>
      <c r="E690" s="51" t="str">
        <f>IF($A690="","",(IF((VLOOKUP($A690,DATA!$A$1:$M$38,5,FALSE))="X","X",(IF(E689="X",1,E689+1)))))</f>
        <v/>
      </c>
      <c r="F690" s="50" t="str">
        <f>IF($A690="","",(IF((VLOOKUP($A690,DATA!$A$1:$M$38,6,FALSE))="X","X",(IF(F689="X",1,F689+1)))))</f>
        <v/>
      </c>
      <c r="G690" s="51" t="str">
        <f>IF($A690="","",(IF((VLOOKUP($A690,DATA!$A$1:$M$38,7,FALSE))="X","X",(IF(G689="X",1,G689+1)))))</f>
        <v/>
      </c>
      <c r="H690" s="50" t="str">
        <f>IF($A690="","",(IF((VLOOKUP($A690,DATA!$A$1:$M$38,8,FALSE))="X","X",(IF(H689="X",1,H689+1)))))</f>
        <v/>
      </c>
      <c r="I690" s="50" t="str">
        <f>IF($A690="","",(IF((VLOOKUP($A690,DATA!$A$1:$M$38,9,FALSE))="X","X",(IF(I689="X",1,I689+1)))))</f>
        <v/>
      </c>
      <c r="J690" s="51" t="str">
        <f>IF($A690="","",(IF((VLOOKUP($A690,DATA!$A$1:$M$38,10,FALSE))="X","X",(IF(J689="X",1,J689+1)))))</f>
        <v/>
      </c>
      <c r="K690" s="50" t="str">
        <f>IF($A690="","",(IF((VLOOKUP($A690,DATA!$A$1:$M$38,11,FALSE))="X","X",(IF(K689="X",1,K689+1)))))</f>
        <v/>
      </c>
      <c r="L690" s="50" t="str">
        <f>IF($A690="","",(IF((VLOOKUP($A690,DATA!$A$1:$M$38,12,FALSE))="X","X",(IF(L689="X",1,L689+1)))))</f>
        <v/>
      </c>
      <c r="M690" s="50" t="str">
        <f>IF($A690="","",(IF((VLOOKUP($A690,DATA!$A$1:$M$38,13,FALSE))="X","X",(IF(M689="X",1,M689+1)))))</f>
        <v/>
      </c>
      <c r="N690" s="53" t="str">
        <f t="shared" si="20"/>
        <v/>
      </c>
      <c r="O690" s="51" t="str">
        <f t="shared" si="21"/>
        <v/>
      </c>
      <c r="P690" s="50" t="str">
        <f>IF($A690="","",(IF((VLOOKUP($A690,DATA!$S$1:$AC$38,2,FALSE))="X","X",(IF(P689="X",1,P689+1)))))</f>
        <v/>
      </c>
      <c r="Q690" s="50" t="str">
        <f>IF($A690="","",(IF((VLOOKUP($A690,DATA!$S$1:$AC$38,3,FALSE))="X","X",(IF(Q689="X",1,Q689+1)))))</f>
        <v/>
      </c>
      <c r="R690" s="50" t="str">
        <f>IF($A690="","",(IF((VLOOKUP($A690,DATA!$S$1:$AC$38,4,FALSE))="X","X",(IF(R689="X",1,R689+1)))))</f>
        <v/>
      </c>
      <c r="S690" s="50" t="str">
        <f>IF($A690="","",(IF((VLOOKUP($A690,DATA!$S$1:$AC$38,5,FALSE))="X","X",(IF(S689="X",1,S689+1)))))</f>
        <v/>
      </c>
      <c r="T690" s="50" t="str">
        <f>IF($A690="","",(IF((VLOOKUP($A690,DATA!$S$1:$AC$38,6,FALSE))="X","X",(IF(T689="X",1,T689+1)))))</f>
        <v/>
      </c>
      <c r="U690" s="50" t="str">
        <f>IF($A690="","",(IF((VLOOKUP($A690,DATA!$S$1:$AC$38,7,FALSE))="X","X",(IF(U689="X",1,U689+1)))))</f>
        <v/>
      </c>
      <c r="V690" s="51" t="str">
        <f>IF($A690="","",(IF((VLOOKUP($A690,DATA!$S$1:$AC$38,8,FALSE))="X","X",(IF(V689="X",1,V689+1)))))</f>
        <v/>
      </c>
      <c r="W690" s="50" t="str">
        <f>IF($A690="","",(IF((VLOOKUP($A690,DATA!$S$1:$AC$38,9,FALSE))="X","X",(IF(W689="X",1,W689+1)))))</f>
        <v/>
      </c>
      <c r="X690" s="50" t="str">
        <f>IF($A690="","",(IF((VLOOKUP($A690,DATA!$S$1:$AC$38,10,FALSE))="X","X",(IF(X689="X",1,X689+1)))))</f>
        <v/>
      </c>
      <c r="Y690" s="51" t="str">
        <f>IF($A690="","",(IF((VLOOKUP($A690,DATA!$S$1:$AC$38,11,FALSE))="X","X",(IF(Y689="X",1,Y689+1)))))</f>
        <v/>
      </c>
    </row>
    <row r="691" spans="2:25" ht="18.600000000000001" customHeight="1" x14ac:dyDescent="0.25">
      <c r="B691" s="50" t="str">
        <f>IF($A691="","",(IF((VLOOKUP($A691,DATA!$A$1:$M$38,2,FALSE))="X","X",(IF(B690="X",1,B690+1)))))</f>
        <v/>
      </c>
      <c r="C691" s="51" t="str">
        <f>IF($A691="","",(IF((VLOOKUP($A691,DATA!$A$1:$M$38,3,FALSE))="X","X",(IF(C690="X",1,C690+1)))))</f>
        <v/>
      </c>
      <c r="D691" s="50" t="str">
        <f>IF($A691="","",(IF((VLOOKUP($A691,DATA!$A$1:$M$38,4,FALSE))="X","X",(IF(D690="X",1,D690+1)))))</f>
        <v/>
      </c>
      <c r="E691" s="51" t="str">
        <f>IF($A691="","",(IF((VLOOKUP($A691,DATA!$A$1:$M$38,5,FALSE))="X","X",(IF(E690="X",1,E690+1)))))</f>
        <v/>
      </c>
      <c r="F691" s="50" t="str">
        <f>IF($A691="","",(IF((VLOOKUP($A691,DATA!$A$1:$M$38,6,FALSE))="X","X",(IF(F690="X",1,F690+1)))))</f>
        <v/>
      </c>
      <c r="G691" s="51" t="str">
        <f>IF($A691="","",(IF((VLOOKUP($A691,DATA!$A$1:$M$38,7,FALSE))="X","X",(IF(G690="X",1,G690+1)))))</f>
        <v/>
      </c>
      <c r="H691" s="50" t="str">
        <f>IF($A691="","",(IF((VLOOKUP($A691,DATA!$A$1:$M$38,8,FALSE))="X","X",(IF(H690="X",1,H690+1)))))</f>
        <v/>
      </c>
      <c r="I691" s="50" t="str">
        <f>IF($A691="","",(IF((VLOOKUP($A691,DATA!$A$1:$M$38,9,FALSE))="X","X",(IF(I690="X",1,I690+1)))))</f>
        <v/>
      </c>
      <c r="J691" s="51" t="str">
        <f>IF($A691="","",(IF((VLOOKUP($A691,DATA!$A$1:$M$38,10,FALSE))="X","X",(IF(J690="X",1,J690+1)))))</f>
        <v/>
      </c>
      <c r="K691" s="50" t="str">
        <f>IF($A691="","",(IF((VLOOKUP($A691,DATA!$A$1:$M$38,11,FALSE))="X","X",(IF(K690="X",1,K690+1)))))</f>
        <v/>
      </c>
      <c r="L691" s="50" t="str">
        <f>IF($A691="","",(IF((VLOOKUP($A691,DATA!$A$1:$M$38,12,FALSE))="X","X",(IF(L690="X",1,L690+1)))))</f>
        <v/>
      </c>
      <c r="M691" s="50" t="str">
        <f>IF($A691="","",(IF((VLOOKUP($A691,DATA!$A$1:$M$38,13,FALSE))="X","X",(IF(M690="X",1,M690+1)))))</f>
        <v/>
      </c>
      <c r="N691" s="53" t="str">
        <f t="shared" si="20"/>
        <v/>
      </c>
      <c r="O691" s="51" t="str">
        <f t="shared" si="21"/>
        <v/>
      </c>
      <c r="P691" s="50" t="str">
        <f>IF($A691="","",(IF((VLOOKUP($A691,DATA!$S$1:$AC$38,2,FALSE))="X","X",(IF(P690="X",1,P690+1)))))</f>
        <v/>
      </c>
      <c r="Q691" s="50" t="str">
        <f>IF($A691="","",(IF((VLOOKUP($A691,DATA!$S$1:$AC$38,3,FALSE))="X","X",(IF(Q690="X",1,Q690+1)))))</f>
        <v/>
      </c>
      <c r="R691" s="50" t="str">
        <f>IF($A691="","",(IF((VLOOKUP($A691,DATA!$S$1:$AC$38,4,FALSE))="X","X",(IF(R690="X",1,R690+1)))))</f>
        <v/>
      </c>
      <c r="S691" s="50" t="str">
        <f>IF($A691="","",(IF((VLOOKUP($A691,DATA!$S$1:$AC$38,5,FALSE))="X","X",(IF(S690="X",1,S690+1)))))</f>
        <v/>
      </c>
      <c r="T691" s="50" t="str">
        <f>IF($A691="","",(IF((VLOOKUP($A691,DATA!$S$1:$AC$38,6,FALSE))="X","X",(IF(T690="X",1,T690+1)))))</f>
        <v/>
      </c>
      <c r="U691" s="50" t="str">
        <f>IF($A691="","",(IF((VLOOKUP($A691,DATA!$S$1:$AC$38,7,FALSE))="X","X",(IF(U690="X",1,U690+1)))))</f>
        <v/>
      </c>
      <c r="V691" s="51" t="str">
        <f>IF($A691="","",(IF((VLOOKUP($A691,DATA!$S$1:$AC$38,8,FALSE))="X","X",(IF(V690="X",1,V690+1)))))</f>
        <v/>
      </c>
      <c r="W691" s="50" t="str">
        <f>IF($A691="","",(IF((VLOOKUP($A691,DATA!$S$1:$AC$38,9,FALSE))="X","X",(IF(W690="X",1,W690+1)))))</f>
        <v/>
      </c>
      <c r="X691" s="50" t="str">
        <f>IF($A691="","",(IF((VLOOKUP($A691,DATA!$S$1:$AC$38,10,FALSE))="X","X",(IF(X690="X",1,X690+1)))))</f>
        <v/>
      </c>
      <c r="Y691" s="51" t="str">
        <f>IF($A691="","",(IF((VLOOKUP($A691,DATA!$S$1:$AC$38,11,FALSE))="X","X",(IF(Y690="X",1,Y690+1)))))</f>
        <v/>
      </c>
    </row>
    <row r="692" spans="2:25" ht="18.600000000000001" customHeight="1" x14ac:dyDescent="0.25">
      <c r="B692" s="50" t="str">
        <f>IF($A692="","",(IF((VLOOKUP($A692,DATA!$A$1:$M$38,2,FALSE))="X","X",(IF(B691="X",1,B691+1)))))</f>
        <v/>
      </c>
      <c r="C692" s="51" t="str">
        <f>IF($A692="","",(IF((VLOOKUP($A692,DATA!$A$1:$M$38,3,FALSE))="X","X",(IF(C691="X",1,C691+1)))))</f>
        <v/>
      </c>
      <c r="D692" s="50" t="str">
        <f>IF($A692="","",(IF((VLOOKUP($A692,DATA!$A$1:$M$38,4,FALSE))="X","X",(IF(D691="X",1,D691+1)))))</f>
        <v/>
      </c>
      <c r="E692" s="51" t="str">
        <f>IF($A692="","",(IF((VLOOKUP($A692,DATA!$A$1:$M$38,5,FALSE))="X","X",(IF(E691="X",1,E691+1)))))</f>
        <v/>
      </c>
      <c r="F692" s="50" t="str">
        <f>IF($A692="","",(IF((VLOOKUP($A692,DATA!$A$1:$M$38,6,FALSE))="X","X",(IF(F691="X",1,F691+1)))))</f>
        <v/>
      </c>
      <c r="G692" s="51" t="str">
        <f>IF($A692="","",(IF((VLOOKUP($A692,DATA!$A$1:$M$38,7,FALSE))="X","X",(IF(G691="X",1,G691+1)))))</f>
        <v/>
      </c>
      <c r="H692" s="50" t="str">
        <f>IF($A692="","",(IF((VLOOKUP($A692,DATA!$A$1:$M$38,8,FALSE))="X","X",(IF(H691="X",1,H691+1)))))</f>
        <v/>
      </c>
      <c r="I692" s="50" t="str">
        <f>IF($A692="","",(IF((VLOOKUP($A692,DATA!$A$1:$M$38,9,FALSE))="X","X",(IF(I691="X",1,I691+1)))))</f>
        <v/>
      </c>
      <c r="J692" s="51" t="str">
        <f>IF($A692="","",(IF((VLOOKUP($A692,DATA!$A$1:$M$38,10,FALSE))="X","X",(IF(J691="X",1,J691+1)))))</f>
        <v/>
      </c>
      <c r="K692" s="50" t="str">
        <f>IF($A692="","",(IF((VLOOKUP($A692,DATA!$A$1:$M$38,11,FALSE))="X","X",(IF(K691="X",1,K691+1)))))</f>
        <v/>
      </c>
      <c r="L692" s="50" t="str">
        <f>IF($A692="","",(IF((VLOOKUP($A692,DATA!$A$1:$M$38,12,FALSE))="X","X",(IF(L691="X",1,L691+1)))))</f>
        <v/>
      </c>
      <c r="M692" s="50" t="str">
        <f>IF($A692="","",(IF((VLOOKUP($A692,DATA!$A$1:$M$38,13,FALSE))="X","X",(IF(M691="X",1,M691+1)))))</f>
        <v/>
      </c>
      <c r="N692" s="53" t="str">
        <f t="shared" si="20"/>
        <v/>
      </c>
      <c r="O692" s="51" t="str">
        <f t="shared" si="21"/>
        <v/>
      </c>
      <c r="P692" s="50" t="str">
        <f>IF($A692="","",(IF((VLOOKUP($A692,DATA!$S$1:$AC$38,2,FALSE))="X","X",(IF(P691="X",1,P691+1)))))</f>
        <v/>
      </c>
      <c r="Q692" s="50" t="str">
        <f>IF($A692="","",(IF((VLOOKUP($A692,DATA!$S$1:$AC$38,3,FALSE))="X","X",(IF(Q691="X",1,Q691+1)))))</f>
        <v/>
      </c>
      <c r="R692" s="50" t="str">
        <f>IF($A692="","",(IF((VLOOKUP($A692,DATA!$S$1:$AC$38,4,FALSE))="X","X",(IF(R691="X",1,R691+1)))))</f>
        <v/>
      </c>
      <c r="S692" s="50" t="str">
        <f>IF($A692="","",(IF((VLOOKUP($A692,DATA!$S$1:$AC$38,5,FALSE))="X","X",(IF(S691="X",1,S691+1)))))</f>
        <v/>
      </c>
      <c r="T692" s="50" t="str">
        <f>IF($A692="","",(IF((VLOOKUP($A692,DATA!$S$1:$AC$38,6,FALSE))="X","X",(IF(T691="X",1,T691+1)))))</f>
        <v/>
      </c>
      <c r="U692" s="50" t="str">
        <f>IF($A692="","",(IF((VLOOKUP($A692,DATA!$S$1:$AC$38,7,FALSE))="X","X",(IF(U691="X",1,U691+1)))))</f>
        <v/>
      </c>
      <c r="V692" s="51" t="str">
        <f>IF($A692="","",(IF((VLOOKUP($A692,DATA!$S$1:$AC$38,8,FALSE))="X","X",(IF(V691="X",1,V691+1)))))</f>
        <v/>
      </c>
      <c r="W692" s="50" t="str">
        <f>IF($A692="","",(IF((VLOOKUP($A692,DATA!$S$1:$AC$38,9,FALSE))="X","X",(IF(W691="X",1,W691+1)))))</f>
        <v/>
      </c>
      <c r="X692" s="50" t="str">
        <f>IF($A692="","",(IF((VLOOKUP($A692,DATA!$S$1:$AC$38,10,FALSE))="X","X",(IF(X691="X",1,X691+1)))))</f>
        <v/>
      </c>
      <c r="Y692" s="51" t="str">
        <f>IF($A692="","",(IF((VLOOKUP($A692,DATA!$S$1:$AC$38,11,FALSE))="X","X",(IF(Y691="X",1,Y691+1)))))</f>
        <v/>
      </c>
    </row>
    <row r="693" spans="2:25" ht="18.600000000000001" customHeight="1" x14ac:dyDescent="0.25">
      <c r="B693" s="50" t="str">
        <f>IF($A693="","",(IF((VLOOKUP($A693,DATA!$A$1:$M$38,2,FALSE))="X","X",(IF(B692="X",1,B692+1)))))</f>
        <v/>
      </c>
      <c r="C693" s="51" t="str">
        <f>IF($A693="","",(IF((VLOOKUP($A693,DATA!$A$1:$M$38,3,FALSE))="X","X",(IF(C692="X",1,C692+1)))))</f>
        <v/>
      </c>
      <c r="D693" s="50" t="str">
        <f>IF($A693="","",(IF((VLOOKUP($A693,DATA!$A$1:$M$38,4,FALSE))="X","X",(IF(D692="X",1,D692+1)))))</f>
        <v/>
      </c>
      <c r="E693" s="51" t="str">
        <f>IF($A693="","",(IF((VLOOKUP($A693,DATA!$A$1:$M$38,5,FALSE))="X","X",(IF(E692="X",1,E692+1)))))</f>
        <v/>
      </c>
      <c r="F693" s="50" t="str">
        <f>IF($A693="","",(IF((VLOOKUP($A693,DATA!$A$1:$M$38,6,FALSE))="X","X",(IF(F692="X",1,F692+1)))))</f>
        <v/>
      </c>
      <c r="G693" s="51" t="str">
        <f>IF($A693="","",(IF((VLOOKUP($A693,DATA!$A$1:$M$38,7,FALSE))="X","X",(IF(G692="X",1,G692+1)))))</f>
        <v/>
      </c>
      <c r="H693" s="50" t="str">
        <f>IF($A693="","",(IF((VLOOKUP($A693,DATA!$A$1:$M$38,8,FALSE))="X","X",(IF(H692="X",1,H692+1)))))</f>
        <v/>
      </c>
      <c r="I693" s="50" t="str">
        <f>IF($A693="","",(IF((VLOOKUP($A693,DATA!$A$1:$M$38,9,FALSE))="X","X",(IF(I692="X",1,I692+1)))))</f>
        <v/>
      </c>
      <c r="J693" s="51" t="str">
        <f>IF($A693="","",(IF((VLOOKUP($A693,DATA!$A$1:$M$38,10,FALSE))="X","X",(IF(J692="X",1,J692+1)))))</f>
        <v/>
      </c>
      <c r="K693" s="50" t="str">
        <f>IF($A693="","",(IF((VLOOKUP($A693,DATA!$A$1:$M$38,11,FALSE))="X","X",(IF(K692="X",1,K692+1)))))</f>
        <v/>
      </c>
      <c r="L693" s="50" t="str">
        <f>IF($A693="","",(IF((VLOOKUP($A693,DATA!$A$1:$M$38,12,FALSE))="X","X",(IF(L692="X",1,L692+1)))))</f>
        <v/>
      </c>
      <c r="M693" s="50" t="str">
        <f>IF($A693="","",(IF((VLOOKUP($A693,DATA!$A$1:$M$38,13,FALSE))="X","X",(IF(M692="X",1,M692+1)))))</f>
        <v/>
      </c>
      <c r="N693" s="53" t="str">
        <f t="shared" si="20"/>
        <v/>
      </c>
      <c r="O693" s="51" t="str">
        <f t="shared" si="21"/>
        <v/>
      </c>
      <c r="P693" s="50" t="str">
        <f>IF($A693="","",(IF((VLOOKUP($A693,DATA!$S$1:$AC$38,2,FALSE))="X","X",(IF(P692="X",1,P692+1)))))</f>
        <v/>
      </c>
      <c r="Q693" s="50" t="str">
        <f>IF($A693="","",(IF((VLOOKUP($A693,DATA!$S$1:$AC$38,3,FALSE))="X","X",(IF(Q692="X",1,Q692+1)))))</f>
        <v/>
      </c>
      <c r="R693" s="50" t="str">
        <f>IF($A693="","",(IF((VLOOKUP($A693,DATA!$S$1:$AC$38,4,FALSE))="X","X",(IF(R692="X",1,R692+1)))))</f>
        <v/>
      </c>
      <c r="S693" s="50" t="str">
        <f>IF($A693="","",(IF((VLOOKUP($A693,DATA!$S$1:$AC$38,5,FALSE))="X","X",(IF(S692="X",1,S692+1)))))</f>
        <v/>
      </c>
      <c r="T693" s="50" t="str">
        <f>IF($A693="","",(IF((VLOOKUP($A693,DATA!$S$1:$AC$38,6,FALSE))="X","X",(IF(T692="X",1,T692+1)))))</f>
        <v/>
      </c>
      <c r="U693" s="50" t="str">
        <f>IF($A693="","",(IF((VLOOKUP($A693,DATA!$S$1:$AC$38,7,FALSE))="X","X",(IF(U692="X",1,U692+1)))))</f>
        <v/>
      </c>
      <c r="V693" s="51" t="str">
        <f>IF($A693="","",(IF((VLOOKUP($A693,DATA!$S$1:$AC$38,8,FALSE))="X","X",(IF(V692="X",1,V692+1)))))</f>
        <v/>
      </c>
      <c r="W693" s="50" t="str">
        <f>IF($A693="","",(IF((VLOOKUP($A693,DATA!$S$1:$AC$38,9,FALSE))="X","X",(IF(W692="X",1,W692+1)))))</f>
        <v/>
      </c>
      <c r="X693" s="50" t="str">
        <f>IF($A693="","",(IF((VLOOKUP($A693,DATA!$S$1:$AC$38,10,FALSE))="X","X",(IF(X692="X",1,X692+1)))))</f>
        <v/>
      </c>
      <c r="Y693" s="51" t="str">
        <f>IF($A693="","",(IF((VLOOKUP($A693,DATA!$S$1:$AC$38,11,FALSE))="X","X",(IF(Y692="X",1,Y692+1)))))</f>
        <v/>
      </c>
    </row>
    <row r="694" spans="2:25" ht="18.600000000000001" customHeight="1" x14ac:dyDescent="0.25">
      <c r="B694" s="50" t="str">
        <f>IF($A694="","",(IF((VLOOKUP($A694,DATA!$A$1:$M$38,2,FALSE))="X","X",(IF(B693="X",1,B693+1)))))</f>
        <v/>
      </c>
      <c r="C694" s="51" t="str">
        <f>IF($A694="","",(IF((VLOOKUP($A694,DATA!$A$1:$M$38,3,FALSE))="X","X",(IF(C693="X",1,C693+1)))))</f>
        <v/>
      </c>
      <c r="D694" s="50" t="str">
        <f>IF($A694="","",(IF((VLOOKUP($A694,DATA!$A$1:$M$38,4,FALSE))="X","X",(IF(D693="X",1,D693+1)))))</f>
        <v/>
      </c>
      <c r="E694" s="51" t="str">
        <f>IF($A694="","",(IF((VLOOKUP($A694,DATA!$A$1:$M$38,5,FALSE))="X","X",(IF(E693="X",1,E693+1)))))</f>
        <v/>
      </c>
      <c r="F694" s="50" t="str">
        <f>IF($A694="","",(IF((VLOOKUP($A694,DATA!$A$1:$M$38,6,FALSE))="X","X",(IF(F693="X",1,F693+1)))))</f>
        <v/>
      </c>
      <c r="G694" s="51" t="str">
        <f>IF($A694="","",(IF((VLOOKUP($A694,DATA!$A$1:$M$38,7,FALSE))="X","X",(IF(G693="X",1,G693+1)))))</f>
        <v/>
      </c>
      <c r="H694" s="50" t="str">
        <f>IF($A694="","",(IF((VLOOKUP($A694,DATA!$A$1:$M$38,8,FALSE))="X","X",(IF(H693="X",1,H693+1)))))</f>
        <v/>
      </c>
      <c r="I694" s="50" t="str">
        <f>IF($A694="","",(IF((VLOOKUP($A694,DATA!$A$1:$M$38,9,FALSE))="X","X",(IF(I693="X",1,I693+1)))))</f>
        <v/>
      </c>
      <c r="J694" s="51" t="str">
        <f>IF($A694="","",(IF((VLOOKUP($A694,DATA!$A$1:$M$38,10,FALSE))="X","X",(IF(J693="X",1,J693+1)))))</f>
        <v/>
      </c>
      <c r="K694" s="50" t="str">
        <f>IF($A694="","",(IF((VLOOKUP($A694,DATA!$A$1:$M$38,11,FALSE))="X","X",(IF(K693="X",1,K693+1)))))</f>
        <v/>
      </c>
      <c r="L694" s="50" t="str">
        <f>IF($A694="","",(IF((VLOOKUP($A694,DATA!$A$1:$M$38,12,FALSE))="X","X",(IF(L693="X",1,L693+1)))))</f>
        <v/>
      </c>
      <c r="M694" s="50" t="str">
        <f>IF($A694="","",(IF((VLOOKUP($A694,DATA!$A$1:$M$38,13,FALSE))="X","X",(IF(M693="X",1,M693+1)))))</f>
        <v/>
      </c>
      <c r="N694" s="53" t="str">
        <f t="shared" si="20"/>
        <v/>
      </c>
      <c r="O694" s="51" t="str">
        <f t="shared" si="21"/>
        <v/>
      </c>
      <c r="P694" s="50" t="str">
        <f>IF($A694="","",(IF((VLOOKUP($A694,DATA!$S$1:$AC$38,2,FALSE))="X","X",(IF(P693="X",1,P693+1)))))</f>
        <v/>
      </c>
      <c r="Q694" s="50" t="str">
        <f>IF($A694="","",(IF((VLOOKUP($A694,DATA!$S$1:$AC$38,3,FALSE))="X","X",(IF(Q693="X",1,Q693+1)))))</f>
        <v/>
      </c>
      <c r="R694" s="50" t="str">
        <f>IF($A694="","",(IF((VLOOKUP($A694,DATA!$S$1:$AC$38,4,FALSE))="X","X",(IF(R693="X",1,R693+1)))))</f>
        <v/>
      </c>
      <c r="S694" s="50" t="str">
        <f>IF($A694="","",(IF((VLOOKUP($A694,DATA!$S$1:$AC$38,5,FALSE))="X","X",(IF(S693="X",1,S693+1)))))</f>
        <v/>
      </c>
      <c r="T694" s="50" t="str">
        <f>IF($A694="","",(IF((VLOOKUP($A694,DATA!$S$1:$AC$38,6,FALSE))="X","X",(IF(T693="X",1,T693+1)))))</f>
        <v/>
      </c>
      <c r="U694" s="50" t="str">
        <f>IF($A694="","",(IF((VLOOKUP($A694,DATA!$S$1:$AC$38,7,FALSE))="X","X",(IF(U693="X",1,U693+1)))))</f>
        <v/>
      </c>
      <c r="V694" s="51" t="str">
        <f>IF($A694="","",(IF((VLOOKUP($A694,DATA!$S$1:$AC$38,8,FALSE))="X","X",(IF(V693="X",1,V693+1)))))</f>
        <v/>
      </c>
      <c r="W694" s="50" t="str">
        <f>IF($A694="","",(IF((VLOOKUP($A694,DATA!$S$1:$AC$38,9,FALSE))="X","X",(IF(W693="X",1,W693+1)))))</f>
        <v/>
      </c>
      <c r="X694" s="50" t="str">
        <f>IF($A694="","",(IF((VLOOKUP($A694,DATA!$S$1:$AC$38,10,FALSE))="X","X",(IF(X693="X",1,X693+1)))))</f>
        <v/>
      </c>
      <c r="Y694" s="51" t="str">
        <f>IF($A694="","",(IF((VLOOKUP($A694,DATA!$S$1:$AC$38,11,FALSE))="X","X",(IF(Y693="X",1,Y693+1)))))</f>
        <v/>
      </c>
    </row>
    <row r="695" spans="2:25" ht="18.600000000000001" customHeight="1" x14ac:dyDescent="0.25">
      <c r="B695" s="50" t="str">
        <f>IF($A695="","",(IF((VLOOKUP($A695,DATA!$A$1:$M$38,2,FALSE))="X","X",(IF(B694="X",1,B694+1)))))</f>
        <v/>
      </c>
      <c r="C695" s="51" t="str">
        <f>IF($A695="","",(IF((VLOOKUP($A695,DATA!$A$1:$M$38,3,FALSE))="X","X",(IF(C694="X",1,C694+1)))))</f>
        <v/>
      </c>
      <c r="D695" s="50" t="str">
        <f>IF($A695="","",(IF((VLOOKUP($A695,DATA!$A$1:$M$38,4,FALSE))="X","X",(IF(D694="X",1,D694+1)))))</f>
        <v/>
      </c>
      <c r="E695" s="51" t="str">
        <f>IF($A695="","",(IF((VLOOKUP($A695,DATA!$A$1:$M$38,5,FALSE))="X","X",(IF(E694="X",1,E694+1)))))</f>
        <v/>
      </c>
      <c r="F695" s="50" t="str">
        <f>IF($A695="","",(IF((VLOOKUP($A695,DATA!$A$1:$M$38,6,FALSE))="X","X",(IF(F694="X",1,F694+1)))))</f>
        <v/>
      </c>
      <c r="G695" s="51" t="str">
        <f>IF($A695="","",(IF((VLOOKUP($A695,DATA!$A$1:$M$38,7,FALSE))="X","X",(IF(G694="X",1,G694+1)))))</f>
        <v/>
      </c>
      <c r="H695" s="50" t="str">
        <f>IF($A695="","",(IF((VLOOKUP($A695,DATA!$A$1:$M$38,8,FALSE))="X","X",(IF(H694="X",1,H694+1)))))</f>
        <v/>
      </c>
      <c r="I695" s="50" t="str">
        <f>IF($A695="","",(IF((VLOOKUP($A695,DATA!$A$1:$M$38,9,FALSE))="X","X",(IF(I694="X",1,I694+1)))))</f>
        <v/>
      </c>
      <c r="J695" s="51" t="str">
        <f>IF($A695="","",(IF((VLOOKUP($A695,DATA!$A$1:$M$38,10,FALSE))="X","X",(IF(J694="X",1,J694+1)))))</f>
        <v/>
      </c>
      <c r="K695" s="50" t="str">
        <f>IF($A695="","",(IF((VLOOKUP($A695,DATA!$A$1:$M$38,11,FALSE))="X","X",(IF(K694="X",1,K694+1)))))</f>
        <v/>
      </c>
      <c r="L695" s="50" t="str">
        <f>IF($A695="","",(IF((VLOOKUP($A695,DATA!$A$1:$M$38,12,FALSE))="X","X",(IF(L694="X",1,L694+1)))))</f>
        <v/>
      </c>
      <c r="M695" s="50" t="str">
        <f>IF($A695="","",(IF((VLOOKUP($A695,DATA!$A$1:$M$38,13,FALSE))="X","X",(IF(M694="X",1,M694+1)))))</f>
        <v/>
      </c>
      <c r="N695" s="53" t="str">
        <f t="shared" si="20"/>
        <v/>
      </c>
      <c r="O695" s="51" t="str">
        <f t="shared" si="21"/>
        <v/>
      </c>
      <c r="P695" s="50" t="str">
        <f>IF($A695="","",(IF((VLOOKUP($A695,DATA!$S$1:$AC$38,2,FALSE))="X","X",(IF(P694="X",1,P694+1)))))</f>
        <v/>
      </c>
      <c r="Q695" s="50" t="str">
        <f>IF($A695="","",(IF((VLOOKUP($A695,DATA!$S$1:$AC$38,3,FALSE))="X","X",(IF(Q694="X",1,Q694+1)))))</f>
        <v/>
      </c>
      <c r="R695" s="50" t="str">
        <f>IF($A695="","",(IF((VLOOKUP($A695,DATA!$S$1:$AC$38,4,FALSE))="X","X",(IF(R694="X",1,R694+1)))))</f>
        <v/>
      </c>
      <c r="S695" s="50" t="str">
        <f>IF($A695="","",(IF((VLOOKUP($A695,DATA!$S$1:$AC$38,5,FALSE))="X","X",(IF(S694="X",1,S694+1)))))</f>
        <v/>
      </c>
      <c r="T695" s="50" t="str">
        <f>IF($A695="","",(IF((VLOOKUP($A695,DATA!$S$1:$AC$38,6,FALSE))="X","X",(IF(T694="X",1,T694+1)))))</f>
        <v/>
      </c>
      <c r="U695" s="50" t="str">
        <f>IF($A695="","",(IF((VLOOKUP($A695,DATA!$S$1:$AC$38,7,FALSE))="X","X",(IF(U694="X",1,U694+1)))))</f>
        <v/>
      </c>
      <c r="V695" s="51" t="str">
        <f>IF($A695="","",(IF((VLOOKUP($A695,DATA!$S$1:$AC$38,8,FALSE))="X","X",(IF(V694="X",1,V694+1)))))</f>
        <v/>
      </c>
      <c r="W695" s="50" t="str">
        <f>IF($A695="","",(IF((VLOOKUP($A695,DATA!$S$1:$AC$38,9,FALSE))="X","X",(IF(W694="X",1,W694+1)))))</f>
        <v/>
      </c>
      <c r="X695" s="50" t="str">
        <f>IF($A695="","",(IF((VLOOKUP($A695,DATA!$S$1:$AC$38,10,FALSE))="X","X",(IF(X694="X",1,X694+1)))))</f>
        <v/>
      </c>
      <c r="Y695" s="51" t="str">
        <f>IF($A695="","",(IF((VLOOKUP($A695,DATA!$S$1:$AC$38,11,FALSE))="X","X",(IF(Y694="X",1,Y694+1)))))</f>
        <v/>
      </c>
    </row>
    <row r="696" spans="2:25" ht="18.600000000000001" customHeight="1" x14ac:dyDescent="0.25">
      <c r="B696" s="50" t="str">
        <f>IF($A696="","",(IF((VLOOKUP($A696,DATA!$A$1:$M$38,2,FALSE))="X","X",(IF(B695="X",1,B695+1)))))</f>
        <v/>
      </c>
      <c r="C696" s="51" t="str">
        <f>IF($A696="","",(IF((VLOOKUP($A696,DATA!$A$1:$M$38,3,FALSE))="X","X",(IF(C695="X",1,C695+1)))))</f>
        <v/>
      </c>
      <c r="D696" s="50" t="str">
        <f>IF($A696="","",(IF((VLOOKUP($A696,DATA!$A$1:$M$38,4,FALSE))="X","X",(IF(D695="X",1,D695+1)))))</f>
        <v/>
      </c>
      <c r="E696" s="51" t="str">
        <f>IF($A696="","",(IF((VLOOKUP($A696,DATA!$A$1:$M$38,5,FALSE))="X","X",(IF(E695="X",1,E695+1)))))</f>
        <v/>
      </c>
      <c r="F696" s="50" t="str">
        <f>IF($A696="","",(IF((VLOOKUP($A696,DATA!$A$1:$M$38,6,FALSE))="X","X",(IF(F695="X",1,F695+1)))))</f>
        <v/>
      </c>
      <c r="G696" s="51" t="str">
        <f>IF($A696="","",(IF((VLOOKUP($A696,DATA!$A$1:$M$38,7,FALSE))="X","X",(IF(G695="X",1,G695+1)))))</f>
        <v/>
      </c>
      <c r="H696" s="50" t="str">
        <f>IF($A696="","",(IF((VLOOKUP($A696,DATA!$A$1:$M$38,8,FALSE))="X","X",(IF(H695="X",1,H695+1)))))</f>
        <v/>
      </c>
      <c r="I696" s="50" t="str">
        <f>IF($A696="","",(IF((VLOOKUP($A696,DATA!$A$1:$M$38,9,FALSE))="X","X",(IF(I695="X",1,I695+1)))))</f>
        <v/>
      </c>
      <c r="J696" s="51" t="str">
        <f>IF($A696="","",(IF((VLOOKUP($A696,DATA!$A$1:$M$38,10,FALSE))="X","X",(IF(J695="X",1,J695+1)))))</f>
        <v/>
      </c>
      <c r="K696" s="50" t="str">
        <f>IF($A696="","",(IF((VLOOKUP($A696,DATA!$A$1:$M$38,11,FALSE))="X","X",(IF(K695="X",1,K695+1)))))</f>
        <v/>
      </c>
      <c r="L696" s="50" t="str">
        <f>IF($A696="","",(IF((VLOOKUP($A696,DATA!$A$1:$M$38,12,FALSE))="X","X",(IF(L695="X",1,L695+1)))))</f>
        <v/>
      </c>
      <c r="M696" s="50" t="str">
        <f>IF($A696="","",(IF((VLOOKUP($A696,DATA!$A$1:$M$38,13,FALSE))="X","X",(IF(M695="X",1,M695+1)))))</f>
        <v/>
      </c>
      <c r="N696" s="53" t="str">
        <f t="shared" si="20"/>
        <v/>
      </c>
      <c r="O696" s="51" t="str">
        <f t="shared" si="21"/>
        <v/>
      </c>
      <c r="P696" s="50" t="str">
        <f>IF($A696="","",(IF((VLOOKUP($A696,DATA!$S$1:$AC$38,2,FALSE))="X","X",(IF(P695="X",1,P695+1)))))</f>
        <v/>
      </c>
      <c r="Q696" s="50" t="str">
        <f>IF($A696="","",(IF((VLOOKUP($A696,DATA!$S$1:$AC$38,3,FALSE))="X","X",(IF(Q695="X",1,Q695+1)))))</f>
        <v/>
      </c>
      <c r="R696" s="50" t="str">
        <f>IF($A696="","",(IF((VLOOKUP($A696,DATA!$S$1:$AC$38,4,FALSE))="X","X",(IF(R695="X",1,R695+1)))))</f>
        <v/>
      </c>
      <c r="S696" s="50" t="str">
        <f>IF($A696="","",(IF((VLOOKUP($A696,DATA!$S$1:$AC$38,5,FALSE))="X","X",(IF(S695="X",1,S695+1)))))</f>
        <v/>
      </c>
      <c r="T696" s="50" t="str">
        <f>IF($A696="","",(IF((VLOOKUP($A696,DATA!$S$1:$AC$38,6,FALSE))="X","X",(IF(T695="X",1,T695+1)))))</f>
        <v/>
      </c>
      <c r="U696" s="50" t="str">
        <f>IF($A696="","",(IF((VLOOKUP($A696,DATA!$S$1:$AC$38,7,FALSE))="X","X",(IF(U695="X",1,U695+1)))))</f>
        <v/>
      </c>
      <c r="V696" s="51" t="str">
        <f>IF($A696="","",(IF((VLOOKUP($A696,DATA!$S$1:$AC$38,8,FALSE))="X","X",(IF(V695="X",1,V695+1)))))</f>
        <v/>
      </c>
      <c r="W696" s="50" t="str">
        <f>IF($A696="","",(IF((VLOOKUP($A696,DATA!$S$1:$AC$38,9,FALSE))="X","X",(IF(W695="X",1,W695+1)))))</f>
        <v/>
      </c>
      <c r="X696" s="50" t="str">
        <f>IF($A696="","",(IF((VLOOKUP($A696,DATA!$S$1:$AC$38,10,FALSE))="X","X",(IF(X695="X",1,X695+1)))))</f>
        <v/>
      </c>
      <c r="Y696" s="51" t="str">
        <f>IF($A696="","",(IF((VLOOKUP($A696,DATA!$S$1:$AC$38,11,FALSE))="X","X",(IF(Y695="X",1,Y695+1)))))</f>
        <v/>
      </c>
    </row>
    <row r="697" spans="2:25" ht="18.600000000000001" customHeight="1" x14ac:dyDescent="0.25">
      <c r="B697" s="50" t="str">
        <f>IF($A697="","",(IF((VLOOKUP($A697,DATA!$A$1:$M$38,2,FALSE))="X","X",(IF(B696="X",1,B696+1)))))</f>
        <v/>
      </c>
      <c r="C697" s="51" t="str">
        <f>IF($A697="","",(IF((VLOOKUP($A697,DATA!$A$1:$M$38,3,FALSE))="X","X",(IF(C696="X",1,C696+1)))))</f>
        <v/>
      </c>
      <c r="D697" s="50" t="str">
        <f>IF($A697="","",(IF((VLOOKUP($A697,DATA!$A$1:$M$38,4,FALSE))="X","X",(IF(D696="X",1,D696+1)))))</f>
        <v/>
      </c>
      <c r="E697" s="51" t="str">
        <f>IF($A697="","",(IF((VLOOKUP($A697,DATA!$A$1:$M$38,5,FALSE))="X","X",(IF(E696="X",1,E696+1)))))</f>
        <v/>
      </c>
      <c r="F697" s="50" t="str">
        <f>IF($A697="","",(IF((VLOOKUP($A697,DATA!$A$1:$M$38,6,FALSE))="X","X",(IF(F696="X",1,F696+1)))))</f>
        <v/>
      </c>
      <c r="G697" s="51" t="str">
        <f>IF($A697="","",(IF((VLOOKUP($A697,DATA!$A$1:$M$38,7,FALSE))="X","X",(IF(G696="X",1,G696+1)))))</f>
        <v/>
      </c>
      <c r="H697" s="50" t="str">
        <f>IF($A697="","",(IF((VLOOKUP($A697,DATA!$A$1:$M$38,8,FALSE))="X","X",(IF(H696="X",1,H696+1)))))</f>
        <v/>
      </c>
      <c r="I697" s="50" t="str">
        <f>IF($A697="","",(IF((VLOOKUP($A697,DATA!$A$1:$M$38,9,FALSE))="X","X",(IF(I696="X",1,I696+1)))))</f>
        <v/>
      </c>
      <c r="J697" s="51" t="str">
        <f>IF($A697="","",(IF((VLOOKUP($A697,DATA!$A$1:$M$38,10,FALSE))="X","X",(IF(J696="X",1,J696+1)))))</f>
        <v/>
      </c>
      <c r="K697" s="50" t="str">
        <f>IF($A697="","",(IF((VLOOKUP($A697,DATA!$A$1:$M$38,11,FALSE))="X","X",(IF(K696="X",1,K696+1)))))</f>
        <v/>
      </c>
      <c r="L697" s="50" t="str">
        <f>IF($A697="","",(IF((VLOOKUP($A697,DATA!$A$1:$M$38,12,FALSE))="X","X",(IF(L696="X",1,L696+1)))))</f>
        <v/>
      </c>
      <c r="M697" s="50" t="str">
        <f>IF($A697="","",(IF((VLOOKUP($A697,DATA!$A$1:$M$38,13,FALSE))="X","X",(IF(M696="X",1,M696+1)))))</f>
        <v/>
      </c>
      <c r="N697" s="53" t="str">
        <f t="shared" si="20"/>
        <v/>
      </c>
      <c r="O697" s="51" t="str">
        <f t="shared" si="21"/>
        <v/>
      </c>
      <c r="P697" s="50" t="str">
        <f>IF($A697="","",(IF((VLOOKUP($A697,DATA!$S$1:$AC$38,2,FALSE))="X","X",(IF(P696="X",1,P696+1)))))</f>
        <v/>
      </c>
      <c r="Q697" s="50" t="str">
        <f>IF($A697="","",(IF((VLOOKUP($A697,DATA!$S$1:$AC$38,3,FALSE))="X","X",(IF(Q696="X",1,Q696+1)))))</f>
        <v/>
      </c>
      <c r="R697" s="50" t="str">
        <f>IF($A697="","",(IF((VLOOKUP($A697,DATA!$S$1:$AC$38,4,FALSE))="X","X",(IF(R696="X",1,R696+1)))))</f>
        <v/>
      </c>
      <c r="S697" s="50" t="str">
        <f>IF($A697="","",(IF((VLOOKUP($A697,DATA!$S$1:$AC$38,5,FALSE))="X","X",(IF(S696="X",1,S696+1)))))</f>
        <v/>
      </c>
      <c r="T697" s="50" t="str">
        <f>IF($A697="","",(IF((VLOOKUP($A697,DATA!$S$1:$AC$38,6,FALSE))="X","X",(IF(T696="X",1,T696+1)))))</f>
        <v/>
      </c>
      <c r="U697" s="50" t="str">
        <f>IF($A697="","",(IF((VLOOKUP($A697,DATA!$S$1:$AC$38,7,FALSE))="X","X",(IF(U696="X",1,U696+1)))))</f>
        <v/>
      </c>
      <c r="V697" s="51" t="str">
        <f>IF($A697="","",(IF((VLOOKUP($A697,DATA!$S$1:$AC$38,8,FALSE))="X","X",(IF(V696="X",1,V696+1)))))</f>
        <v/>
      </c>
      <c r="W697" s="50" t="str">
        <f>IF($A697="","",(IF((VLOOKUP($A697,DATA!$S$1:$AC$38,9,FALSE))="X","X",(IF(W696="X",1,W696+1)))))</f>
        <v/>
      </c>
      <c r="X697" s="50" t="str">
        <f>IF($A697="","",(IF((VLOOKUP($A697,DATA!$S$1:$AC$38,10,FALSE))="X","X",(IF(X696="X",1,X696+1)))))</f>
        <v/>
      </c>
      <c r="Y697" s="51" t="str">
        <f>IF($A697="","",(IF((VLOOKUP($A697,DATA!$S$1:$AC$38,11,FALSE))="X","X",(IF(Y696="X",1,Y696+1)))))</f>
        <v/>
      </c>
    </row>
    <row r="698" spans="2:25" ht="18.600000000000001" customHeight="1" x14ac:dyDescent="0.25">
      <c r="B698" s="50" t="str">
        <f>IF($A698="","",(IF((VLOOKUP($A698,DATA!$A$1:$M$38,2,FALSE))="X","X",(IF(B697="X",1,B697+1)))))</f>
        <v/>
      </c>
      <c r="C698" s="51" t="str">
        <f>IF($A698="","",(IF((VLOOKUP($A698,DATA!$A$1:$M$38,3,FALSE))="X","X",(IF(C697="X",1,C697+1)))))</f>
        <v/>
      </c>
      <c r="D698" s="50" t="str">
        <f>IF($A698="","",(IF((VLOOKUP($A698,DATA!$A$1:$M$38,4,FALSE))="X","X",(IF(D697="X",1,D697+1)))))</f>
        <v/>
      </c>
      <c r="E698" s="51" t="str">
        <f>IF($A698="","",(IF((VLOOKUP($A698,DATA!$A$1:$M$38,5,FALSE))="X","X",(IF(E697="X",1,E697+1)))))</f>
        <v/>
      </c>
      <c r="F698" s="50" t="str">
        <f>IF($A698="","",(IF((VLOOKUP($A698,DATA!$A$1:$M$38,6,FALSE))="X","X",(IF(F697="X",1,F697+1)))))</f>
        <v/>
      </c>
      <c r="G698" s="51" t="str">
        <f>IF($A698="","",(IF((VLOOKUP($A698,DATA!$A$1:$M$38,7,FALSE))="X","X",(IF(G697="X",1,G697+1)))))</f>
        <v/>
      </c>
      <c r="H698" s="50" t="str">
        <f>IF($A698="","",(IF((VLOOKUP($A698,DATA!$A$1:$M$38,8,FALSE))="X","X",(IF(H697="X",1,H697+1)))))</f>
        <v/>
      </c>
      <c r="I698" s="50" t="str">
        <f>IF($A698="","",(IF((VLOOKUP($A698,DATA!$A$1:$M$38,9,FALSE))="X","X",(IF(I697="X",1,I697+1)))))</f>
        <v/>
      </c>
      <c r="J698" s="51" t="str">
        <f>IF($A698="","",(IF((VLOOKUP($A698,DATA!$A$1:$M$38,10,FALSE))="X","X",(IF(J697="X",1,J697+1)))))</f>
        <v/>
      </c>
      <c r="K698" s="50" t="str">
        <f>IF($A698="","",(IF((VLOOKUP($A698,DATA!$A$1:$M$38,11,FALSE))="X","X",(IF(K697="X",1,K697+1)))))</f>
        <v/>
      </c>
      <c r="L698" s="50" t="str">
        <f>IF($A698="","",(IF((VLOOKUP($A698,DATA!$A$1:$M$38,12,FALSE))="X","X",(IF(L697="X",1,L697+1)))))</f>
        <v/>
      </c>
      <c r="M698" s="50" t="str">
        <f>IF($A698="","",(IF((VLOOKUP($A698,DATA!$A$1:$M$38,13,FALSE))="X","X",(IF(M697="X",1,M697+1)))))</f>
        <v/>
      </c>
      <c r="N698" s="53" t="str">
        <f t="shared" si="20"/>
        <v/>
      </c>
      <c r="O698" s="51" t="str">
        <f t="shared" si="21"/>
        <v/>
      </c>
      <c r="P698" s="50" t="str">
        <f>IF($A698="","",(IF((VLOOKUP($A698,DATA!$S$1:$AC$38,2,FALSE))="X","X",(IF(P697="X",1,P697+1)))))</f>
        <v/>
      </c>
      <c r="Q698" s="50" t="str">
        <f>IF($A698="","",(IF((VLOOKUP($A698,DATA!$S$1:$AC$38,3,FALSE))="X","X",(IF(Q697="X",1,Q697+1)))))</f>
        <v/>
      </c>
      <c r="R698" s="50" t="str">
        <f>IF($A698="","",(IF((VLOOKUP($A698,DATA!$S$1:$AC$38,4,FALSE))="X","X",(IF(R697="X",1,R697+1)))))</f>
        <v/>
      </c>
      <c r="S698" s="50" t="str">
        <f>IF($A698="","",(IF((VLOOKUP($A698,DATA!$S$1:$AC$38,5,FALSE))="X","X",(IF(S697="X",1,S697+1)))))</f>
        <v/>
      </c>
      <c r="T698" s="50" t="str">
        <f>IF($A698="","",(IF((VLOOKUP($A698,DATA!$S$1:$AC$38,6,FALSE))="X","X",(IF(T697="X",1,T697+1)))))</f>
        <v/>
      </c>
      <c r="U698" s="50" t="str">
        <f>IF($A698="","",(IF((VLOOKUP($A698,DATA!$S$1:$AC$38,7,FALSE))="X","X",(IF(U697="X",1,U697+1)))))</f>
        <v/>
      </c>
      <c r="V698" s="51" t="str">
        <f>IF($A698="","",(IF((VLOOKUP($A698,DATA!$S$1:$AC$38,8,FALSE))="X","X",(IF(V697="X",1,V697+1)))))</f>
        <v/>
      </c>
      <c r="W698" s="50" t="str">
        <f>IF($A698="","",(IF((VLOOKUP($A698,DATA!$S$1:$AC$38,9,FALSE))="X","X",(IF(W697="X",1,W697+1)))))</f>
        <v/>
      </c>
      <c r="X698" s="50" t="str">
        <f>IF($A698="","",(IF((VLOOKUP($A698,DATA!$S$1:$AC$38,10,FALSE))="X","X",(IF(X697="X",1,X697+1)))))</f>
        <v/>
      </c>
      <c r="Y698" s="51" t="str">
        <f>IF($A698="","",(IF((VLOOKUP($A698,DATA!$S$1:$AC$38,11,FALSE))="X","X",(IF(Y697="X",1,Y697+1)))))</f>
        <v/>
      </c>
    </row>
    <row r="699" spans="2:25" ht="18.600000000000001" customHeight="1" x14ac:dyDescent="0.25">
      <c r="B699" s="50" t="str">
        <f>IF($A699="","",(IF((VLOOKUP($A699,DATA!$A$1:$M$38,2,FALSE))="X","X",(IF(B698="X",1,B698+1)))))</f>
        <v/>
      </c>
      <c r="C699" s="51" t="str">
        <f>IF($A699="","",(IF((VLOOKUP($A699,DATA!$A$1:$M$38,3,FALSE))="X","X",(IF(C698="X",1,C698+1)))))</f>
        <v/>
      </c>
      <c r="D699" s="50" t="str">
        <f>IF($A699="","",(IF((VLOOKUP($A699,DATA!$A$1:$M$38,4,FALSE))="X","X",(IF(D698="X",1,D698+1)))))</f>
        <v/>
      </c>
      <c r="E699" s="51" t="str">
        <f>IF($A699="","",(IF((VLOOKUP($A699,DATA!$A$1:$M$38,5,FALSE))="X","X",(IF(E698="X",1,E698+1)))))</f>
        <v/>
      </c>
      <c r="F699" s="50" t="str">
        <f>IF($A699="","",(IF((VLOOKUP($A699,DATA!$A$1:$M$38,6,FALSE))="X","X",(IF(F698="X",1,F698+1)))))</f>
        <v/>
      </c>
      <c r="G699" s="51" t="str">
        <f>IF($A699="","",(IF((VLOOKUP($A699,DATA!$A$1:$M$38,7,FALSE))="X","X",(IF(G698="X",1,G698+1)))))</f>
        <v/>
      </c>
      <c r="H699" s="50" t="str">
        <f>IF($A699="","",(IF((VLOOKUP($A699,DATA!$A$1:$M$38,8,FALSE))="X","X",(IF(H698="X",1,H698+1)))))</f>
        <v/>
      </c>
      <c r="I699" s="50" t="str">
        <f>IF($A699="","",(IF((VLOOKUP($A699,DATA!$A$1:$M$38,9,FALSE))="X","X",(IF(I698="X",1,I698+1)))))</f>
        <v/>
      </c>
      <c r="J699" s="51" t="str">
        <f>IF($A699="","",(IF((VLOOKUP($A699,DATA!$A$1:$M$38,10,FALSE))="X","X",(IF(J698="X",1,J698+1)))))</f>
        <v/>
      </c>
      <c r="K699" s="50" t="str">
        <f>IF($A699="","",(IF((VLOOKUP($A699,DATA!$A$1:$M$38,11,FALSE))="X","X",(IF(K698="X",1,K698+1)))))</f>
        <v/>
      </c>
      <c r="L699" s="50" t="str">
        <f>IF($A699="","",(IF((VLOOKUP($A699,DATA!$A$1:$M$38,12,FALSE))="X","X",(IF(L698="X",1,L698+1)))))</f>
        <v/>
      </c>
      <c r="M699" s="50" t="str">
        <f>IF($A699="","",(IF((VLOOKUP($A699,DATA!$A$1:$M$38,13,FALSE))="X","X",(IF(M698="X",1,M698+1)))))</f>
        <v/>
      </c>
      <c r="N699" s="53" t="str">
        <f t="shared" si="20"/>
        <v/>
      </c>
      <c r="O699" s="51" t="str">
        <f t="shared" si="21"/>
        <v/>
      </c>
      <c r="P699" s="50" t="str">
        <f>IF($A699="","",(IF((VLOOKUP($A699,DATA!$S$1:$AC$38,2,FALSE))="X","X",(IF(P698="X",1,P698+1)))))</f>
        <v/>
      </c>
      <c r="Q699" s="50" t="str">
        <f>IF($A699="","",(IF((VLOOKUP($A699,DATA!$S$1:$AC$38,3,FALSE))="X","X",(IF(Q698="X",1,Q698+1)))))</f>
        <v/>
      </c>
      <c r="R699" s="50" t="str">
        <f>IF($A699="","",(IF((VLOOKUP($A699,DATA!$S$1:$AC$38,4,FALSE))="X","X",(IF(R698="X",1,R698+1)))))</f>
        <v/>
      </c>
      <c r="S699" s="50" t="str">
        <f>IF($A699="","",(IF((VLOOKUP($A699,DATA!$S$1:$AC$38,5,FALSE))="X","X",(IF(S698="X",1,S698+1)))))</f>
        <v/>
      </c>
      <c r="T699" s="50" t="str">
        <f>IF($A699="","",(IF((VLOOKUP($A699,DATA!$S$1:$AC$38,6,FALSE))="X","X",(IF(T698="X",1,T698+1)))))</f>
        <v/>
      </c>
      <c r="U699" s="50" t="str">
        <f>IF($A699="","",(IF((VLOOKUP($A699,DATA!$S$1:$AC$38,7,FALSE))="X","X",(IF(U698="X",1,U698+1)))))</f>
        <v/>
      </c>
      <c r="V699" s="51" t="str">
        <f>IF($A699="","",(IF((VLOOKUP($A699,DATA!$S$1:$AC$38,8,FALSE))="X","X",(IF(V698="X",1,V698+1)))))</f>
        <v/>
      </c>
      <c r="W699" s="50" t="str">
        <f>IF($A699="","",(IF((VLOOKUP($A699,DATA!$S$1:$AC$38,9,FALSE))="X","X",(IF(W698="X",1,W698+1)))))</f>
        <v/>
      </c>
      <c r="X699" s="50" t="str">
        <f>IF($A699="","",(IF((VLOOKUP($A699,DATA!$S$1:$AC$38,10,FALSE))="X","X",(IF(X698="X",1,X698+1)))))</f>
        <v/>
      </c>
      <c r="Y699" s="51" t="str">
        <f>IF($A699="","",(IF((VLOOKUP($A699,DATA!$S$1:$AC$38,11,FALSE))="X","X",(IF(Y698="X",1,Y698+1)))))</f>
        <v/>
      </c>
    </row>
    <row r="700" spans="2:25" ht="18.600000000000001" customHeight="1" x14ac:dyDescent="0.25">
      <c r="B700" s="50" t="str">
        <f>IF($A700="","",(IF((VLOOKUP($A700,DATA!$A$1:$M$38,2,FALSE))="X","X",(IF(B699="X",1,B699+1)))))</f>
        <v/>
      </c>
      <c r="C700" s="51" t="str">
        <f>IF($A700="","",(IF((VLOOKUP($A700,DATA!$A$1:$M$38,3,FALSE))="X","X",(IF(C699="X",1,C699+1)))))</f>
        <v/>
      </c>
      <c r="D700" s="50" t="str">
        <f>IF($A700="","",(IF((VLOOKUP($A700,DATA!$A$1:$M$38,4,FALSE))="X","X",(IF(D699="X",1,D699+1)))))</f>
        <v/>
      </c>
      <c r="E700" s="51" t="str">
        <f>IF($A700="","",(IF((VLOOKUP($A700,DATA!$A$1:$M$38,5,FALSE))="X","X",(IF(E699="X",1,E699+1)))))</f>
        <v/>
      </c>
      <c r="F700" s="50" t="str">
        <f>IF($A700="","",(IF((VLOOKUP($A700,DATA!$A$1:$M$38,6,FALSE))="X","X",(IF(F699="X",1,F699+1)))))</f>
        <v/>
      </c>
      <c r="G700" s="51" t="str">
        <f>IF($A700="","",(IF((VLOOKUP($A700,DATA!$A$1:$M$38,7,FALSE))="X","X",(IF(G699="X",1,G699+1)))))</f>
        <v/>
      </c>
      <c r="H700" s="50" t="str">
        <f>IF($A700="","",(IF((VLOOKUP($A700,DATA!$A$1:$M$38,8,FALSE))="X","X",(IF(H699="X",1,H699+1)))))</f>
        <v/>
      </c>
      <c r="I700" s="50" t="str">
        <f>IF($A700="","",(IF((VLOOKUP($A700,DATA!$A$1:$M$38,9,FALSE))="X","X",(IF(I699="X",1,I699+1)))))</f>
        <v/>
      </c>
      <c r="J700" s="51" t="str">
        <f>IF($A700="","",(IF((VLOOKUP($A700,DATA!$A$1:$M$38,10,FALSE))="X","X",(IF(J699="X",1,J699+1)))))</f>
        <v/>
      </c>
      <c r="K700" s="50" t="str">
        <f>IF($A700="","",(IF((VLOOKUP($A700,DATA!$A$1:$M$38,11,FALSE))="X","X",(IF(K699="X",1,K699+1)))))</f>
        <v/>
      </c>
      <c r="L700" s="50" t="str">
        <f>IF($A700="","",(IF((VLOOKUP($A700,DATA!$A$1:$M$38,12,FALSE))="X","X",(IF(L699="X",1,L699+1)))))</f>
        <v/>
      </c>
      <c r="M700" s="50" t="str">
        <f>IF($A700="","",(IF((VLOOKUP($A700,DATA!$A$1:$M$38,13,FALSE))="X","X",(IF(M699="X",1,M699+1)))))</f>
        <v/>
      </c>
      <c r="N700" s="53" t="str">
        <f t="shared" si="20"/>
        <v/>
      </c>
      <c r="O700" s="51" t="str">
        <f t="shared" si="21"/>
        <v/>
      </c>
      <c r="P700" s="50" t="str">
        <f>IF($A700="","",(IF((VLOOKUP($A700,DATA!$S$1:$AC$38,2,FALSE))="X","X",(IF(P699="X",1,P699+1)))))</f>
        <v/>
      </c>
      <c r="Q700" s="50" t="str">
        <f>IF($A700="","",(IF((VLOOKUP($A700,DATA!$S$1:$AC$38,3,FALSE))="X","X",(IF(Q699="X",1,Q699+1)))))</f>
        <v/>
      </c>
      <c r="R700" s="50" t="str">
        <f>IF($A700="","",(IF((VLOOKUP($A700,DATA!$S$1:$AC$38,4,FALSE))="X","X",(IF(R699="X",1,R699+1)))))</f>
        <v/>
      </c>
      <c r="S700" s="50" t="str">
        <f>IF($A700="","",(IF((VLOOKUP($A700,DATA!$S$1:$AC$38,5,FALSE))="X","X",(IF(S699="X",1,S699+1)))))</f>
        <v/>
      </c>
      <c r="T700" s="50" t="str">
        <f>IF($A700="","",(IF((VLOOKUP($A700,DATA!$S$1:$AC$38,6,FALSE))="X","X",(IF(T699="X",1,T699+1)))))</f>
        <v/>
      </c>
      <c r="U700" s="50" t="str">
        <f>IF($A700="","",(IF((VLOOKUP($A700,DATA!$S$1:$AC$38,7,FALSE))="X","X",(IF(U699="X",1,U699+1)))))</f>
        <v/>
      </c>
      <c r="V700" s="51" t="str">
        <f>IF($A700="","",(IF((VLOOKUP($A700,DATA!$S$1:$AC$38,8,FALSE))="X","X",(IF(V699="X",1,V699+1)))))</f>
        <v/>
      </c>
      <c r="W700" s="50" t="str">
        <f>IF($A700="","",(IF((VLOOKUP($A700,DATA!$S$1:$AC$38,9,FALSE))="X","X",(IF(W699="X",1,W699+1)))))</f>
        <v/>
      </c>
      <c r="X700" s="50" t="str">
        <f>IF($A700="","",(IF((VLOOKUP($A700,DATA!$S$1:$AC$38,10,FALSE))="X","X",(IF(X699="X",1,X699+1)))))</f>
        <v/>
      </c>
      <c r="Y700" s="51" t="str">
        <f>IF($A700="","",(IF((VLOOKUP($A700,DATA!$S$1:$AC$38,11,FALSE))="X","X",(IF(Y699="X",1,Y699+1)))))</f>
        <v/>
      </c>
    </row>
    <row r="701" spans="2:25" ht="18.600000000000001" customHeight="1" x14ac:dyDescent="0.25">
      <c r="B701" s="50" t="str">
        <f>IF($A701="","",(IF((VLOOKUP($A701,DATA!$A$1:$M$38,2,FALSE))="X","X",(IF(B700="X",1,B700+1)))))</f>
        <v/>
      </c>
      <c r="C701" s="51" t="str">
        <f>IF($A701="","",(IF((VLOOKUP($A701,DATA!$A$1:$M$38,3,FALSE))="X","X",(IF(C700="X",1,C700+1)))))</f>
        <v/>
      </c>
      <c r="D701" s="50" t="str">
        <f>IF($A701="","",(IF((VLOOKUP($A701,DATA!$A$1:$M$38,4,FALSE))="X","X",(IF(D700="X",1,D700+1)))))</f>
        <v/>
      </c>
      <c r="E701" s="51" t="str">
        <f>IF($A701="","",(IF((VLOOKUP($A701,DATA!$A$1:$M$38,5,FALSE))="X","X",(IF(E700="X",1,E700+1)))))</f>
        <v/>
      </c>
      <c r="F701" s="50" t="str">
        <f>IF($A701="","",(IF((VLOOKUP($A701,DATA!$A$1:$M$38,6,FALSE))="X","X",(IF(F700="X",1,F700+1)))))</f>
        <v/>
      </c>
      <c r="G701" s="51" t="str">
        <f>IF($A701="","",(IF((VLOOKUP($A701,DATA!$A$1:$M$38,7,FALSE))="X","X",(IF(G700="X",1,G700+1)))))</f>
        <v/>
      </c>
      <c r="H701" s="50" t="str">
        <f>IF($A701="","",(IF((VLOOKUP($A701,DATA!$A$1:$M$38,8,FALSE))="X","X",(IF(H700="X",1,H700+1)))))</f>
        <v/>
      </c>
      <c r="I701" s="50" t="str">
        <f>IF($A701="","",(IF((VLOOKUP($A701,DATA!$A$1:$M$38,9,FALSE))="X","X",(IF(I700="X",1,I700+1)))))</f>
        <v/>
      </c>
      <c r="J701" s="51" t="str">
        <f>IF($A701="","",(IF((VLOOKUP($A701,DATA!$A$1:$M$38,10,FALSE))="X","X",(IF(J700="X",1,J700+1)))))</f>
        <v/>
      </c>
      <c r="K701" s="50" t="str">
        <f>IF($A701="","",(IF((VLOOKUP($A701,DATA!$A$1:$M$38,11,FALSE))="X","X",(IF(K700="X",1,K700+1)))))</f>
        <v/>
      </c>
      <c r="L701" s="50" t="str">
        <f>IF($A701="","",(IF((VLOOKUP($A701,DATA!$A$1:$M$38,12,FALSE))="X","X",(IF(L700="X",1,L700+1)))))</f>
        <v/>
      </c>
      <c r="M701" s="50" t="str">
        <f>IF($A701="","",(IF((VLOOKUP($A701,DATA!$A$1:$M$38,13,FALSE))="X","X",(IF(M700="X",1,M700+1)))))</f>
        <v/>
      </c>
      <c r="N701" s="53" t="str">
        <f t="shared" si="20"/>
        <v/>
      </c>
      <c r="O701" s="51" t="str">
        <f t="shared" si="21"/>
        <v/>
      </c>
      <c r="P701" s="50" t="str">
        <f>IF($A701="","",(IF((VLOOKUP($A701,DATA!$S$1:$AC$38,2,FALSE))="X","X",(IF(P700="X",1,P700+1)))))</f>
        <v/>
      </c>
      <c r="Q701" s="50" t="str">
        <f>IF($A701="","",(IF((VLOOKUP($A701,DATA!$S$1:$AC$38,3,FALSE))="X","X",(IF(Q700="X",1,Q700+1)))))</f>
        <v/>
      </c>
      <c r="R701" s="50" t="str">
        <f>IF($A701="","",(IF((VLOOKUP($A701,DATA!$S$1:$AC$38,4,FALSE))="X","X",(IF(R700="X",1,R700+1)))))</f>
        <v/>
      </c>
      <c r="S701" s="50" t="str">
        <f>IF($A701="","",(IF((VLOOKUP($A701,DATA!$S$1:$AC$38,5,FALSE))="X","X",(IF(S700="X",1,S700+1)))))</f>
        <v/>
      </c>
      <c r="T701" s="50" t="str">
        <f>IF($A701="","",(IF((VLOOKUP($A701,DATA!$S$1:$AC$38,6,FALSE))="X","X",(IF(T700="X",1,T700+1)))))</f>
        <v/>
      </c>
      <c r="U701" s="50" t="str">
        <f>IF($A701="","",(IF((VLOOKUP($A701,DATA!$S$1:$AC$38,7,FALSE))="X","X",(IF(U700="X",1,U700+1)))))</f>
        <v/>
      </c>
      <c r="V701" s="51" t="str">
        <f>IF($A701="","",(IF((VLOOKUP($A701,DATA!$S$1:$AC$38,8,FALSE))="X","X",(IF(V700="X",1,V700+1)))))</f>
        <v/>
      </c>
      <c r="W701" s="50" t="str">
        <f>IF($A701="","",(IF((VLOOKUP($A701,DATA!$S$1:$AC$38,9,FALSE))="X","X",(IF(W700="X",1,W700+1)))))</f>
        <v/>
      </c>
      <c r="X701" s="50" t="str">
        <f>IF($A701="","",(IF((VLOOKUP($A701,DATA!$S$1:$AC$38,10,FALSE))="X","X",(IF(X700="X",1,X700+1)))))</f>
        <v/>
      </c>
      <c r="Y701" s="51" t="str">
        <f>IF($A701="","",(IF((VLOOKUP($A701,DATA!$S$1:$AC$38,11,FALSE))="X","X",(IF(Y700="X",1,Y700+1)))))</f>
        <v/>
      </c>
    </row>
    <row r="702" spans="2:25" ht="18.600000000000001" customHeight="1" x14ac:dyDescent="0.25">
      <c r="B702" s="50" t="str">
        <f>IF($A702="","",(IF((VLOOKUP($A702,DATA!$A$1:$M$38,2,FALSE))="X","X",(IF(B701="X",1,B701+1)))))</f>
        <v/>
      </c>
      <c r="C702" s="51" t="str">
        <f>IF($A702="","",(IF((VLOOKUP($A702,DATA!$A$1:$M$38,3,FALSE))="X","X",(IF(C701="X",1,C701+1)))))</f>
        <v/>
      </c>
      <c r="D702" s="50" t="str">
        <f>IF($A702="","",(IF((VLOOKUP($A702,DATA!$A$1:$M$38,4,FALSE))="X","X",(IF(D701="X",1,D701+1)))))</f>
        <v/>
      </c>
      <c r="E702" s="51" t="str">
        <f>IF($A702="","",(IF((VLOOKUP($A702,DATA!$A$1:$M$38,5,FALSE))="X","X",(IF(E701="X",1,E701+1)))))</f>
        <v/>
      </c>
      <c r="F702" s="50" t="str">
        <f>IF($A702="","",(IF((VLOOKUP($A702,DATA!$A$1:$M$38,6,FALSE))="X","X",(IF(F701="X",1,F701+1)))))</f>
        <v/>
      </c>
      <c r="G702" s="51" t="str">
        <f>IF($A702="","",(IF((VLOOKUP($A702,DATA!$A$1:$M$38,7,FALSE))="X","X",(IF(G701="X",1,G701+1)))))</f>
        <v/>
      </c>
      <c r="H702" s="50" t="str">
        <f>IF($A702="","",(IF((VLOOKUP($A702,DATA!$A$1:$M$38,8,FALSE))="X","X",(IF(H701="X",1,H701+1)))))</f>
        <v/>
      </c>
      <c r="I702" s="50" t="str">
        <f>IF($A702="","",(IF((VLOOKUP($A702,DATA!$A$1:$M$38,9,FALSE))="X","X",(IF(I701="X",1,I701+1)))))</f>
        <v/>
      </c>
      <c r="J702" s="51" t="str">
        <f>IF($A702="","",(IF((VLOOKUP($A702,DATA!$A$1:$M$38,10,FALSE))="X","X",(IF(J701="X",1,J701+1)))))</f>
        <v/>
      </c>
      <c r="K702" s="50" t="str">
        <f>IF($A702="","",(IF((VLOOKUP($A702,DATA!$A$1:$M$38,11,FALSE))="X","X",(IF(K701="X",1,K701+1)))))</f>
        <v/>
      </c>
      <c r="L702" s="50" t="str">
        <f>IF($A702="","",(IF((VLOOKUP($A702,DATA!$A$1:$M$38,12,FALSE))="X","X",(IF(L701="X",1,L701+1)))))</f>
        <v/>
      </c>
      <c r="M702" s="50" t="str">
        <f>IF($A702="","",(IF((VLOOKUP($A702,DATA!$A$1:$M$38,13,FALSE))="X","X",(IF(M701="X",1,M701+1)))))</f>
        <v/>
      </c>
      <c r="N702" s="53" t="str">
        <f t="shared" si="20"/>
        <v/>
      </c>
      <c r="O702" s="51" t="str">
        <f t="shared" si="21"/>
        <v/>
      </c>
      <c r="P702" s="50" t="str">
        <f>IF($A702="","",(IF((VLOOKUP($A702,DATA!$S$1:$AC$38,2,FALSE))="X","X",(IF(P701="X",1,P701+1)))))</f>
        <v/>
      </c>
      <c r="Q702" s="50" t="str">
        <f>IF($A702="","",(IF((VLOOKUP($A702,DATA!$S$1:$AC$38,3,FALSE))="X","X",(IF(Q701="X",1,Q701+1)))))</f>
        <v/>
      </c>
      <c r="R702" s="50" t="str">
        <f>IF($A702="","",(IF((VLOOKUP($A702,DATA!$S$1:$AC$38,4,FALSE))="X","X",(IF(R701="X",1,R701+1)))))</f>
        <v/>
      </c>
      <c r="S702" s="50" t="str">
        <f>IF($A702="","",(IF((VLOOKUP($A702,DATA!$S$1:$AC$38,5,FALSE))="X","X",(IF(S701="X",1,S701+1)))))</f>
        <v/>
      </c>
      <c r="T702" s="50" t="str">
        <f>IF($A702="","",(IF((VLOOKUP($A702,DATA!$S$1:$AC$38,6,FALSE))="X","X",(IF(T701="X",1,T701+1)))))</f>
        <v/>
      </c>
      <c r="U702" s="50" t="str">
        <f>IF($A702="","",(IF((VLOOKUP($A702,DATA!$S$1:$AC$38,7,FALSE))="X","X",(IF(U701="X",1,U701+1)))))</f>
        <v/>
      </c>
      <c r="V702" s="51" t="str">
        <f>IF($A702="","",(IF((VLOOKUP($A702,DATA!$S$1:$AC$38,8,FALSE))="X","X",(IF(V701="X",1,V701+1)))))</f>
        <v/>
      </c>
      <c r="W702" s="50" t="str">
        <f>IF($A702="","",(IF((VLOOKUP($A702,DATA!$S$1:$AC$38,9,FALSE))="X","X",(IF(W701="X",1,W701+1)))))</f>
        <v/>
      </c>
      <c r="X702" s="50" t="str">
        <f>IF($A702="","",(IF((VLOOKUP($A702,DATA!$S$1:$AC$38,10,FALSE))="X","X",(IF(X701="X",1,X701+1)))))</f>
        <v/>
      </c>
      <c r="Y702" s="51" t="str">
        <f>IF($A702="","",(IF((VLOOKUP($A702,DATA!$S$1:$AC$38,11,FALSE))="X","X",(IF(Y701="X",1,Y701+1)))))</f>
        <v/>
      </c>
    </row>
    <row r="703" spans="2:25" ht="18.600000000000001" customHeight="1" x14ac:dyDescent="0.25">
      <c r="B703" s="50" t="str">
        <f>IF($A703="","",(IF((VLOOKUP($A703,DATA!$A$1:$M$38,2,FALSE))="X","X",(IF(B702="X",1,B702+1)))))</f>
        <v/>
      </c>
      <c r="C703" s="51" t="str">
        <f>IF($A703="","",(IF((VLOOKUP($A703,DATA!$A$1:$M$38,3,FALSE))="X","X",(IF(C702="X",1,C702+1)))))</f>
        <v/>
      </c>
      <c r="D703" s="50" t="str">
        <f>IF($A703="","",(IF((VLOOKUP($A703,DATA!$A$1:$M$38,4,FALSE))="X","X",(IF(D702="X",1,D702+1)))))</f>
        <v/>
      </c>
      <c r="E703" s="51" t="str">
        <f>IF($A703="","",(IF((VLOOKUP($A703,DATA!$A$1:$M$38,5,FALSE))="X","X",(IF(E702="X",1,E702+1)))))</f>
        <v/>
      </c>
      <c r="F703" s="50" t="str">
        <f>IF($A703="","",(IF((VLOOKUP($A703,DATA!$A$1:$M$38,6,FALSE))="X","X",(IF(F702="X",1,F702+1)))))</f>
        <v/>
      </c>
      <c r="G703" s="51" t="str">
        <f>IF($A703="","",(IF((VLOOKUP($A703,DATA!$A$1:$M$38,7,FALSE))="X","X",(IF(G702="X",1,G702+1)))))</f>
        <v/>
      </c>
      <c r="H703" s="50" t="str">
        <f>IF($A703="","",(IF((VLOOKUP($A703,DATA!$A$1:$M$38,8,FALSE))="X","X",(IF(H702="X",1,H702+1)))))</f>
        <v/>
      </c>
      <c r="I703" s="50" t="str">
        <f>IF($A703="","",(IF((VLOOKUP($A703,DATA!$A$1:$M$38,9,FALSE))="X","X",(IF(I702="X",1,I702+1)))))</f>
        <v/>
      </c>
      <c r="J703" s="51" t="str">
        <f>IF($A703="","",(IF((VLOOKUP($A703,DATA!$A$1:$M$38,10,FALSE))="X","X",(IF(J702="X",1,J702+1)))))</f>
        <v/>
      </c>
      <c r="K703" s="50" t="str">
        <f>IF($A703="","",(IF((VLOOKUP($A703,DATA!$A$1:$M$38,11,FALSE))="X","X",(IF(K702="X",1,K702+1)))))</f>
        <v/>
      </c>
      <c r="L703" s="50" t="str">
        <f>IF($A703="","",(IF((VLOOKUP($A703,DATA!$A$1:$M$38,12,FALSE))="X","X",(IF(L702="X",1,L702+1)))))</f>
        <v/>
      </c>
      <c r="M703" s="50" t="str">
        <f>IF($A703="","",(IF((VLOOKUP($A703,DATA!$A$1:$M$38,13,FALSE))="X","X",(IF(M702="X",1,M702+1)))))</f>
        <v/>
      </c>
      <c r="N703" s="53" t="str">
        <f t="shared" si="20"/>
        <v/>
      </c>
      <c r="O703" s="51" t="str">
        <f t="shared" si="21"/>
        <v/>
      </c>
      <c r="P703" s="50" t="str">
        <f>IF($A703="","",(IF((VLOOKUP($A703,DATA!$S$1:$AC$38,2,FALSE))="X","X",(IF(P702="X",1,P702+1)))))</f>
        <v/>
      </c>
      <c r="Q703" s="50" t="str">
        <f>IF($A703="","",(IF((VLOOKUP($A703,DATA!$S$1:$AC$38,3,FALSE))="X","X",(IF(Q702="X",1,Q702+1)))))</f>
        <v/>
      </c>
      <c r="R703" s="50" t="str">
        <f>IF($A703="","",(IF((VLOOKUP($A703,DATA!$S$1:$AC$38,4,FALSE))="X","X",(IF(R702="X",1,R702+1)))))</f>
        <v/>
      </c>
      <c r="S703" s="50" t="str">
        <f>IF($A703="","",(IF((VLOOKUP($A703,DATA!$S$1:$AC$38,5,FALSE))="X","X",(IF(S702="X",1,S702+1)))))</f>
        <v/>
      </c>
      <c r="T703" s="50" t="str">
        <f>IF($A703="","",(IF((VLOOKUP($A703,DATA!$S$1:$AC$38,6,FALSE))="X","X",(IF(T702="X",1,T702+1)))))</f>
        <v/>
      </c>
      <c r="U703" s="50" t="str">
        <f>IF($A703="","",(IF((VLOOKUP($A703,DATA!$S$1:$AC$38,7,FALSE))="X","X",(IF(U702="X",1,U702+1)))))</f>
        <v/>
      </c>
      <c r="V703" s="51" t="str">
        <f>IF($A703="","",(IF((VLOOKUP($A703,DATA!$S$1:$AC$38,8,FALSE))="X","X",(IF(V702="X",1,V702+1)))))</f>
        <v/>
      </c>
      <c r="W703" s="50" t="str">
        <f>IF($A703="","",(IF((VLOOKUP($A703,DATA!$S$1:$AC$38,9,FALSE))="X","X",(IF(W702="X",1,W702+1)))))</f>
        <v/>
      </c>
      <c r="X703" s="50" t="str">
        <f>IF($A703="","",(IF((VLOOKUP($A703,DATA!$S$1:$AC$38,10,FALSE))="X","X",(IF(X702="X",1,X702+1)))))</f>
        <v/>
      </c>
      <c r="Y703" s="51" t="str">
        <f>IF($A703="","",(IF((VLOOKUP($A703,DATA!$S$1:$AC$38,11,FALSE))="X","X",(IF(Y702="X",1,Y702+1)))))</f>
        <v/>
      </c>
    </row>
    <row r="704" spans="2:25" ht="18.600000000000001" customHeight="1" x14ac:dyDescent="0.25">
      <c r="B704" s="50" t="str">
        <f>IF($A704="","",(IF((VLOOKUP($A704,DATA!$A$1:$M$38,2,FALSE))="X","X",(IF(B703="X",1,B703+1)))))</f>
        <v/>
      </c>
      <c r="C704" s="51" t="str">
        <f>IF($A704="","",(IF((VLOOKUP($A704,DATA!$A$1:$M$38,3,FALSE))="X","X",(IF(C703="X",1,C703+1)))))</f>
        <v/>
      </c>
      <c r="D704" s="50" t="str">
        <f>IF($A704="","",(IF((VLOOKUP($A704,DATA!$A$1:$M$38,4,FALSE))="X","X",(IF(D703="X",1,D703+1)))))</f>
        <v/>
      </c>
      <c r="E704" s="51" t="str">
        <f>IF($A704="","",(IF((VLOOKUP($A704,DATA!$A$1:$M$38,5,FALSE))="X","X",(IF(E703="X",1,E703+1)))))</f>
        <v/>
      </c>
      <c r="F704" s="50" t="str">
        <f>IF($A704="","",(IF((VLOOKUP($A704,DATA!$A$1:$M$38,6,FALSE))="X","X",(IF(F703="X",1,F703+1)))))</f>
        <v/>
      </c>
      <c r="G704" s="51" t="str">
        <f>IF($A704="","",(IF((VLOOKUP($A704,DATA!$A$1:$M$38,7,FALSE))="X","X",(IF(G703="X",1,G703+1)))))</f>
        <v/>
      </c>
      <c r="H704" s="50" t="str">
        <f>IF($A704="","",(IF((VLOOKUP($A704,DATA!$A$1:$M$38,8,FALSE))="X","X",(IF(H703="X",1,H703+1)))))</f>
        <v/>
      </c>
      <c r="I704" s="50" t="str">
        <f>IF($A704="","",(IF((VLOOKUP($A704,DATA!$A$1:$M$38,9,FALSE))="X","X",(IF(I703="X",1,I703+1)))))</f>
        <v/>
      </c>
      <c r="J704" s="51" t="str">
        <f>IF($A704="","",(IF((VLOOKUP($A704,DATA!$A$1:$M$38,10,FALSE))="X","X",(IF(J703="X",1,J703+1)))))</f>
        <v/>
      </c>
      <c r="K704" s="50" t="str">
        <f>IF($A704="","",(IF((VLOOKUP($A704,DATA!$A$1:$M$38,11,FALSE))="X","X",(IF(K703="X",1,K703+1)))))</f>
        <v/>
      </c>
      <c r="L704" s="50" t="str">
        <f>IF($A704="","",(IF((VLOOKUP($A704,DATA!$A$1:$M$38,12,FALSE))="X","X",(IF(L703="X",1,L703+1)))))</f>
        <v/>
      </c>
      <c r="M704" s="50" t="str">
        <f>IF($A704="","",(IF((VLOOKUP($A704,DATA!$A$1:$M$38,13,FALSE))="X","X",(IF(M703="X",1,M703+1)))))</f>
        <v/>
      </c>
      <c r="N704" s="53" t="str">
        <f t="shared" si="20"/>
        <v/>
      </c>
      <c r="O704" s="51" t="str">
        <f t="shared" si="21"/>
        <v/>
      </c>
      <c r="P704" s="50" t="str">
        <f>IF($A704="","",(IF((VLOOKUP($A704,DATA!$S$1:$AC$38,2,FALSE))="X","X",(IF(P703="X",1,P703+1)))))</f>
        <v/>
      </c>
      <c r="Q704" s="50" t="str">
        <f>IF($A704="","",(IF((VLOOKUP($A704,DATA!$S$1:$AC$38,3,FALSE))="X","X",(IF(Q703="X",1,Q703+1)))))</f>
        <v/>
      </c>
      <c r="R704" s="50" t="str">
        <f>IF($A704="","",(IF((VLOOKUP($A704,DATA!$S$1:$AC$38,4,FALSE))="X","X",(IF(R703="X",1,R703+1)))))</f>
        <v/>
      </c>
      <c r="S704" s="50" t="str">
        <f>IF($A704="","",(IF((VLOOKUP($A704,DATA!$S$1:$AC$38,5,FALSE))="X","X",(IF(S703="X",1,S703+1)))))</f>
        <v/>
      </c>
      <c r="T704" s="50" t="str">
        <f>IF($A704="","",(IF((VLOOKUP($A704,DATA!$S$1:$AC$38,6,FALSE))="X","X",(IF(T703="X",1,T703+1)))))</f>
        <v/>
      </c>
      <c r="U704" s="50" t="str">
        <f>IF($A704="","",(IF((VLOOKUP($A704,DATA!$S$1:$AC$38,7,FALSE))="X","X",(IF(U703="X",1,U703+1)))))</f>
        <v/>
      </c>
      <c r="V704" s="51" t="str">
        <f>IF($A704="","",(IF((VLOOKUP($A704,DATA!$S$1:$AC$38,8,FALSE))="X","X",(IF(V703="X",1,V703+1)))))</f>
        <v/>
      </c>
      <c r="W704" s="50" t="str">
        <f>IF($A704="","",(IF((VLOOKUP($A704,DATA!$S$1:$AC$38,9,FALSE))="X","X",(IF(W703="X",1,W703+1)))))</f>
        <v/>
      </c>
      <c r="X704" s="50" t="str">
        <f>IF($A704="","",(IF((VLOOKUP($A704,DATA!$S$1:$AC$38,10,FALSE))="X","X",(IF(X703="X",1,X703+1)))))</f>
        <v/>
      </c>
      <c r="Y704" s="51" t="str">
        <f>IF($A704="","",(IF((VLOOKUP($A704,DATA!$S$1:$AC$38,11,FALSE))="X","X",(IF(Y703="X",1,Y703+1)))))</f>
        <v/>
      </c>
    </row>
    <row r="705" spans="2:25" ht="18.600000000000001" customHeight="1" x14ac:dyDescent="0.25">
      <c r="B705" s="50" t="str">
        <f>IF($A705="","",(IF((VLOOKUP($A705,DATA!$A$1:$M$38,2,FALSE))="X","X",(IF(B704="X",1,B704+1)))))</f>
        <v/>
      </c>
      <c r="C705" s="51" t="str">
        <f>IF($A705="","",(IF((VLOOKUP($A705,DATA!$A$1:$M$38,3,FALSE))="X","X",(IF(C704="X",1,C704+1)))))</f>
        <v/>
      </c>
      <c r="D705" s="50" t="str">
        <f>IF($A705="","",(IF((VLOOKUP($A705,DATA!$A$1:$M$38,4,FALSE))="X","X",(IF(D704="X",1,D704+1)))))</f>
        <v/>
      </c>
      <c r="E705" s="51" t="str">
        <f>IF($A705="","",(IF((VLOOKUP($A705,DATA!$A$1:$M$38,5,FALSE))="X","X",(IF(E704="X",1,E704+1)))))</f>
        <v/>
      </c>
      <c r="F705" s="50" t="str">
        <f>IF($A705="","",(IF((VLOOKUP($A705,DATA!$A$1:$M$38,6,FALSE))="X","X",(IF(F704="X",1,F704+1)))))</f>
        <v/>
      </c>
      <c r="G705" s="51" t="str">
        <f>IF($A705="","",(IF((VLOOKUP($A705,DATA!$A$1:$M$38,7,FALSE))="X","X",(IF(G704="X",1,G704+1)))))</f>
        <v/>
      </c>
      <c r="H705" s="50" t="str">
        <f>IF($A705="","",(IF((VLOOKUP($A705,DATA!$A$1:$M$38,8,FALSE))="X","X",(IF(H704="X",1,H704+1)))))</f>
        <v/>
      </c>
      <c r="I705" s="50" t="str">
        <f>IF($A705="","",(IF((VLOOKUP($A705,DATA!$A$1:$M$38,9,FALSE))="X","X",(IF(I704="X",1,I704+1)))))</f>
        <v/>
      </c>
      <c r="J705" s="51" t="str">
        <f>IF($A705="","",(IF((VLOOKUP($A705,DATA!$A$1:$M$38,10,FALSE))="X","X",(IF(J704="X",1,J704+1)))))</f>
        <v/>
      </c>
      <c r="K705" s="50" t="str">
        <f>IF($A705="","",(IF((VLOOKUP($A705,DATA!$A$1:$M$38,11,FALSE))="X","X",(IF(K704="X",1,K704+1)))))</f>
        <v/>
      </c>
      <c r="L705" s="50" t="str">
        <f>IF($A705="","",(IF((VLOOKUP($A705,DATA!$A$1:$M$38,12,FALSE))="X","X",(IF(L704="X",1,L704+1)))))</f>
        <v/>
      </c>
      <c r="M705" s="50" t="str">
        <f>IF($A705="","",(IF((VLOOKUP($A705,DATA!$A$1:$M$38,13,FALSE))="X","X",(IF(M704="X",1,M704+1)))))</f>
        <v/>
      </c>
      <c r="N705" s="53" t="str">
        <f t="shared" si="20"/>
        <v/>
      </c>
      <c r="O705" s="51" t="str">
        <f t="shared" si="21"/>
        <v/>
      </c>
      <c r="P705" s="50" t="str">
        <f>IF($A705="","",(IF((VLOOKUP($A705,DATA!$S$1:$AC$38,2,FALSE))="X","X",(IF(P704="X",1,P704+1)))))</f>
        <v/>
      </c>
      <c r="Q705" s="50" t="str">
        <f>IF($A705="","",(IF((VLOOKUP($A705,DATA!$S$1:$AC$38,3,FALSE))="X","X",(IF(Q704="X",1,Q704+1)))))</f>
        <v/>
      </c>
      <c r="R705" s="50" t="str">
        <f>IF($A705="","",(IF((VLOOKUP($A705,DATA!$S$1:$AC$38,4,FALSE))="X","X",(IF(R704="X",1,R704+1)))))</f>
        <v/>
      </c>
      <c r="S705" s="50" t="str">
        <f>IF($A705="","",(IF((VLOOKUP($A705,DATA!$S$1:$AC$38,5,FALSE))="X","X",(IF(S704="X",1,S704+1)))))</f>
        <v/>
      </c>
      <c r="T705" s="50" t="str">
        <f>IF($A705="","",(IF((VLOOKUP($A705,DATA!$S$1:$AC$38,6,FALSE))="X","X",(IF(T704="X",1,T704+1)))))</f>
        <v/>
      </c>
      <c r="U705" s="50" t="str">
        <f>IF($A705="","",(IF((VLOOKUP($A705,DATA!$S$1:$AC$38,7,FALSE))="X","X",(IF(U704="X",1,U704+1)))))</f>
        <v/>
      </c>
      <c r="V705" s="51" t="str">
        <f>IF($A705="","",(IF((VLOOKUP($A705,DATA!$S$1:$AC$38,8,FALSE))="X","X",(IF(V704="X",1,V704+1)))))</f>
        <v/>
      </c>
      <c r="W705" s="50" t="str">
        <f>IF($A705="","",(IF((VLOOKUP($A705,DATA!$S$1:$AC$38,9,FALSE))="X","X",(IF(W704="X",1,W704+1)))))</f>
        <v/>
      </c>
      <c r="X705" s="50" t="str">
        <f>IF($A705="","",(IF((VLOOKUP($A705,DATA!$S$1:$AC$38,10,FALSE))="X","X",(IF(X704="X",1,X704+1)))))</f>
        <v/>
      </c>
      <c r="Y705" s="51" t="str">
        <f>IF($A705="","",(IF((VLOOKUP($A705,DATA!$S$1:$AC$38,11,FALSE))="X","X",(IF(Y704="X",1,Y704+1)))))</f>
        <v/>
      </c>
    </row>
    <row r="706" spans="2:25" ht="18.600000000000001" customHeight="1" x14ac:dyDescent="0.25">
      <c r="B706" s="50" t="str">
        <f>IF($A706="","",(IF((VLOOKUP($A706,DATA!$A$1:$M$38,2,FALSE))="X","X",(IF(B705="X",1,B705+1)))))</f>
        <v/>
      </c>
      <c r="C706" s="51" t="str">
        <f>IF($A706="","",(IF((VLOOKUP($A706,DATA!$A$1:$M$38,3,FALSE))="X","X",(IF(C705="X",1,C705+1)))))</f>
        <v/>
      </c>
      <c r="D706" s="50" t="str">
        <f>IF($A706="","",(IF((VLOOKUP($A706,DATA!$A$1:$M$38,4,FALSE))="X","X",(IF(D705="X",1,D705+1)))))</f>
        <v/>
      </c>
      <c r="E706" s="51" t="str">
        <f>IF($A706="","",(IF((VLOOKUP($A706,DATA!$A$1:$M$38,5,FALSE))="X","X",(IF(E705="X",1,E705+1)))))</f>
        <v/>
      </c>
      <c r="F706" s="50" t="str">
        <f>IF($A706="","",(IF((VLOOKUP($A706,DATA!$A$1:$M$38,6,FALSE))="X","X",(IF(F705="X",1,F705+1)))))</f>
        <v/>
      </c>
      <c r="G706" s="51" t="str">
        <f>IF($A706="","",(IF((VLOOKUP($A706,DATA!$A$1:$M$38,7,FALSE))="X","X",(IF(G705="X",1,G705+1)))))</f>
        <v/>
      </c>
      <c r="H706" s="50" t="str">
        <f>IF($A706="","",(IF((VLOOKUP($A706,DATA!$A$1:$M$38,8,FALSE))="X","X",(IF(H705="X",1,H705+1)))))</f>
        <v/>
      </c>
      <c r="I706" s="50" t="str">
        <f>IF($A706="","",(IF((VLOOKUP($A706,DATA!$A$1:$M$38,9,FALSE))="X","X",(IF(I705="X",1,I705+1)))))</f>
        <v/>
      </c>
      <c r="J706" s="51" t="str">
        <f>IF($A706="","",(IF((VLOOKUP($A706,DATA!$A$1:$M$38,10,FALSE))="X","X",(IF(J705="X",1,J705+1)))))</f>
        <v/>
      </c>
      <c r="K706" s="50" t="str">
        <f>IF($A706="","",(IF((VLOOKUP($A706,DATA!$A$1:$M$38,11,FALSE))="X","X",(IF(K705="X",1,K705+1)))))</f>
        <v/>
      </c>
      <c r="L706" s="50" t="str">
        <f>IF($A706="","",(IF((VLOOKUP($A706,DATA!$A$1:$M$38,12,FALSE))="X","X",(IF(L705="X",1,L705+1)))))</f>
        <v/>
      </c>
      <c r="M706" s="50" t="str">
        <f>IF($A706="","",(IF((VLOOKUP($A706,DATA!$A$1:$M$38,13,FALSE))="X","X",(IF(M705="X",1,M705+1)))))</f>
        <v/>
      </c>
      <c r="N706" s="53" t="str">
        <f t="shared" si="20"/>
        <v/>
      </c>
      <c r="O706" s="51" t="str">
        <f t="shared" si="21"/>
        <v/>
      </c>
      <c r="P706" s="50" t="str">
        <f>IF($A706="","",(IF((VLOOKUP($A706,DATA!$S$1:$AC$38,2,FALSE))="X","X",(IF(P705="X",1,P705+1)))))</f>
        <v/>
      </c>
      <c r="Q706" s="50" t="str">
        <f>IF($A706="","",(IF((VLOOKUP($A706,DATA!$S$1:$AC$38,3,FALSE))="X","X",(IF(Q705="X",1,Q705+1)))))</f>
        <v/>
      </c>
      <c r="R706" s="50" t="str">
        <f>IF($A706="","",(IF((VLOOKUP($A706,DATA!$S$1:$AC$38,4,FALSE))="X","X",(IF(R705="X",1,R705+1)))))</f>
        <v/>
      </c>
      <c r="S706" s="50" t="str">
        <f>IF($A706="","",(IF((VLOOKUP($A706,DATA!$S$1:$AC$38,5,FALSE))="X","X",(IF(S705="X",1,S705+1)))))</f>
        <v/>
      </c>
      <c r="T706" s="50" t="str">
        <f>IF($A706="","",(IF((VLOOKUP($A706,DATA!$S$1:$AC$38,6,FALSE))="X","X",(IF(T705="X",1,T705+1)))))</f>
        <v/>
      </c>
      <c r="U706" s="50" t="str">
        <f>IF($A706="","",(IF((VLOOKUP($A706,DATA!$S$1:$AC$38,7,FALSE))="X","X",(IF(U705="X",1,U705+1)))))</f>
        <v/>
      </c>
      <c r="V706" s="51" t="str">
        <f>IF($A706="","",(IF((VLOOKUP($A706,DATA!$S$1:$AC$38,8,FALSE))="X","X",(IF(V705="X",1,V705+1)))))</f>
        <v/>
      </c>
      <c r="W706" s="50" t="str">
        <f>IF($A706="","",(IF((VLOOKUP($A706,DATA!$S$1:$AC$38,9,FALSE))="X","X",(IF(W705="X",1,W705+1)))))</f>
        <v/>
      </c>
      <c r="X706" s="50" t="str">
        <f>IF($A706="","",(IF((VLOOKUP($A706,DATA!$S$1:$AC$38,10,FALSE))="X","X",(IF(X705="X",1,X705+1)))))</f>
        <v/>
      </c>
      <c r="Y706" s="51" t="str">
        <f>IF($A706="","",(IF((VLOOKUP($A706,DATA!$S$1:$AC$38,11,FALSE))="X","X",(IF(Y705="X",1,Y705+1)))))</f>
        <v/>
      </c>
    </row>
    <row r="707" spans="2:25" ht="18.600000000000001" customHeight="1" x14ac:dyDescent="0.25">
      <c r="B707" s="50" t="str">
        <f>IF($A707="","",(IF((VLOOKUP($A707,DATA!$A$1:$M$38,2,FALSE))="X","X",(IF(B706="X",1,B706+1)))))</f>
        <v/>
      </c>
      <c r="C707" s="51" t="str">
        <f>IF($A707="","",(IF((VLOOKUP($A707,DATA!$A$1:$M$38,3,FALSE))="X","X",(IF(C706="X",1,C706+1)))))</f>
        <v/>
      </c>
      <c r="D707" s="50" t="str">
        <f>IF($A707="","",(IF((VLOOKUP($A707,DATA!$A$1:$M$38,4,FALSE))="X","X",(IF(D706="X",1,D706+1)))))</f>
        <v/>
      </c>
      <c r="E707" s="51" t="str">
        <f>IF($A707="","",(IF((VLOOKUP($A707,DATA!$A$1:$M$38,5,FALSE))="X","X",(IF(E706="X",1,E706+1)))))</f>
        <v/>
      </c>
      <c r="F707" s="50" t="str">
        <f>IF($A707="","",(IF((VLOOKUP($A707,DATA!$A$1:$M$38,6,FALSE))="X","X",(IF(F706="X",1,F706+1)))))</f>
        <v/>
      </c>
      <c r="G707" s="51" t="str">
        <f>IF($A707="","",(IF((VLOOKUP($A707,DATA!$A$1:$M$38,7,FALSE))="X","X",(IF(G706="X",1,G706+1)))))</f>
        <v/>
      </c>
      <c r="H707" s="50" t="str">
        <f>IF($A707="","",(IF((VLOOKUP($A707,DATA!$A$1:$M$38,8,FALSE))="X","X",(IF(H706="X",1,H706+1)))))</f>
        <v/>
      </c>
      <c r="I707" s="50" t="str">
        <f>IF($A707="","",(IF((VLOOKUP($A707,DATA!$A$1:$M$38,9,FALSE))="X","X",(IF(I706="X",1,I706+1)))))</f>
        <v/>
      </c>
      <c r="J707" s="51" t="str">
        <f>IF($A707="","",(IF((VLOOKUP($A707,DATA!$A$1:$M$38,10,FALSE))="X","X",(IF(J706="X",1,J706+1)))))</f>
        <v/>
      </c>
      <c r="K707" s="50" t="str">
        <f>IF($A707="","",(IF((VLOOKUP($A707,DATA!$A$1:$M$38,11,FALSE))="X","X",(IF(K706="X",1,K706+1)))))</f>
        <v/>
      </c>
      <c r="L707" s="50" t="str">
        <f>IF($A707="","",(IF((VLOOKUP($A707,DATA!$A$1:$M$38,12,FALSE))="X","X",(IF(L706="X",1,L706+1)))))</f>
        <v/>
      </c>
      <c r="M707" s="50" t="str">
        <f>IF($A707="","",(IF((VLOOKUP($A707,DATA!$A$1:$M$38,13,FALSE))="X","X",(IF(M706="X",1,M706+1)))))</f>
        <v/>
      </c>
      <c r="N707" s="53" t="str">
        <f t="shared" si="20"/>
        <v/>
      </c>
      <c r="O707" s="51" t="str">
        <f t="shared" si="21"/>
        <v/>
      </c>
      <c r="P707" s="50" t="str">
        <f>IF($A707="","",(IF((VLOOKUP($A707,DATA!$S$1:$AC$38,2,FALSE))="X","X",(IF(P706="X",1,P706+1)))))</f>
        <v/>
      </c>
      <c r="Q707" s="50" t="str">
        <f>IF($A707="","",(IF((VLOOKUP($A707,DATA!$S$1:$AC$38,3,FALSE))="X","X",(IF(Q706="X",1,Q706+1)))))</f>
        <v/>
      </c>
      <c r="R707" s="50" t="str">
        <f>IF($A707="","",(IF((VLOOKUP($A707,DATA!$S$1:$AC$38,4,FALSE))="X","X",(IF(R706="X",1,R706+1)))))</f>
        <v/>
      </c>
      <c r="S707" s="50" t="str">
        <f>IF($A707="","",(IF((VLOOKUP($A707,DATA!$S$1:$AC$38,5,FALSE))="X","X",(IF(S706="X",1,S706+1)))))</f>
        <v/>
      </c>
      <c r="T707" s="50" t="str">
        <f>IF($A707="","",(IF((VLOOKUP($A707,DATA!$S$1:$AC$38,6,FALSE))="X","X",(IF(T706="X",1,T706+1)))))</f>
        <v/>
      </c>
      <c r="U707" s="50" t="str">
        <f>IF($A707="","",(IF((VLOOKUP($A707,DATA!$S$1:$AC$38,7,FALSE))="X","X",(IF(U706="X",1,U706+1)))))</f>
        <v/>
      </c>
      <c r="V707" s="51" t="str">
        <f>IF($A707="","",(IF((VLOOKUP($A707,DATA!$S$1:$AC$38,8,FALSE))="X","X",(IF(V706="X",1,V706+1)))))</f>
        <v/>
      </c>
      <c r="W707" s="50" t="str">
        <f>IF($A707="","",(IF((VLOOKUP($A707,DATA!$S$1:$AC$38,9,FALSE))="X","X",(IF(W706="X",1,W706+1)))))</f>
        <v/>
      </c>
      <c r="X707" s="50" t="str">
        <f>IF($A707="","",(IF((VLOOKUP($A707,DATA!$S$1:$AC$38,10,FALSE))="X","X",(IF(X706="X",1,X706+1)))))</f>
        <v/>
      </c>
      <c r="Y707" s="51" t="str">
        <f>IF($A707="","",(IF((VLOOKUP($A707,DATA!$S$1:$AC$38,11,FALSE))="X","X",(IF(Y706="X",1,Y706+1)))))</f>
        <v/>
      </c>
    </row>
    <row r="708" spans="2:25" ht="18.600000000000001" customHeight="1" x14ac:dyDescent="0.25">
      <c r="B708" s="50" t="str">
        <f>IF($A708="","",(IF((VLOOKUP($A708,DATA!$A$1:$M$38,2,FALSE))="X","X",(IF(B707="X",1,B707+1)))))</f>
        <v/>
      </c>
      <c r="C708" s="51" t="str">
        <f>IF($A708="","",(IF((VLOOKUP($A708,DATA!$A$1:$M$38,3,FALSE))="X","X",(IF(C707="X",1,C707+1)))))</f>
        <v/>
      </c>
      <c r="D708" s="50" t="str">
        <f>IF($A708="","",(IF((VLOOKUP($A708,DATA!$A$1:$M$38,4,FALSE))="X","X",(IF(D707="X",1,D707+1)))))</f>
        <v/>
      </c>
      <c r="E708" s="51" t="str">
        <f>IF($A708="","",(IF((VLOOKUP($A708,DATA!$A$1:$M$38,5,FALSE))="X","X",(IF(E707="X",1,E707+1)))))</f>
        <v/>
      </c>
      <c r="F708" s="50" t="str">
        <f>IF($A708="","",(IF((VLOOKUP($A708,DATA!$A$1:$M$38,6,FALSE))="X","X",(IF(F707="X",1,F707+1)))))</f>
        <v/>
      </c>
      <c r="G708" s="51" t="str">
        <f>IF($A708="","",(IF((VLOOKUP($A708,DATA!$A$1:$M$38,7,FALSE))="X","X",(IF(G707="X",1,G707+1)))))</f>
        <v/>
      </c>
      <c r="H708" s="50" t="str">
        <f>IF($A708="","",(IF((VLOOKUP($A708,DATA!$A$1:$M$38,8,FALSE))="X","X",(IF(H707="X",1,H707+1)))))</f>
        <v/>
      </c>
      <c r="I708" s="50" t="str">
        <f>IF($A708="","",(IF((VLOOKUP($A708,DATA!$A$1:$M$38,9,FALSE))="X","X",(IF(I707="X",1,I707+1)))))</f>
        <v/>
      </c>
      <c r="J708" s="51" t="str">
        <f>IF($A708="","",(IF((VLOOKUP($A708,DATA!$A$1:$M$38,10,FALSE))="X","X",(IF(J707="X",1,J707+1)))))</f>
        <v/>
      </c>
      <c r="K708" s="50" t="str">
        <f>IF($A708="","",(IF((VLOOKUP($A708,DATA!$A$1:$M$38,11,FALSE))="X","X",(IF(K707="X",1,K707+1)))))</f>
        <v/>
      </c>
      <c r="L708" s="50" t="str">
        <f>IF($A708="","",(IF((VLOOKUP($A708,DATA!$A$1:$M$38,12,FALSE))="X","X",(IF(L707="X",1,L707+1)))))</f>
        <v/>
      </c>
      <c r="M708" s="50" t="str">
        <f>IF($A708="","",(IF((VLOOKUP($A708,DATA!$A$1:$M$38,13,FALSE))="X","X",(IF(M707="X",1,M707+1)))))</f>
        <v/>
      </c>
      <c r="N708" s="53" t="str">
        <f t="shared" si="20"/>
        <v/>
      </c>
      <c r="O708" s="51" t="str">
        <f t="shared" si="21"/>
        <v/>
      </c>
      <c r="P708" s="50" t="str">
        <f>IF($A708="","",(IF((VLOOKUP($A708,DATA!$S$1:$AC$38,2,FALSE))="X","X",(IF(P707="X",1,P707+1)))))</f>
        <v/>
      </c>
      <c r="Q708" s="50" t="str">
        <f>IF($A708="","",(IF((VLOOKUP($A708,DATA!$S$1:$AC$38,3,FALSE))="X","X",(IF(Q707="X",1,Q707+1)))))</f>
        <v/>
      </c>
      <c r="R708" s="50" t="str">
        <f>IF($A708="","",(IF((VLOOKUP($A708,DATA!$S$1:$AC$38,4,FALSE))="X","X",(IF(R707="X",1,R707+1)))))</f>
        <v/>
      </c>
      <c r="S708" s="50" t="str">
        <f>IF($A708="","",(IF((VLOOKUP($A708,DATA!$S$1:$AC$38,5,FALSE))="X","X",(IF(S707="X",1,S707+1)))))</f>
        <v/>
      </c>
      <c r="T708" s="50" t="str">
        <f>IF($A708="","",(IF((VLOOKUP($A708,DATA!$S$1:$AC$38,6,FALSE))="X","X",(IF(T707="X",1,T707+1)))))</f>
        <v/>
      </c>
      <c r="U708" s="50" t="str">
        <f>IF($A708="","",(IF((VLOOKUP($A708,DATA!$S$1:$AC$38,7,FALSE))="X","X",(IF(U707="X",1,U707+1)))))</f>
        <v/>
      </c>
      <c r="V708" s="51" t="str">
        <f>IF($A708="","",(IF((VLOOKUP($A708,DATA!$S$1:$AC$38,8,FALSE))="X","X",(IF(V707="X",1,V707+1)))))</f>
        <v/>
      </c>
      <c r="W708" s="50" t="str">
        <f>IF($A708="","",(IF((VLOOKUP($A708,DATA!$S$1:$AC$38,9,FALSE))="X","X",(IF(W707="X",1,W707+1)))))</f>
        <v/>
      </c>
      <c r="X708" s="50" t="str">
        <f>IF($A708="","",(IF((VLOOKUP($A708,DATA!$S$1:$AC$38,10,FALSE))="X","X",(IF(X707="X",1,X707+1)))))</f>
        <v/>
      </c>
      <c r="Y708" s="51" t="str">
        <f>IF($A708="","",(IF((VLOOKUP($A708,DATA!$S$1:$AC$38,11,FALSE))="X","X",(IF(Y707="X",1,Y707+1)))))</f>
        <v/>
      </c>
    </row>
    <row r="709" spans="2:25" ht="18.600000000000001" customHeight="1" x14ac:dyDescent="0.25">
      <c r="B709" s="50" t="str">
        <f>IF($A709="","",(IF((VLOOKUP($A709,DATA!$A$1:$M$38,2,FALSE))="X","X",(IF(B708="X",1,B708+1)))))</f>
        <v/>
      </c>
      <c r="C709" s="51" t="str">
        <f>IF($A709="","",(IF((VLOOKUP($A709,DATA!$A$1:$M$38,3,FALSE))="X","X",(IF(C708="X",1,C708+1)))))</f>
        <v/>
      </c>
      <c r="D709" s="50" t="str">
        <f>IF($A709="","",(IF((VLOOKUP($A709,DATA!$A$1:$M$38,4,FALSE))="X","X",(IF(D708="X",1,D708+1)))))</f>
        <v/>
      </c>
      <c r="E709" s="51" t="str">
        <f>IF($A709="","",(IF((VLOOKUP($A709,DATA!$A$1:$M$38,5,FALSE))="X","X",(IF(E708="X",1,E708+1)))))</f>
        <v/>
      </c>
      <c r="F709" s="50" t="str">
        <f>IF($A709="","",(IF((VLOOKUP($A709,DATA!$A$1:$M$38,6,FALSE))="X","X",(IF(F708="X",1,F708+1)))))</f>
        <v/>
      </c>
      <c r="G709" s="51" t="str">
        <f>IF($A709="","",(IF((VLOOKUP($A709,DATA!$A$1:$M$38,7,FALSE))="X","X",(IF(G708="X",1,G708+1)))))</f>
        <v/>
      </c>
      <c r="H709" s="50" t="str">
        <f>IF($A709="","",(IF((VLOOKUP($A709,DATA!$A$1:$M$38,8,FALSE))="X","X",(IF(H708="X",1,H708+1)))))</f>
        <v/>
      </c>
      <c r="I709" s="50" t="str">
        <f>IF($A709="","",(IF((VLOOKUP($A709,DATA!$A$1:$M$38,9,FALSE))="X","X",(IF(I708="X",1,I708+1)))))</f>
        <v/>
      </c>
      <c r="J709" s="51" t="str">
        <f>IF($A709="","",(IF((VLOOKUP($A709,DATA!$A$1:$M$38,10,FALSE))="X","X",(IF(J708="X",1,J708+1)))))</f>
        <v/>
      </c>
      <c r="K709" s="50" t="str">
        <f>IF($A709="","",(IF((VLOOKUP($A709,DATA!$A$1:$M$38,11,FALSE))="X","X",(IF(K708="X",1,K708+1)))))</f>
        <v/>
      </c>
      <c r="L709" s="50" t="str">
        <f>IF($A709="","",(IF((VLOOKUP($A709,DATA!$A$1:$M$38,12,FALSE))="X","X",(IF(L708="X",1,L708+1)))))</f>
        <v/>
      </c>
      <c r="M709" s="50" t="str">
        <f>IF($A709="","",(IF((VLOOKUP($A709,DATA!$A$1:$M$38,13,FALSE))="X","X",(IF(M708="X",1,M708+1)))))</f>
        <v/>
      </c>
      <c r="N709" s="53" t="str">
        <f t="shared" si="20"/>
        <v/>
      </c>
      <c r="O709" s="51" t="str">
        <f t="shared" si="21"/>
        <v/>
      </c>
      <c r="P709" s="50" t="str">
        <f>IF($A709="","",(IF((VLOOKUP($A709,DATA!$S$1:$AC$38,2,FALSE))="X","X",(IF(P708="X",1,P708+1)))))</f>
        <v/>
      </c>
      <c r="Q709" s="50" t="str">
        <f>IF($A709="","",(IF((VLOOKUP($A709,DATA!$S$1:$AC$38,3,FALSE))="X","X",(IF(Q708="X",1,Q708+1)))))</f>
        <v/>
      </c>
      <c r="R709" s="50" t="str">
        <f>IF($A709="","",(IF((VLOOKUP($A709,DATA!$S$1:$AC$38,4,FALSE))="X","X",(IF(R708="X",1,R708+1)))))</f>
        <v/>
      </c>
      <c r="S709" s="50" t="str">
        <f>IF($A709="","",(IF((VLOOKUP($A709,DATA!$S$1:$AC$38,5,FALSE))="X","X",(IF(S708="X",1,S708+1)))))</f>
        <v/>
      </c>
      <c r="T709" s="50" t="str">
        <f>IF($A709="","",(IF((VLOOKUP($A709,DATA!$S$1:$AC$38,6,FALSE))="X","X",(IF(T708="X",1,T708+1)))))</f>
        <v/>
      </c>
      <c r="U709" s="50" t="str">
        <f>IF($A709="","",(IF((VLOOKUP($A709,DATA!$S$1:$AC$38,7,FALSE))="X","X",(IF(U708="X",1,U708+1)))))</f>
        <v/>
      </c>
      <c r="V709" s="51" t="str">
        <f>IF($A709="","",(IF((VLOOKUP($A709,DATA!$S$1:$AC$38,8,FALSE))="X","X",(IF(V708="X",1,V708+1)))))</f>
        <v/>
      </c>
      <c r="W709" s="50" t="str">
        <f>IF($A709="","",(IF((VLOOKUP($A709,DATA!$S$1:$AC$38,9,FALSE))="X","X",(IF(W708="X",1,W708+1)))))</f>
        <v/>
      </c>
      <c r="X709" s="50" t="str">
        <f>IF($A709="","",(IF((VLOOKUP($A709,DATA!$S$1:$AC$38,10,FALSE))="X","X",(IF(X708="X",1,X708+1)))))</f>
        <v/>
      </c>
      <c r="Y709" s="51" t="str">
        <f>IF($A709="","",(IF((VLOOKUP($A709,DATA!$S$1:$AC$38,11,FALSE))="X","X",(IF(Y708="X",1,Y708+1)))))</f>
        <v/>
      </c>
    </row>
    <row r="710" spans="2:25" ht="18.600000000000001" customHeight="1" x14ac:dyDescent="0.25">
      <c r="B710" s="50" t="str">
        <f>IF($A710="","",(IF((VLOOKUP($A710,DATA!$A$1:$M$38,2,FALSE))="X","X",(IF(B709="X",1,B709+1)))))</f>
        <v/>
      </c>
      <c r="C710" s="51" t="str">
        <f>IF($A710="","",(IF((VLOOKUP($A710,DATA!$A$1:$M$38,3,FALSE))="X","X",(IF(C709="X",1,C709+1)))))</f>
        <v/>
      </c>
      <c r="D710" s="50" t="str">
        <f>IF($A710="","",(IF((VLOOKUP($A710,DATA!$A$1:$M$38,4,FALSE))="X","X",(IF(D709="X",1,D709+1)))))</f>
        <v/>
      </c>
      <c r="E710" s="51" t="str">
        <f>IF($A710="","",(IF((VLOOKUP($A710,DATA!$A$1:$M$38,5,FALSE))="X","X",(IF(E709="X",1,E709+1)))))</f>
        <v/>
      </c>
      <c r="F710" s="50" t="str">
        <f>IF($A710="","",(IF((VLOOKUP($A710,DATA!$A$1:$M$38,6,FALSE))="X","X",(IF(F709="X",1,F709+1)))))</f>
        <v/>
      </c>
      <c r="G710" s="51" t="str">
        <f>IF($A710="","",(IF((VLOOKUP($A710,DATA!$A$1:$M$38,7,FALSE))="X","X",(IF(G709="X",1,G709+1)))))</f>
        <v/>
      </c>
      <c r="H710" s="50" t="str">
        <f>IF($A710="","",(IF((VLOOKUP($A710,DATA!$A$1:$M$38,8,FALSE))="X","X",(IF(H709="X",1,H709+1)))))</f>
        <v/>
      </c>
      <c r="I710" s="50" t="str">
        <f>IF($A710="","",(IF((VLOOKUP($A710,DATA!$A$1:$M$38,9,FALSE))="X","X",(IF(I709="X",1,I709+1)))))</f>
        <v/>
      </c>
      <c r="J710" s="51" t="str">
        <f>IF($A710="","",(IF((VLOOKUP($A710,DATA!$A$1:$M$38,10,FALSE))="X","X",(IF(J709="X",1,J709+1)))))</f>
        <v/>
      </c>
      <c r="K710" s="50" t="str">
        <f>IF($A710="","",(IF((VLOOKUP($A710,DATA!$A$1:$M$38,11,FALSE))="X","X",(IF(K709="X",1,K709+1)))))</f>
        <v/>
      </c>
      <c r="L710" s="50" t="str">
        <f>IF($A710="","",(IF((VLOOKUP($A710,DATA!$A$1:$M$38,12,FALSE))="X","X",(IF(L709="X",1,L709+1)))))</f>
        <v/>
      </c>
      <c r="M710" s="50" t="str">
        <f>IF($A710="","",(IF((VLOOKUP($A710,DATA!$A$1:$M$38,13,FALSE))="X","X",(IF(M709="X",1,M709+1)))))</f>
        <v/>
      </c>
      <c r="N710" s="53" t="str">
        <f t="shared" ref="N710:N773" si="22">IF($A710="","",(IF((AND($A710=$A709,$A710&lt;&gt;""))=TRUE,"X",(IF(N709="X",1,N709+1)))))</f>
        <v/>
      </c>
      <c r="O710" s="51" t="str">
        <f t="shared" ref="O710:O773" si="23">IF($A710="","",(IF((AND($A710=$A708,$A710&lt;&gt;""))=TRUE,"X",(IF(O709="X",1,O709+1)))))</f>
        <v/>
      </c>
      <c r="P710" s="50" t="str">
        <f>IF($A710="","",(IF((VLOOKUP($A710,DATA!$S$1:$AC$38,2,FALSE))="X","X",(IF(P709="X",1,P709+1)))))</f>
        <v/>
      </c>
      <c r="Q710" s="50" t="str">
        <f>IF($A710="","",(IF((VLOOKUP($A710,DATA!$S$1:$AC$38,3,FALSE))="X","X",(IF(Q709="X",1,Q709+1)))))</f>
        <v/>
      </c>
      <c r="R710" s="50" t="str">
        <f>IF($A710="","",(IF((VLOOKUP($A710,DATA!$S$1:$AC$38,4,FALSE))="X","X",(IF(R709="X",1,R709+1)))))</f>
        <v/>
      </c>
      <c r="S710" s="50" t="str">
        <f>IF($A710="","",(IF((VLOOKUP($A710,DATA!$S$1:$AC$38,5,FALSE))="X","X",(IF(S709="X",1,S709+1)))))</f>
        <v/>
      </c>
      <c r="T710" s="50" t="str">
        <f>IF($A710="","",(IF((VLOOKUP($A710,DATA!$S$1:$AC$38,6,FALSE))="X","X",(IF(T709="X",1,T709+1)))))</f>
        <v/>
      </c>
      <c r="U710" s="50" t="str">
        <f>IF($A710="","",(IF((VLOOKUP($A710,DATA!$S$1:$AC$38,7,FALSE))="X","X",(IF(U709="X",1,U709+1)))))</f>
        <v/>
      </c>
      <c r="V710" s="51" t="str">
        <f>IF($A710="","",(IF((VLOOKUP($A710,DATA!$S$1:$AC$38,8,FALSE))="X","X",(IF(V709="X",1,V709+1)))))</f>
        <v/>
      </c>
      <c r="W710" s="50" t="str">
        <f>IF($A710="","",(IF((VLOOKUP($A710,DATA!$S$1:$AC$38,9,FALSE))="X","X",(IF(W709="X",1,W709+1)))))</f>
        <v/>
      </c>
      <c r="X710" s="50" t="str">
        <f>IF($A710="","",(IF((VLOOKUP($A710,DATA!$S$1:$AC$38,10,FALSE))="X","X",(IF(X709="X",1,X709+1)))))</f>
        <v/>
      </c>
      <c r="Y710" s="51" t="str">
        <f>IF($A710="","",(IF((VLOOKUP($A710,DATA!$S$1:$AC$38,11,FALSE))="X","X",(IF(Y709="X",1,Y709+1)))))</f>
        <v/>
      </c>
    </row>
    <row r="711" spans="2:25" ht="18.600000000000001" customHeight="1" x14ac:dyDescent="0.25">
      <c r="B711" s="50" t="str">
        <f>IF($A711="","",(IF((VLOOKUP($A711,DATA!$A$1:$M$38,2,FALSE))="X","X",(IF(B710="X",1,B710+1)))))</f>
        <v/>
      </c>
      <c r="C711" s="51" t="str">
        <f>IF($A711="","",(IF((VLOOKUP($A711,DATA!$A$1:$M$38,3,FALSE))="X","X",(IF(C710="X",1,C710+1)))))</f>
        <v/>
      </c>
      <c r="D711" s="50" t="str">
        <f>IF($A711="","",(IF((VLOOKUP($A711,DATA!$A$1:$M$38,4,FALSE))="X","X",(IF(D710="X",1,D710+1)))))</f>
        <v/>
      </c>
      <c r="E711" s="51" t="str">
        <f>IF($A711="","",(IF((VLOOKUP($A711,DATA!$A$1:$M$38,5,FALSE))="X","X",(IF(E710="X",1,E710+1)))))</f>
        <v/>
      </c>
      <c r="F711" s="50" t="str">
        <f>IF($A711="","",(IF((VLOOKUP($A711,DATA!$A$1:$M$38,6,FALSE))="X","X",(IF(F710="X",1,F710+1)))))</f>
        <v/>
      </c>
      <c r="G711" s="51" t="str">
        <f>IF($A711="","",(IF((VLOOKUP($A711,DATA!$A$1:$M$38,7,FALSE))="X","X",(IF(G710="X",1,G710+1)))))</f>
        <v/>
      </c>
      <c r="H711" s="50" t="str">
        <f>IF($A711="","",(IF((VLOOKUP($A711,DATA!$A$1:$M$38,8,FALSE))="X","X",(IF(H710="X",1,H710+1)))))</f>
        <v/>
      </c>
      <c r="I711" s="50" t="str">
        <f>IF($A711="","",(IF((VLOOKUP($A711,DATA!$A$1:$M$38,9,FALSE))="X","X",(IF(I710="X",1,I710+1)))))</f>
        <v/>
      </c>
      <c r="J711" s="51" t="str">
        <f>IF($A711="","",(IF((VLOOKUP($A711,DATA!$A$1:$M$38,10,FALSE))="X","X",(IF(J710="X",1,J710+1)))))</f>
        <v/>
      </c>
      <c r="K711" s="50" t="str">
        <f>IF($A711="","",(IF((VLOOKUP($A711,DATA!$A$1:$M$38,11,FALSE))="X","X",(IF(K710="X",1,K710+1)))))</f>
        <v/>
      </c>
      <c r="L711" s="50" t="str">
        <f>IF($A711="","",(IF((VLOOKUP($A711,DATA!$A$1:$M$38,12,FALSE))="X","X",(IF(L710="X",1,L710+1)))))</f>
        <v/>
      </c>
      <c r="M711" s="50" t="str">
        <f>IF($A711="","",(IF((VLOOKUP($A711,DATA!$A$1:$M$38,13,FALSE))="X","X",(IF(M710="X",1,M710+1)))))</f>
        <v/>
      </c>
      <c r="N711" s="53" t="str">
        <f t="shared" si="22"/>
        <v/>
      </c>
      <c r="O711" s="51" t="str">
        <f t="shared" si="23"/>
        <v/>
      </c>
      <c r="P711" s="50" t="str">
        <f>IF($A711="","",(IF((VLOOKUP($A711,DATA!$S$1:$AC$38,2,FALSE))="X","X",(IF(P710="X",1,P710+1)))))</f>
        <v/>
      </c>
      <c r="Q711" s="50" t="str">
        <f>IF($A711="","",(IF((VLOOKUP($A711,DATA!$S$1:$AC$38,3,FALSE))="X","X",(IF(Q710="X",1,Q710+1)))))</f>
        <v/>
      </c>
      <c r="R711" s="50" t="str">
        <f>IF($A711="","",(IF((VLOOKUP($A711,DATA!$S$1:$AC$38,4,FALSE))="X","X",(IF(R710="X",1,R710+1)))))</f>
        <v/>
      </c>
      <c r="S711" s="50" t="str">
        <f>IF($A711="","",(IF((VLOOKUP($A711,DATA!$S$1:$AC$38,5,FALSE))="X","X",(IF(S710="X",1,S710+1)))))</f>
        <v/>
      </c>
      <c r="T711" s="50" t="str">
        <f>IF($A711="","",(IF((VLOOKUP($A711,DATA!$S$1:$AC$38,6,FALSE))="X","X",(IF(T710="X",1,T710+1)))))</f>
        <v/>
      </c>
      <c r="U711" s="50" t="str">
        <f>IF($A711="","",(IF((VLOOKUP($A711,DATA!$S$1:$AC$38,7,FALSE))="X","X",(IF(U710="X",1,U710+1)))))</f>
        <v/>
      </c>
      <c r="V711" s="51" t="str">
        <f>IF($A711="","",(IF((VLOOKUP($A711,DATA!$S$1:$AC$38,8,FALSE))="X","X",(IF(V710="X",1,V710+1)))))</f>
        <v/>
      </c>
      <c r="W711" s="50" t="str">
        <f>IF($A711="","",(IF((VLOOKUP($A711,DATA!$S$1:$AC$38,9,FALSE))="X","X",(IF(W710="X",1,W710+1)))))</f>
        <v/>
      </c>
      <c r="X711" s="50" t="str">
        <f>IF($A711="","",(IF((VLOOKUP($A711,DATA!$S$1:$AC$38,10,FALSE))="X","X",(IF(X710="X",1,X710+1)))))</f>
        <v/>
      </c>
      <c r="Y711" s="51" t="str">
        <f>IF($A711="","",(IF((VLOOKUP($A711,DATA!$S$1:$AC$38,11,FALSE))="X","X",(IF(Y710="X",1,Y710+1)))))</f>
        <v/>
      </c>
    </row>
    <row r="712" spans="2:25" ht="18.600000000000001" customHeight="1" x14ac:dyDescent="0.25">
      <c r="B712" s="50" t="str">
        <f>IF($A712="","",(IF((VLOOKUP($A712,DATA!$A$1:$M$38,2,FALSE))="X","X",(IF(B711="X",1,B711+1)))))</f>
        <v/>
      </c>
      <c r="C712" s="51" t="str">
        <f>IF($A712="","",(IF((VLOOKUP($A712,DATA!$A$1:$M$38,3,FALSE))="X","X",(IF(C711="X",1,C711+1)))))</f>
        <v/>
      </c>
      <c r="D712" s="50" t="str">
        <f>IF($A712="","",(IF((VLOOKUP($A712,DATA!$A$1:$M$38,4,FALSE))="X","X",(IF(D711="X",1,D711+1)))))</f>
        <v/>
      </c>
      <c r="E712" s="51" t="str">
        <f>IF($A712="","",(IF((VLOOKUP($A712,DATA!$A$1:$M$38,5,FALSE))="X","X",(IF(E711="X",1,E711+1)))))</f>
        <v/>
      </c>
      <c r="F712" s="50" t="str">
        <f>IF($A712="","",(IF((VLOOKUP($A712,DATA!$A$1:$M$38,6,FALSE))="X","X",(IF(F711="X",1,F711+1)))))</f>
        <v/>
      </c>
      <c r="G712" s="51" t="str">
        <f>IF($A712="","",(IF((VLOOKUP($A712,DATA!$A$1:$M$38,7,FALSE))="X","X",(IF(G711="X",1,G711+1)))))</f>
        <v/>
      </c>
      <c r="H712" s="50" t="str">
        <f>IF($A712="","",(IF((VLOOKUP($A712,DATA!$A$1:$M$38,8,FALSE))="X","X",(IF(H711="X",1,H711+1)))))</f>
        <v/>
      </c>
      <c r="I712" s="50" t="str">
        <f>IF($A712="","",(IF((VLOOKUP($A712,DATA!$A$1:$M$38,9,FALSE))="X","X",(IF(I711="X",1,I711+1)))))</f>
        <v/>
      </c>
      <c r="J712" s="51" t="str">
        <f>IF($A712="","",(IF((VLOOKUP($A712,DATA!$A$1:$M$38,10,FALSE))="X","X",(IF(J711="X",1,J711+1)))))</f>
        <v/>
      </c>
      <c r="K712" s="50" t="str">
        <f>IF($A712="","",(IF((VLOOKUP($A712,DATA!$A$1:$M$38,11,FALSE))="X","X",(IF(K711="X",1,K711+1)))))</f>
        <v/>
      </c>
      <c r="L712" s="50" t="str">
        <f>IF($A712="","",(IF((VLOOKUP($A712,DATA!$A$1:$M$38,12,FALSE))="X","X",(IF(L711="X",1,L711+1)))))</f>
        <v/>
      </c>
      <c r="M712" s="50" t="str">
        <f>IF($A712="","",(IF((VLOOKUP($A712,DATA!$A$1:$M$38,13,FALSE))="X","X",(IF(M711="X",1,M711+1)))))</f>
        <v/>
      </c>
      <c r="N712" s="53" t="str">
        <f t="shared" si="22"/>
        <v/>
      </c>
      <c r="O712" s="51" t="str">
        <f t="shared" si="23"/>
        <v/>
      </c>
      <c r="P712" s="50" t="str">
        <f>IF($A712="","",(IF((VLOOKUP($A712,DATA!$S$1:$AC$38,2,FALSE))="X","X",(IF(P711="X",1,P711+1)))))</f>
        <v/>
      </c>
      <c r="Q712" s="50" t="str">
        <f>IF($A712="","",(IF((VLOOKUP($A712,DATA!$S$1:$AC$38,3,FALSE))="X","X",(IF(Q711="X",1,Q711+1)))))</f>
        <v/>
      </c>
      <c r="R712" s="50" t="str">
        <f>IF($A712="","",(IF((VLOOKUP($A712,DATA!$S$1:$AC$38,4,FALSE))="X","X",(IF(R711="X",1,R711+1)))))</f>
        <v/>
      </c>
      <c r="S712" s="50" t="str">
        <f>IF($A712="","",(IF((VLOOKUP($A712,DATA!$S$1:$AC$38,5,FALSE))="X","X",(IF(S711="X",1,S711+1)))))</f>
        <v/>
      </c>
      <c r="T712" s="50" t="str">
        <f>IF($A712="","",(IF((VLOOKUP($A712,DATA!$S$1:$AC$38,6,FALSE))="X","X",(IF(T711="X",1,T711+1)))))</f>
        <v/>
      </c>
      <c r="U712" s="50" t="str">
        <f>IF($A712="","",(IF((VLOOKUP($A712,DATA!$S$1:$AC$38,7,FALSE))="X","X",(IF(U711="X",1,U711+1)))))</f>
        <v/>
      </c>
      <c r="V712" s="51" t="str">
        <f>IF($A712="","",(IF((VLOOKUP($A712,DATA!$S$1:$AC$38,8,FALSE))="X","X",(IF(V711="X",1,V711+1)))))</f>
        <v/>
      </c>
      <c r="W712" s="50" t="str">
        <f>IF($A712="","",(IF((VLOOKUP($A712,DATA!$S$1:$AC$38,9,FALSE))="X","X",(IF(W711="X",1,W711+1)))))</f>
        <v/>
      </c>
      <c r="X712" s="50" t="str">
        <f>IF($A712="","",(IF((VLOOKUP($A712,DATA!$S$1:$AC$38,10,FALSE))="X","X",(IF(X711="X",1,X711+1)))))</f>
        <v/>
      </c>
      <c r="Y712" s="51" t="str">
        <f>IF($A712="","",(IF((VLOOKUP($A712,DATA!$S$1:$AC$38,11,FALSE))="X","X",(IF(Y711="X",1,Y711+1)))))</f>
        <v/>
      </c>
    </row>
    <row r="713" spans="2:25" ht="18.600000000000001" customHeight="1" x14ac:dyDescent="0.25">
      <c r="B713" s="50" t="str">
        <f>IF($A713="","",(IF((VLOOKUP($A713,DATA!$A$1:$M$38,2,FALSE))="X","X",(IF(B712="X",1,B712+1)))))</f>
        <v/>
      </c>
      <c r="C713" s="51" t="str">
        <f>IF($A713="","",(IF((VLOOKUP($A713,DATA!$A$1:$M$38,3,FALSE))="X","X",(IF(C712="X",1,C712+1)))))</f>
        <v/>
      </c>
      <c r="D713" s="50" t="str">
        <f>IF($A713="","",(IF((VLOOKUP($A713,DATA!$A$1:$M$38,4,FALSE))="X","X",(IF(D712="X",1,D712+1)))))</f>
        <v/>
      </c>
      <c r="E713" s="51" t="str">
        <f>IF($A713="","",(IF((VLOOKUP($A713,DATA!$A$1:$M$38,5,FALSE))="X","X",(IF(E712="X",1,E712+1)))))</f>
        <v/>
      </c>
      <c r="F713" s="50" t="str">
        <f>IF($A713="","",(IF((VLOOKUP($A713,DATA!$A$1:$M$38,6,FALSE))="X","X",(IF(F712="X",1,F712+1)))))</f>
        <v/>
      </c>
      <c r="G713" s="51" t="str">
        <f>IF($A713="","",(IF((VLOOKUP($A713,DATA!$A$1:$M$38,7,FALSE))="X","X",(IF(G712="X",1,G712+1)))))</f>
        <v/>
      </c>
      <c r="H713" s="50" t="str">
        <f>IF($A713="","",(IF((VLOOKUP($A713,DATA!$A$1:$M$38,8,FALSE))="X","X",(IF(H712="X",1,H712+1)))))</f>
        <v/>
      </c>
      <c r="I713" s="50" t="str">
        <f>IF($A713="","",(IF((VLOOKUP($A713,DATA!$A$1:$M$38,9,FALSE))="X","X",(IF(I712="X",1,I712+1)))))</f>
        <v/>
      </c>
      <c r="J713" s="51" t="str">
        <f>IF($A713="","",(IF((VLOOKUP($A713,DATA!$A$1:$M$38,10,FALSE))="X","X",(IF(J712="X",1,J712+1)))))</f>
        <v/>
      </c>
      <c r="K713" s="50" t="str">
        <f>IF($A713="","",(IF((VLOOKUP($A713,DATA!$A$1:$M$38,11,FALSE))="X","X",(IF(K712="X",1,K712+1)))))</f>
        <v/>
      </c>
      <c r="L713" s="50" t="str">
        <f>IF($A713="","",(IF((VLOOKUP($A713,DATA!$A$1:$M$38,12,FALSE))="X","X",(IF(L712="X",1,L712+1)))))</f>
        <v/>
      </c>
      <c r="M713" s="50" t="str">
        <f>IF($A713="","",(IF((VLOOKUP($A713,DATA!$A$1:$M$38,13,FALSE))="X","X",(IF(M712="X",1,M712+1)))))</f>
        <v/>
      </c>
      <c r="N713" s="53" t="str">
        <f t="shared" si="22"/>
        <v/>
      </c>
      <c r="O713" s="51" t="str">
        <f t="shared" si="23"/>
        <v/>
      </c>
      <c r="P713" s="50" t="str">
        <f>IF($A713="","",(IF((VLOOKUP($A713,DATA!$S$1:$AC$38,2,FALSE))="X","X",(IF(P712="X",1,P712+1)))))</f>
        <v/>
      </c>
      <c r="Q713" s="50" t="str">
        <f>IF($A713="","",(IF((VLOOKUP($A713,DATA!$S$1:$AC$38,3,FALSE))="X","X",(IF(Q712="X",1,Q712+1)))))</f>
        <v/>
      </c>
      <c r="R713" s="50" t="str">
        <f>IF($A713="","",(IF((VLOOKUP($A713,DATA!$S$1:$AC$38,4,FALSE))="X","X",(IF(R712="X",1,R712+1)))))</f>
        <v/>
      </c>
      <c r="S713" s="50" t="str">
        <f>IF($A713="","",(IF((VLOOKUP($A713,DATA!$S$1:$AC$38,5,FALSE))="X","X",(IF(S712="X",1,S712+1)))))</f>
        <v/>
      </c>
      <c r="T713" s="50" t="str">
        <f>IF($A713="","",(IF((VLOOKUP($A713,DATA!$S$1:$AC$38,6,FALSE))="X","X",(IF(T712="X",1,T712+1)))))</f>
        <v/>
      </c>
      <c r="U713" s="50" t="str">
        <f>IF($A713="","",(IF((VLOOKUP($A713,DATA!$S$1:$AC$38,7,FALSE))="X","X",(IF(U712="X",1,U712+1)))))</f>
        <v/>
      </c>
      <c r="V713" s="51" t="str">
        <f>IF($A713="","",(IF((VLOOKUP($A713,DATA!$S$1:$AC$38,8,FALSE))="X","X",(IF(V712="X",1,V712+1)))))</f>
        <v/>
      </c>
      <c r="W713" s="50" t="str">
        <f>IF($A713="","",(IF((VLOOKUP($A713,DATA!$S$1:$AC$38,9,FALSE))="X","X",(IF(W712="X",1,W712+1)))))</f>
        <v/>
      </c>
      <c r="X713" s="50" t="str">
        <f>IF($A713="","",(IF((VLOOKUP($A713,DATA!$S$1:$AC$38,10,FALSE))="X","X",(IF(X712="X",1,X712+1)))))</f>
        <v/>
      </c>
      <c r="Y713" s="51" t="str">
        <f>IF($A713="","",(IF((VLOOKUP($A713,DATA!$S$1:$AC$38,11,FALSE))="X","X",(IF(Y712="X",1,Y712+1)))))</f>
        <v/>
      </c>
    </row>
    <row r="714" spans="2:25" ht="18.600000000000001" customHeight="1" x14ac:dyDescent="0.25">
      <c r="B714" s="50" t="str">
        <f>IF($A714="","",(IF((VLOOKUP($A714,DATA!$A$1:$M$38,2,FALSE))="X","X",(IF(B713="X",1,B713+1)))))</f>
        <v/>
      </c>
      <c r="C714" s="51" t="str">
        <f>IF($A714="","",(IF((VLOOKUP($A714,DATA!$A$1:$M$38,3,FALSE))="X","X",(IF(C713="X",1,C713+1)))))</f>
        <v/>
      </c>
      <c r="D714" s="50" t="str">
        <f>IF($A714="","",(IF((VLOOKUP($A714,DATA!$A$1:$M$38,4,FALSE))="X","X",(IF(D713="X",1,D713+1)))))</f>
        <v/>
      </c>
      <c r="E714" s="51" t="str">
        <f>IF($A714="","",(IF((VLOOKUP($A714,DATA!$A$1:$M$38,5,FALSE))="X","X",(IF(E713="X",1,E713+1)))))</f>
        <v/>
      </c>
      <c r="F714" s="50" t="str">
        <f>IF($A714="","",(IF((VLOOKUP($A714,DATA!$A$1:$M$38,6,FALSE))="X","X",(IF(F713="X",1,F713+1)))))</f>
        <v/>
      </c>
      <c r="G714" s="51" t="str">
        <f>IF($A714="","",(IF((VLOOKUP($A714,DATA!$A$1:$M$38,7,FALSE))="X","X",(IF(G713="X",1,G713+1)))))</f>
        <v/>
      </c>
      <c r="H714" s="50" t="str">
        <f>IF($A714="","",(IF((VLOOKUP($A714,DATA!$A$1:$M$38,8,FALSE))="X","X",(IF(H713="X",1,H713+1)))))</f>
        <v/>
      </c>
      <c r="I714" s="50" t="str">
        <f>IF($A714="","",(IF((VLOOKUP($A714,DATA!$A$1:$M$38,9,FALSE))="X","X",(IF(I713="X",1,I713+1)))))</f>
        <v/>
      </c>
      <c r="J714" s="51" t="str">
        <f>IF($A714="","",(IF((VLOOKUP($A714,DATA!$A$1:$M$38,10,FALSE))="X","X",(IF(J713="X",1,J713+1)))))</f>
        <v/>
      </c>
      <c r="K714" s="50" t="str">
        <f>IF($A714="","",(IF((VLOOKUP($A714,DATA!$A$1:$M$38,11,FALSE))="X","X",(IF(K713="X",1,K713+1)))))</f>
        <v/>
      </c>
      <c r="L714" s="50" t="str">
        <f>IF($A714="","",(IF((VLOOKUP($A714,DATA!$A$1:$M$38,12,FALSE))="X","X",(IF(L713="X",1,L713+1)))))</f>
        <v/>
      </c>
      <c r="M714" s="50" t="str">
        <f>IF($A714="","",(IF((VLOOKUP($A714,DATA!$A$1:$M$38,13,FALSE))="X","X",(IF(M713="X",1,M713+1)))))</f>
        <v/>
      </c>
      <c r="N714" s="53" t="str">
        <f t="shared" si="22"/>
        <v/>
      </c>
      <c r="O714" s="51" t="str">
        <f t="shared" si="23"/>
        <v/>
      </c>
      <c r="P714" s="50" t="str">
        <f>IF($A714="","",(IF((VLOOKUP($A714,DATA!$S$1:$AC$38,2,FALSE))="X","X",(IF(P713="X",1,P713+1)))))</f>
        <v/>
      </c>
      <c r="Q714" s="50" t="str">
        <f>IF($A714="","",(IF((VLOOKUP($A714,DATA!$S$1:$AC$38,3,FALSE))="X","X",(IF(Q713="X",1,Q713+1)))))</f>
        <v/>
      </c>
      <c r="R714" s="50" t="str">
        <f>IF($A714="","",(IF((VLOOKUP($A714,DATA!$S$1:$AC$38,4,FALSE))="X","X",(IF(R713="X",1,R713+1)))))</f>
        <v/>
      </c>
      <c r="S714" s="50" t="str">
        <f>IF($A714="","",(IF((VLOOKUP($A714,DATA!$S$1:$AC$38,5,FALSE))="X","X",(IF(S713="X",1,S713+1)))))</f>
        <v/>
      </c>
      <c r="T714" s="50" t="str">
        <f>IF($A714="","",(IF((VLOOKUP($A714,DATA!$S$1:$AC$38,6,FALSE))="X","X",(IF(T713="X",1,T713+1)))))</f>
        <v/>
      </c>
      <c r="U714" s="50" t="str">
        <f>IF($A714="","",(IF((VLOOKUP($A714,DATA!$S$1:$AC$38,7,FALSE))="X","X",(IF(U713="X",1,U713+1)))))</f>
        <v/>
      </c>
      <c r="V714" s="51" t="str">
        <f>IF($A714="","",(IF((VLOOKUP($A714,DATA!$S$1:$AC$38,8,FALSE))="X","X",(IF(V713="X",1,V713+1)))))</f>
        <v/>
      </c>
      <c r="W714" s="50" t="str">
        <f>IF($A714="","",(IF((VLOOKUP($A714,DATA!$S$1:$AC$38,9,FALSE))="X","X",(IF(W713="X",1,W713+1)))))</f>
        <v/>
      </c>
      <c r="X714" s="50" t="str">
        <f>IF($A714="","",(IF((VLOOKUP($A714,DATA!$S$1:$AC$38,10,FALSE))="X","X",(IF(X713="X",1,X713+1)))))</f>
        <v/>
      </c>
      <c r="Y714" s="51" t="str">
        <f>IF($A714="","",(IF((VLOOKUP($A714,DATA!$S$1:$AC$38,11,FALSE))="X","X",(IF(Y713="X",1,Y713+1)))))</f>
        <v/>
      </c>
    </row>
    <row r="715" spans="2:25" ht="18.600000000000001" customHeight="1" x14ac:dyDescent="0.25">
      <c r="B715" s="50" t="str">
        <f>IF($A715="","",(IF((VLOOKUP($A715,DATA!$A$1:$M$38,2,FALSE))="X","X",(IF(B714="X",1,B714+1)))))</f>
        <v/>
      </c>
      <c r="C715" s="51" t="str">
        <f>IF($A715="","",(IF((VLOOKUP($A715,DATA!$A$1:$M$38,3,FALSE))="X","X",(IF(C714="X",1,C714+1)))))</f>
        <v/>
      </c>
      <c r="D715" s="50" t="str">
        <f>IF($A715="","",(IF((VLOOKUP($A715,DATA!$A$1:$M$38,4,FALSE))="X","X",(IF(D714="X",1,D714+1)))))</f>
        <v/>
      </c>
      <c r="E715" s="51" t="str">
        <f>IF($A715="","",(IF((VLOOKUP($A715,DATA!$A$1:$M$38,5,FALSE))="X","X",(IF(E714="X",1,E714+1)))))</f>
        <v/>
      </c>
      <c r="F715" s="50" t="str">
        <f>IF($A715="","",(IF((VLOOKUP($A715,DATA!$A$1:$M$38,6,FALSE))="X","X",(IF(F714="X",1,F714+1)))))</f>
        <v/>
      </c>
      <c r="G715" s="51" t="str">
        <f>IF($A715="","",(IF((VLOOKUP($A715,DATA!$A$1:$M$38,7,FALSE))="X","X",(IF(G714="X",1,G714+1)))))</f>
        <v/>
      </c>
      <c r="H715" s="50" t="str">
        <f>IF($A715="","",(IF((VLOOKUP($A715,DATA!$A$1:$M$38,8,FALSE))="X","X",(IF(H714="X",1,H714+1)))))</f>
        <v/>
      </c>
      <c r="I715" s="50" t="str">
        <f>IF($A715="","",(IF((VLOOKUP($A715,DATA!$A$1:$M$38,9,FALSE))="X","X",(IF(I714="X",1,I714+1)))))</f>
        <v/>
      </c>
      <c r="J715" s="51" t="str">
        <f>IF($A715="","",(IF((VLOOKUP($A715,DATA!$A$1:$M$38,10,FALSE))="X","X",(IF(J714="X",1,J714+1)))))</f>
        <v/>
      </c>
      <c r="K715" s="50" t="str">
        <f>IF($A715="","",(IF((VLOOKUP($A715,DATA!$A$1:$M$38,11,FALSE))="X","X",(IF(K714="X",1,K714+1)))))</f>
        <v/>
      </c>
      <c r="L715" s="50" t="str">
        <f>IF($A715="","",(IF((VLOOKUP($A715,DATA!$A$1:$M$38,12,FALSE))="X","X",(IF(L714="X",1,L714+1)))))</f>
        <v/>
      </c>
      <c r="M715" s="50" t="str">
        <f>IF($A715="","",(IF((VLOOKUP($A715,DATA!$A$1:$M$38,13,FALSE))="X","X",(IF(M714="X",1,M714+1)))))</f>
        <v/>
      </c>
      <c r="N715" s="53" t="str">
        <f t="shared" si="22"/>
        <v/>
      </c>
      <c r="O715" s="51" t="str">
        <f t="shared" si="23"/>
        <v/>
      </c>
      <c r="P715" s="50" t="str">
        <f>IF($A715="","",(IF((VLOOKUP($A715,DATA!$S$1:$AC$38,2,FALSE))="X","X",(IF(P714="X",1,P714+1)))))</f>
        <v/>
      </c>
      <c r="Q715" s="50" t="str">
        <f>IF($A715="","",(IF((VLOOKUP($A715,DATA!$S$1:$AC$38,3,FALSE))="X","X",(IF(Q714="X",1,Q714+1)))))</f>
        <v/>
      </c>
      <c r="R715" s="50" t="str">
        <f>IF($A715="","",(IF((VLOOKUP($A715,DATA!$S$1:$AC$38,4,FALSE))="X","X",(IF(R714="X",1,R714+1)))))</f>
        <v/>
      </c>
      <c r="S715" s="50" t="str">
        <f>IF($A715="","",(IF((VLOOKUP($A715,DATA!$S$1:$AC$38,5,FALSE))="X","X",(IF(S714="X",1,S714+1)))))</f>
        <v/>
      </c>
      <c r="T715" s="50" t="str">
        <f>IF($A715="","",(IF((VLOOKUP($A715,DATA!$S$1:$AC$38,6,FALSE))="X","X",(IF(T714="X",1,T714+1)))))</f>
        <v/>
      </c>
      <c r="U715" s="50" t="str">
        <f>IF($A715="","",(IF((VLOOKUP($A715,DATA!$S$1:$AC$38,7,FALSE))="X","X",(IF(U714="X",1,U714+1)))))</f>
        <v/>
      </c>
      <c r="V715" s="51" t="str">
        <f>IF($A715="","",(IF((VLOOKUP($A715,DATA!$S$1:$AC$38,8,FALSE))="X","X",(IF(V714="X",1,V714+1)))))</f>
        <v/>
      </c>
      <c r="W715" s="50" t="str">
        <f>IF($A715="","",(IF((VLOOKUP($A715,DATA!$S$1:$AC$38,9,FALSE))="X","X",(IF(W714="X",1,W714+1)))))</f>
        <v/>
      </c>
      <c r="X715" s="50" t="str">
        <f>IF($A715="","",(IF((VLOOKUP($A715,DATA!$S$1:$AC$38,10,FALSE))="X","X",(IF(X714="X",1,X714+1)))))</f>
        <v/>
      </c>
      <c r="Y715" s="51" t="str">
        <f>IF($A715="","",(IF((VLOOKUP($A715,DATA!$S$1:$AC$38,11,FALSE))="X","X",(IF(Y714="X",1,Y714+1)))))</f>
        <v/>
      </c>
    </row>
    <row r="716" spans="2:25" ht="18.600000000000001" customHeight="1" x14ac:dyDescent="0.25">
      <c r="B716" s="50" t="str">
        <f>IF($A716="","",(IF((VLOOKUP($A716,DATA!$A$1:$M$38,2,FALSE))="X","X",(IF(B715="X",1,B715+1)))))</f>
        <v/>
      </c>
      <c r="C716" s="51" t="str">
        <f>IF($A716="","",(IF((VLOOKUP($A716,DATA!$A$1:$M$38,3,FALSE))="X","X",(IF(C715="X",1,C715+1)))))</f>
        <v/>
      </c>
      <c r="D716" s="50" t="str">
        <f>IF($A716="","",(IF((VLOOKUP($A716,DATA!$A$1:$M$38,4,FALSE))="X","X",(IF(D715="X",1,D715+1)))))</f>
        <v/>
      </c>
      <c r="E716" s="51" t="str">
        <f>IF($A716="","",(IF((VLOOKUP($A716,DATA!$A$1:$M$38,5,FALSE))="X","X",(IF(E715="X",1,E715+1)))))</f>
        <v/>
      </c>
      <c r="F716" s="50" t="str">
        <f>IF($A716="","",(IF((VLOOKUP($A716,DATA!$A$1:$M$38,6,FALSE))="X","X",(IF(F715="X",1,F715+1)))))</f>
        <v/>
      </c>
      <c r="G716" s="51" t="str">
        <f>IF($A716="","",(IF((VLOOKUP($A716,DATA!$A$1:$M$38,7,FALSE))="X","X",(IF(G715="X",1,G715+1)))))</f>
        <v/>
      </c>
      <c r="H716" s="50" t="str">
        <f>IF($A716="","",(IF((VLOOKUP($A716,DATA!$A$1:$M$38,8,FALSE))="X","X",(IF(H715="X",1,H715+1)))))</f>
        <v/>
      </c>
      <c r="I716" s="50" t="str">
        <f>IF($A716="","",(IF((VLOOKUP($A716,DATA!$A$1:$M$38,9,FALSE))="X","X",(IF(I715="X",1,I715+1)))))</f>
        <v/>
      </c>
      <c r="J716" s="51" t="str">
        <f>IF($A716="","",(IF((VLOOKUP($A716,DATA!$A$1:$M$38,10,FALSE))="X","X",(IF(J715="X",1,J715+1)))))</f>
        <v/>
      </c>
      <c r="K716" s="50" t="str">
        <f>IF($A716="","",(IF((VLOOKUP($A716,DATA!$A$1:$M$38,11,FALSE))="X","X",(IF(K715="X",1,K715+1)))))</f>
        <v/>
      </c>
      <c r="L716" s="50" t="str">
        <f>IF($A716="","",(IF((VLOOKUP($A716,DATA!$A$1:$M$38,12,FALSE))="X","X",(IF(L715="X",1,L715+1)))))</f>
        <v/>
      </c>
      <c r="M716" s="50" t="str">
        <f>IF($A716="","",(IF((VLOOKUP($A716,DATA!$A$1:$M$38,13,FALSE))="X","X",(IF(M715="X",1,M715+1)))))</f>
        <v/>
      </c>
      <c r="N716" s="53" t="str">
        <f t="shared" si="22"/>
        <v/>
      </c>
      <c r="O716" s="51" t="str">
        <f t="shared" si="23"/>
        <v/>
      </c>
      <c r="P716" s="50" t="str">
        <f>IF($A716="","",(IF((VLOOKUP($A716,DATA!$S$1:$AC$38,2,FALSE))="X","X",(IF(P715="X",1,P715+1)))))</f>
        <v/>
      </c>
      <c r="Q716" s="50" t="str">
        <f>IF($A716="","",(IF((VLOOKUP($A716,DATA!$S$1:$AC$38,3,FALSE))="X","X",(IF(Q715="X",1,Q715+1)))))</f>
        <v/>
      </c>
      <c r="R716" s="50" t="str">
        <f>IF($A716="","",(IF((VLOOKUP($A716,DATA!$S$1:$AC$38,4,FALSE))="X","X",(IF(R715="X",1,R715+1)))))</f>
        <v/>
      </c>
      <c r="S716" s="50" t="str">
        <f>IF($A716="","",(IF((VLOOKUP($A716,DATA!$S$1:$AC$38,5,FALSE))="X","X",(IF(S715="X",1,S715+1)))))</f>
        <v/>
      </c>
      <c r="T716" s="50" t="str">
        <f>IF($A716="","",(IF((VLOOKUP($A716,DATA!$S$1:$AC$38,6,FALSE))="X","X",(IF(T715="X",1,T715+1)))))</f>
        <v/>
      </c>
      <c r="U716" s="50" t="str">
        <f>IF($A716="","",(IF((VLOOKUP($A716,DATA!$S$1:$AC$38,7,FALSE))="X","X",(IF(U715="X",1,U715+1)))))</f>
        <v/>
      </c>
      <c r="V716" s="51" t="str">
        <f>IF($A716="","",(IF((VLOOKUP($A716,DATA!$S$1:$AC$38,8,FALSE))="X","X",(IF(V715="X",1,V715+1)))))</f>
        <v/>
      </c>
      <c r="W716" s="50" t="str">
        <f>IF($A716="","",(IF((VLOOKUP($A716,DATA!$S$1:$AC$38,9,FALSE))="X","X",(IF(W715="X",1,W715+1)))))</f>
        <v/>
      </c>
      <c r="X716" s="50" t="str">
        <f>IF($A716="","",(IF((VLOOKUP($A716,DATA!$S$1:$AC$38,10,FALSE))="X","X",(IF(X715="X",1,X715+1)))))</f>
        <v/>
      </c>
      <c r="Y716" s="51" t="str">
        <f>IF($A716="","",(IF((VLOOKUP($A716,DATA!$S$1:$AC$38,11,FALSE))="X","X",(IF(Y715="X",1,Y715+1)))))</f>
        <v/>
      </c>
    </row>
    <row r="717" spans="2:25" ht="18.600000000000001" customHeight="1" x14ac:dyDescent="0.25">
      <c r="B717" s="50" t="str">
        <f>IF($A717="","",(IF((VLOOKUP($A717,DATA!$A$1:$M$38,2,FALSE))="X","X",(IF(B716="X",1,B716+1)))))</f>
        <v/>
      </c>
      <c r="C717" s="51" t="str">
        <f>IF($A717="","",(IF((VLOOKUP($A717,DATA!$A$1:$M$38,3,FALSE))="X","X",(IF(C716="X",1,C716+1)))))</f>
        <v/>
      </c>
      <c r="D717" s="50" t="str">
        <f>IF($A717="","",(IF((VLOOKUP($A717,DATA!$A$1:$M$38,4,FALSE))="X","X",(IF(D716="X",1,D716+1)))))</f>
        <v/>
      </c>
      <c r="E717" s="51" t="str">
        <f>IF($A717="","",(IF((VLOOKUP($A717,DATA!$A$1:$M$38,5,FALSE))="X","X",(IF(E716="X",1,E716+1)))))</f>
        <v/>
      </c>
      <c r="F717" s="50" t="str">
        <f>IF($A717="","",(IF((VLOOKUP($A717,DATA!$A$1:$M$38,6,FALSE))="X","X",(IF(F716="X",1,F716+1)))))</f>
        <v/>
      </c>
      <c r="G717" s="51" t="str">
        <f>IF($A717="","",(IF((VLOOKUP($A717,DATA!$A$1:$M$38,7,FALSE))="X","X",(IF(G716="X",1,G716+1)))))</f>
        <v/>
      </c>
      <c r="H717" s="50" t="str">
        <f>IF($A717="","",(IF((VLOOKUP($A717,DATA!$A$1:$M$38,8,FALSE))="X","X",(IF(H716="X",1,H716+1)))))</f>
        <v/>
      </c>
      <c r="I717" s="50" t="str">
        <f>IF($A717="","",(IF((VLOOKUP($A717,DATA!$A$1:$M$38,9,FALSE))="X","X",(IF(I716="X",1,I716+1)))))</f>
        <v/>
      </c>
      <c r="J717" s="51" t="str">
        <f>IF($A717="","",(IF((VLOOKUP($A717,DATA!$A$1:$M$38,10,FALSE))="X","X",(IF(J716="X",1,J716+1)))))</f>
        <v/>
      </c>
      <c r="K717" s="50" t="str">
        <f>IF($A717="","",(IF((VLOOKUP($A717,DATA!$A$1:$M$38,11,FALSE))="X","X",(IF(K716="X",1,K716+1)))))</f>
        <v/>
      </c>
      <c r="L717" s="50" t="str">
        <f>IF($A717="","",(IF((VLOOKUP($A717,DATA!$A$1:$M$38,12,FALSE))="X","X",(IF(L716="X",1,L716+1)))))</f>
        <v/>
      </c>
      <c r="M717" s="50" t="str">
        <f>IF($A717="","",(IF((VLOOKUP($A717,DATA!$A$1:$M$38,13,FALSE))="X","X",(IF(M716="X",1,M716+1)))))</f>
        <v/>
      </c>
      <c r="N717" s="53" t="str">
        <f t="shared" si="22"/>
        <v/>
      </c>
      <c r="O717" s="51" t="str">
        <f t="shared" si="23"/>
        <v/>
      </c>
      <c r="P717" s="50" t="str">
        <f>IF($A717="","",(IF((VLOOKUP($A717,DATA!$S$1:$AC$38,2,FALSE))="X","X",(IF(P716="X",1,P716+1)))))</f>
        <v/>
      </c>
      <c r="Q717" s="50" t="str">
        <f>IF($A717="","",(IF((VLOOKUP($A717,DATA!$S$1:$AC$38,3,FALSE))="X","X",(IF(Q716="X",1,Q716+1)))))</f>
        <v/>
      </c>
      <c r="R717" s="50" t="str">
        <f>IF($A717="","",(IF((VLOOKUP($A717,DATA!$S$1:$AC$38,4,FALSE))="X","X",(IF(R716="X",1,R716+1)))))</f>
        <v/>
      </c>
      <c r="S717" s="50" t="str">
        <f>IF($A717="","",(IF((VLOOKUP($A717,DATA!$S$1:$AC$38,5,FALSE))="X","X",(IF(S716="X",1,S716+1)))))</f>
        <v/>
      </c>
      <c r="T717" s="50" t="str">
        <f>IF($A717="","",(IF((VLOOKUP($A717,DATA!$S$1:$AC$38,6,FALSE))="X","X",(IF(T716="X",1,T716+1)))))</f>
        <v/>
      </c>
      <c r="U717" s="50" t="str">
        <f>IF($A717="","",(IF((VLOOKUP($A717,DATA!$S$1:$AC$38,7,FALSE))="X","X",(IF(U716="X",1,U716+1)))))</f>
        <v/>
      </c>
      <c r="V717" s="51" t="str">
        <f>IF($A717="","",(IF((VLOOKUP($A717,DATA!$S$1:$AC$38,8,FALSE))="X","X",(IF(V716="X",1,V716+1)))))</f>
        <v/>
      </c>
      <c r="W717" s="50" t="str">
        <f>IF($A717="","",(IF((VLOOKUP($A717,DATA!$S$1:$AC$38,9,FALSE))="X","X",(IF(W716="X",1,W716+1)))))</f>
        <v/>
      </c>
      <c r="X717" s="50" t="str">
        <f>IF($A717="","",(IF((VLOOKUP($A717,DATA!$S$1:$AC$38,10,FALSE))="X","X",(IF(X716="X",1,X716+1)))))</f>
        <v/>
      </c>
      <c r="Y717" s="51" t="str">
        <f>IF($A717="","",(IF((VLOOKUP($A717,DATA!$S$1:$AC$38,11,FALSE))="X","X",(IF(Y716="X",1,Y716+1)))))</f>
        <v/>
      </c>
    </row>
    <row r="718" spans="2:25" ht="18.600000000000001" customHeight="1" x14ac:dyDescent="0.25">
      <c r="B718" s="50" t="str">
        <f>IF($A718="","",(IF((VLOOKUP($A718,DATA!$A$1:$M$38,2,FALSE))="X","X",(IF(B717="X",1,B717+1)))))</f>
        <v/>
      </c>
      <c r="C718" s="51" t="str">
        <f>IF($A718="","",(IF((VLOOKUP($A718,DATA!$A$1:$M$38,3,FALSE))="X","X",(IF(C717="X",1,C717+1)))))</f>
        <v/>
      </c>
      <c r="D718" s="50" t="str">
        <f>IF($A718="","",(IF((VLOOKUP($A718,DATA!$A$1:$M$38,4,FALSE))="X","X",(IF(D717="X",1,D717+1)))))</f>
        <v/>
      </c>
      <c r="E718" s="51" t="str">
        <f>IF($A718="","",(IF((VLOOKUP($A718,DATA!$A$1:$M$38,5,FALSE))="X","X",(IF(E717="X",1,E717+1)))))</f>
        <v/>
      </c>
      <c r="F718" s="50" t="str">
        <f>IF($A718="","",(IF((VLOOKUP($A718,DATA!$A$1:$M$38,6,FALSE))="X","X",(IF(F717="X",1,F717+1)))))</f>
        <v/>
      </c>
      <c r="G718" s="51" t="str">
        <f>IF($A718="","",(IF((VLOOKUP($A718,DATA!$A$1:$M$38,7,FALSE))="X","X",(IF(G717="X",1,G717+1)))))</f>
        <v/>
      </c>
      <c r="H718" s="50" t="str">
        <f>IF($A718="","",(IF((VLOOKUP($A718,DATA!$A$1:$M$38,8,FALSE))="X","X",(IF(H717="X",1,H717+1)))))</f>
        <v/>
      </c>
      <c r="I718" s="50" t="str">
        <f>IF($A718="","",(IF((VLOOKUP($A718,DATA!$A$1:$M$38,9,FALSE))="X","X",(IF(I717="X",1,I717+1)))))</f>
        <v/>
      </c>
      <c r="J718" s="51" t="str">
        <f>IF($A718="","",(IF((VLOOKUP($A718,DATA!$A$1:$M$38,10,FALSE))="X","X",(IF(J717="X",1,J717+1)))))</f>
        <v/>
      </c>
      <c r="K718" s="50" t="str">
        <f>IF($A718="","",(IF((VLOOKUP($A718,DATA!$A$1:$M$38,11,FALSE))="X","X",(IF(K717="X",1,K717+1)))))</f>
        <v/>
      </c>
      <c r="L718" s="50" t="str">
        <f>IF($A718="","",(IF((VLOOKUP($A718,DATA!$A$1:$M$38,12,FALSE))="X","X",(IF(L717="X",1,L717+1)))))</f>
        <v/>
      </c>
      <c r="M718" s="50" t="str">
        <f>IF($A718="","",(IF((VLOOKUP($A718,DATA!$A$1:$M$38,13,FALSE))="X","X",(IF(M717="X",1,M717+1)))))</f>
        <v/>
      </c>
      <c r="N718" s="53" t="str">
        <f t="shared" si="22"/>
        <v/>
      </c>
      <c r="O718" s="51" t="str">
        <f t="shared" si="23"/>
        <v/>
      </c>
      <c r="P718" s="50" t="str">
        <f>IF($A718="","",(IF((VLOOKUP($A718,DATA!$S$1:$AC$38,2,FALSE))="X","X",(IF(P717="X",1,P717+1)))))</f>
        <v/>
      </c>
      <c r="Q718" s="50" t="str">
        <f>IF($A718="","",(IF((VLOOKUP($A718,DATA!$S$1:$AC$38,3,FALSE))="X","X",(IF(Q717="X",1,Q717+1)))))</f>
        <v/>
      </c>
      <c r="R718" s="50" t="str">
        <f>IF($A718="","",(IF((VLOOKUP($A718,DATA!$S$1:$AC$38,4,FALSE))="X","X",(IF(R717="X",1,R717+1)))))</f>
        <v/>
      </c>
      <c r="S718" s="50" t="str">
        <f>IF($A718="","",(IF((VLOOKUP($A718,DATA!$S$1:$AC$38,5,FALSE))="X","X",(IF(S717="X",1,S717+1)))))</f>
        <v/>
      </c>
      <c r="T718" s="50" t="str">
        <f>IF($A718="","",(IF((VLOOKUP($A718,DATA!$S$1:$AC$38,6,FALSE))="X","X",(IF(T717="X",1,T717+1)))))</f>
        <v/>
      </c>
      <c r="U718" s="50" t="str">
        <f>IF($A718="","",(IF((VLOOKUP($A718,DATA!$S$1:$AC$38,7,FALSE))="X","X",(IF(U717="X",1,U717+1)))))</f>
        <v/>
      </c>
      <c r="V718" s="51" t="str">
        <f>IF($A718="","",(IF((VLOOKUP($A718,DATA!$S$1:$AC$38,8,FALSE))="X","X",(IF(V717="X",1,V717+1)))))</f>
        <v/>
      </c>
      <c r="W718" s="50" t="str">
        <f>IF($A718="","",(IF((VLOOKUP($A718,DATA!$S$1:$AC$38,9,FALSE))="X","X",(IF(W717="X",1,W717+1)))))</f>
        <v/>
      </c>
      <c r="X718" s="50" t="str">
        <f>IF($A718="","",(IF((VLOOKUP($A718,DATA!$S$1:$AC$38,10,FALSE))="X","X",(IF(X717="X",1,X717+1)))))</f>
        <v/>
      </c>
      <c r="Y718" s="51" t="str">
        <f>IF($A718="","",(IF((VLOOKUP($A718,DATA!$S$1:$AC$38,11,FALSE))="X","X",(IF(Y717="X",1,Y717+1)))))</f>
        <v/>
      </c>
    </row>
    <row r="719" spans="2:25" ht="18.600000000000001" customHeight="1" x14ac:dyDescent="0.25">
      <c r="B719" s="50" t="str">
        <f>IF($A719="","",(IF((VLOOKUP($A719,DATA!$A$1:$M$38,2,FALSE))="X","X",(IF(B718="X",1,B718+1)))))</f>
        <v/>
      </c>
      <c r="C719" s="51" t="str">
        <f>IF($A719="","",(IF((VLOOKUP($A719,DATA!$A$1:$M$38,3,FALSE))="X","X",(IF(C718="X",1,C718+1)))))</f>
        <v/>
      </c>
      <c r="D719" s="50" t="str">
        <f>IF($A719="","",(IF((VLOOKUP($A719,DATA!$A$1:$M$38,4,FALSE))="X","X",(IF(D718="X",1,D718+1)))))</f>
        <v/>
      </c>
      <c r="E719" s="51" t="str">
        <f>IF($A719="","",(IF((VLOOKUP($A719,DATA!$A$1:$M$38,5,FALSE))="X","X",(IF(E718="X",1,E718+1)))))</f>
        <v/>
      </c>
      <c r="F719" s="50" t="str">
        <f>IF($A719="","",(IF((VLOOKUP($A719,DATA!$A$1:$M$38,6,FALSE))="X","X",(IF(F718="X",1,F718+1)))))</f>
        <v/>
      </c>
      <c r="G719" s="51" t="str">
        <f>IF($A719="","",(IF((VLOOKUP($A719,DATA!$A$1:$M$38,7,FALSE))="X","X",(IF(G718="X",1,G718+1)))))</f>
        <v/>
      </c>
      <c r="H719" s="50" t="str">
        <f>IF($A719="","",(IF((VLOOKUP($A719,DATA!$A$1:$M$38,8,FALSE))="X","X",(IF(H718="X",1,H718+1)))))</f>
        <v/>
      </c>
      <c r="I719" s="50" t="str">
        <f>IF($A719="","",(IF((VLOOKUP($A719,DATA!$A$1:$M$38,9,FALSE))="X","X",(IF(I718="X",1,I718+1)))))</f>
        <v/>
      </c>
      <c r="J719" s="51" t="str">
        <f>IF($A719="","",(IF((VLOOKUP($A719,DATA!$A$1:$M$38,10,FALSE))="X","X",(IF(J718="X",1,J718+1)))))</f>
        <v/>
      </c>
      <c r="K719" s="50" t="str">
        <f>IF($A719="","",(IF((VLOOKUP($A719,DATA!$A$1:$M$38,11,FALSE))="X","X",(IF(K718="X",1,K718+1)))))</f>
        <v/>
      </c>
      <c r="L719" s="50" t="str">
        <f>IF($A719="","",(IF((VLOOKUP($A719,DATA!$A$1:$M$38,12,FALSE))="X","X",(IF(L718="X",1,L718+1)))))</f>
        <v/>
      </c>
      <c r="M719" s="50" t="str">
        <f>IF($A719="","",(IF((VLOOKUP($A719,DATA!$A$1:$M$38,13,FALSE))="X","X",(IF(M718="X",1,M718+1)))))</f>
        <v/>
      </c>
      <c r="N719" s="53" t="str">
        <f t="shared" si="22"/>
        <v/>
      </c>
      <c r="O719" s="51" t="str">
        <f t="shared" si="23"/>
        <v/>
      </c>
      <c r="P719" s="50" t="str">
        <f>IF($A719="","",(IF((VLOOKUP($A719,DATA!$S$1:$AC$38,2,FALSE))="X","X",(IF(P718="X",1,P718+1)))))</f>
        <v/>
      </c>
      <c r="Q719" s="50" t="str">
        <f>IF($A719="","",(IF((VLOOKUP($A719,DATA!$S$1:$AC$38,3,FALSE))="X","X",(IF(Q718="X",1,Q718+1)))))</f>
        <v/>
      </c>
      <c r="R719" s="50" t="str">
        <f>IF($A719="","",(IF((VLOOKUP($A719,DATA!$S$1:$AC$38,4,FALSE))="X","X",(IF(R718="X",1,R718+1)))))</f>
        <v/>
      </c>
      <c r="S719" s="50" t="str">
        <f>IF($A719="","",(IF((VLOOKUP($A719,DATA!$S$1:$AC$38,5,FALSE))="X","X",(IF(S718="X",1,S718+1)))))</f>
        <v/>
      </c>
      <c r="T719" s="50" t="str">
        <f>IF($A719="","",(IF((VLOOKUP($A719,DATA!$S$1:$AC$38,6,FALSE))="X","X",(IF(T718="X",1,T718+1)))))</f>
        <v/>
      </c>
      <c r="U719" s="50" t="str">
        <f>IF($A719="","",(IF((VLOOKUP($A719,DATA!$S$1:$AC$38,7,FALSE))="X","X",(IF(U718="X",1,U718+1)))))</f>
        <v/>
      </c>
      <c r="V719" s="51" t="str">
        <f>IF($A719="","",(IF((VLOOKUP($A719,DATA!$S$1:$AC$38,8,FALSE))="X","X",(IF(V718="X",1,V718+1)))))</f>
        <v/>
      </c>
      <c r="W719" s="50" t="str">
        <f>IF($A719="","",(IF((VLOOKUP($A719,DATA!$S$1:$AC$38,9,FALSE))="X","X",(IF(W718="X",1,W718+1)))))</f>
        <v/>
      </c>
      <c r="X719" s="50" t="str">
        <f>IF($A719="","",(IF((VLOOKUP($A719,DATA!$S$1:$AC$38,10,FALSE))="X","X",(IF(X718="X",1,X718+1)))))</f>
        <v/>
      </c>
      <c r="Y719" s="51" t="str">
        <f>IF($A719="","",(IF((VLOOKUP($A719,DATA!$S$1:$AC$38,11,FALSE))="X","X",(IF(Y718="X",1,Y718+1)))))</f>
        <v/>
      </c>
    </row>
    <row r="720" spans="2:25" ht="18.600000000000001" customHeight="1" x14ac:dyDescent="0.25">
      <c r="B720" s="50" t="str">
        <f>IF($A720="","",(IF((VLOOKUP($A720,DATA!$A$1:$M$38,2,FALSE))="X","X",(IF(B719="X",1,B719+1)))))</f>
        <v/>
      </c>
      <c r="C720" s="51" t="str">
        <f>IF($A720="","",(IF((VLOOKUP($A720,DATA!$A$1:$M$38,3,FALSE))="X","X",(IF(C719="X",1,C719+1)))))</f>
        <v/>
      </c>
      <c r="D720" s="50" t="str">
        <f>IF($A720="","",(IF((VLOOKUP($A720,DATA!$A$1:$M$38,4,FALSE))="X","X",(IF(D719="X",1,D719+1)))))</f>
        <v/>
      </c>
      <c r="E720" s="51" t="str">
        <f>IF($A720="","",(IF((VLOOKUP($A720,DATA!$A$1:$M$38,5,FALSE))="X","X",(IF(E719="X",1,E719+1)))))</f>
        <v/>
      </c>
      <c r="F720" s="50" t="str">
        <f>IF($A720="","",(IF((VLOOKUP($A720,DATA!$A$1:$M$38,6,FALSE))="X","X",(IF(F719="X",1,F719+1)))))</f>
        <v/>
      </c>
      <c r="G720" s="51" t="str">
        <f>IF($A720="","",(IF((VLOOKUP($A720,DATA!$A$1:$M$38,7,FALSE))="X","X",(IF(G719="X",1,G719+1)))))</f>
        <v/>
      </c>
      <c r="H720" s="50" t="str">
        <f>IF($A720="","",(IF((VLOOKUP($A720,DATA!$A$1:$M$38,8,FALSE))="X","X",(IF(H719="X",1,H719+1)))))</f>
        <v/>
      </c>
      <c r="I720" s="50" t="str">
        <f>IF($A720="","",(IF((VLOOKUP($A720,DATA!$A$1:$M$38,9,FALSE))="X","X",(IF(I719="X",1,I719+1)))))</f>
        <v/>
      </c>
      <c r="J720" s="51" t="str">
        <f>IF($A720="","",(IF((VLOOKUP($A720,DATA!$A$1:$M$38,10,FALSE))="X","X",(IF(J719="X",1,J719+1)))))</f>
        <v/>
      </c>
      <c r="K720" s="50" t="str">
        <f>IF($A720="","",(IF((VLOOKUP($A720,DATA!$A$1:$M$38,11,FALSE))="X","X",(IF(K719="X",1,K719+1)))))</f>
        <v/>
      </c>
      <c r="L720" s="50" t="str">
        <f>IF($A720="","",(IF((VLOOKUP($A720,DATA!$A$1:$M$38,12,FALSE))="X","X",(IF(L719="X",1,L719+1)))))</f>
        <v/>
      </c>
      <c r="M720" s="50" t="str">
        <f>IF($A720="","",(IF((VLOOKUP($A720,DATA!$A$1:$M$38,13,FALSE))="X","X",(IF(M719="X",1,M719+1)))))</f>
        <v/>
      </c>
      <c r="N720" s="53" t="str">
        <f t="shared" si="22"/>
        <v/>
      </c>
      <c r="O720" s="51" t="str">
        <f t="shared" si="23"/>
        <v/>
      </c>
      <c r="P720" s="50" t="str">
        <f>IF($A720="","",(IF((VLOOKUP($A720,DATA!$S$1:$AC$38,2,FALSE))="X","X",(IF(P719="X",1,P719+1)))))</f>
        <v/>
      </c>
      <c r="Q720" s="50" t="str">
        <f>IF($A720="","",(IF((VLOOKUP($A720,DATA!$S$1:$AC$38,3,FALSE))="X","X",(IF(Q719="X",1,Q719+1)))))</f>
        <v/>
      </c>
      <c r="R720" s="50" t="str">
        <f>IF($A720="","",(IF((VLOOKUP($A720,DATA!$S$1:$AC$38,4,FALSE))="X","X",(IF(R719="X",1,R719+1)))))</f>
        <v/>
      </c>
      <c r="S720" s="50" t="str">
        <f>IF($A720="","",(IF((VLOOKUP($A720,DATA!$S$1:$AC$38,5,FALSE))="X","X",(IF(S719="X",1,S719+1)))))</f>
        <v/>
      </c>
      <c r="T720" s="50" t="str">
        <f>IF($A720="","",(IF((VLOOKUP($A720,DATA!$S$1:$AC$38,6,FALSE))="X","X",(IF(T719="X",1,T719+1)))))</f>
        <v/>
      </c>
      <c r="U720" s="50" t="str">
        <f>IF($A720="","",(IF((VLOOKUP($A720,DATA!$S$1:$AC$38,7,FALSE))="X","X",(IF(U719="X",1,U719+1)))))</f>
        <v/>
      </c>
      <c r="V720" s="51" t="str">
        <f>IF($A720="","",(IF((VLOOKUP($A720,DATA!$S$1:$AC$38,8,FALSE))="X","X",(IF(V719="X",1,V719+1)))))</f>
        <v/>
      </c>
      <c r="W720" s="50" t="str">
        <f>IF($A720="","",(IF((VLOOKUP($A720,DATA!$S$1:$AC$38,9,FALSE))="X","X",(IF(W719="X",1,W719+1)))))</f>
        <v/>
      </c>
      <c r="X720" s="50" t="str">
        <f>IF($A720="","",(IF((VLOOKUP($A720,DATA!$S$1:$AC$38,10,FALSE))="X","X",(IF(X719="X",1,X719+1)))))</f>
        <v/>
      </c>
      <c r="Y720" s="51" t="str">
        <f>IF($A720="","",(IF((VLOOKUP($A720,DATA!$S$1:$AC$38,11,FALSE))="X","X",(IF(Y719="X",1,Y719+1)))))</f>
        <v/>
      </c>
    </row>
    <row r="721" spans="2:25" ht="18.600000000000001" customHeight="1" x14ac:dyDescent="0.25">
      <c r="B721" s="50" t="str">
        <f>IF($A721="","",(IF((VLOOKUP($A721,DATA!$A$1:$M$38,2,FALSE))="X","X",(IF(B720="X",1,B720+1)))))</f>
        <v/>
      </c>
      <c r="C721" s="51" t="str">
        <f>IF($A721="","",(IF((VLOOKUP($A721,DATA!$A$1:$M$38,3,FALSE))="X","X",(IF(C720="X",1,C720+1)))))</f>
        <v/>
      </c>
      <c r="D721" s="50" t="str">
        <f>IF($A721="","",(IF((VLOOKUP($A721,DATA!$A$1:$M$38,4,FALSE))="X","X",(IF(D720="X",1,D720+1)))))</f>
        <v/>
      </c>
      <c r="E721" s="51" t="str">
        <f>IF($A721="","",(IF((VLOOKUP($A721,DATA!$A$1:$M$38,5,FALSE))="X","X",(IF(E720="X",1,E720+1)))))</f>
        <v/>
      </c>
      <c r="F721" s="50" t="str">
        <f>IF($A721="","",(IF((VLOOKUP($A721,DATA!$A$1:$M$38,6,FALSE))="X","X",(IF(F720="X",1,F720+1)))))</f>
        <v/>
      </c>
      <c r="G721" s="51" t="str">
        <f>IF($A721="","",(IF((VLOOKUP($A721,DATA!$A$1:$M$38,7,FALSE))="X","X",(IF(G720="X",1,G720+1)))))</f>
        <v/>
      </c>
      <c r="H721" s="50" t="str">
        <f>IF($A721="","",(IF((VLOOKUP($A721,DATA!$A$1:$M$38,8,FALSE))="X","X",(IF(H720="X",1,H720+1)))))</f>
        <v/>
      </c>
      <c r="I721" s="50" t="str">
        <f>IF($A721="","",(IF((VLOOKUP($A721,DATA!$A$1:$M$38,9,FALSE))="X","X",(IF(I720="X",1,I720+1)))))</f>
        <v/>
      </c>
      <c r="J721" s="51" t="str">
        <f>IF($A721="","",(IF((VLOOKUP($A721,DATA!$A$1:$M$38,10,FALSE))="X","X",(IF(J720="X",1,J720+1)))))</f>
        <v/>
      </c>
      <c r="K721" s="50" t="str">
        <f>IF($A721="","",(IF((VLOOKUP($A721,DATA!$A$1:$M$38,11,FALSE))="X","X",(IF(K720="X",1,K720+1)))))</f>
        <v/>
      </c>
      <c r="L721" s="50" t="str">
        <f>IF($A721="","",(IF((VLOOKUP($A721,DATA!$A$1:$M$38,12,FALSE))="X","X",(IF(L720="X",1,L720+1)))))</f>
        <v/>
      </c>
      <c r="M721" s="50" t="str">
        <f>IF($A721="","",(IF((VLOOKUP($A721,DATA!$A$1:$M$38,13,FALSE))="X","X",(IF(M720="X",1,M720+1)))))</f>
        <v/>
      </c>
      <c r="N721" s="53" t="str">
        <f t="shared" si="22"/>
        <v/>
      </c>
      <c r="O721" s="51" t="str">
        <f t="shared" si="23"/>
        <v/>
      </c>
      <c r="P721" s="50" t="str">
        <f>IF($A721="","",(IF((VLOOKUP($A721,DATA!$S$1:$AC$38,2,FALSE))="X","X",(IF(P720="X",1,P720+1)))))</f>
        <v/>
      </c>
      <c r="Q721" s="50" t="str">
        <f>IF($A721="","",(IF((VLOOKUP($A721,DATA!$S$1:$AC$38,3,FALSE))="X","X",(IF(Q720="X",1,Q720+1)))))</f>
        <v/>
      </c>
      <c r="R721" s="50" t="str">
        <f>IF($A721="","",(IF((VLOOKUP($A721,DATA!$S$1:$AC$38,4,FALSE))="X","X",(IF(R720="X",1,R720+1)))))</f>
        <v/>
      </c>
      <c r="S721" s="50" t="str">
        <f>IF($A721="","",(IF((VLOOKUP($A721,DATA!$S$1:$AC$38,5,FALSE))="X","X",(IF(S720="X",1,S720+1)))))</f>
        <v/>
      </c>
      <c r="T721" s="50" t="str">
        <f>IF($A721="","",(IF((VLOOKUP($A721,DATA!$S$1:$AC$38,6,FALSE))="X","X",(IF(T720="X",1,T720+1)))))</f>
        <v/>
      </c>
      <c r="U721" s="50" t="str">
        <f>IF($A721="","",(IF((VLOOKUP($A721,DATA!$S$1:$AC$38,7,FALSE))="X","X",(IF(U720="X",1,U720+1)))))</f>
        <v/>
      </c>
      <c r="V721" s="51" t="str">
        <f>IF($A721="","",(IF((VLOOKUP($A721,DATA!$S$1:$AC$38,8,FALSE))="X","X",(IF(V720="X",1,V720+1)))))</f>
        <v/>
      </c>
      <c r="W721" s="50" t="str">
        <f>IF($A721="","",(IF((VLOOKUP($A721,DATA!$S$1:$AC$38,9,FALSE))="X","X",(IF(W720="X",1,W720+1)))))</f>
        <v/>
      </c>
      <c r="X721" s="50" t="str">
        <f>IF($A721="","",(IF((VLOOKUP($A721,DATA!$S$1:$AC$38,10,FALSE))="X","X",(IF(X720="X",1,X720+1)))))</f>
        <v/>
      </c>
      <c r="Y721" s="51" t="str">
        <f>IF($A721="","",(IF((VLOOKUP($A721,DATA!$S$1:$AC$38,11,FALSE))="X","X",(IF(Y720="X",1,Y720+1)))))</f>
        <v/>
      </c>
    </row>
    <row r="722" spans="2:25" ht="18.600000000000001" customHeight="1" x14ac:dyDescent="0.25">
      <c r="B722" s="50" t="str">
        <f>IF($A722="","",(IF((VLOOKUP($A722,DATA!$A$1:$M$38,2,FALSE))="X","X",(IF(B721="X",1,B721+1)))))</f>
        <v/>
      </c>
      <c r="C722" s="51" t="str">
        <f>IF($A722="","",(IF((VLOOKUP($A722,DATA!$A$1:$M$38,3,FALSE))="X","X",(IF(C721="X",1,C721+1)))))</f>
        <v/>
      </c>
      <c r="D722" s="50" t="str">
        <f>IF($A722="","",(IF((VLOOKUP($A722,DATA!$A$1:$M$38,4,FALSE))="X","X",(IF(D721="X",1,D721+1)))))</f>
        <v/>
      </c>
      <c r="E722" s="51" t="str">
        <f>IF($A722="","",(IF((VLOOKUP($A722,DATA!$A$1:$M$38,5,FALSE))="X","X",(IF(E721="X",1,E721+1)))))</f>
        <v/>
      </c>
      <c r="F722" s="50" t="str">
        <f>IF($A722="","",(IF((VLOOKUP($A722,DATA!$A$1:$M$38,6,FALSE))="X","X",(IF(F721="X",1,F721+1)))))</f>
        <v/>
      </c>
      <c r="G722" s="51" t="str">
        <f>IF($A722="","",(IF((VLOOKUP($A722,DATA!$A$1:$M$38,7,FALSE))="X","X",(IF(G721="X",1,G721+1)))))</f>
        <v/>
      </c>
      <c r="H722" s="50" t="str">
        <f>IF($A722="","",(IF((VLOOKUP($A722,DATA!$A$1:$M$38,8,FALSE))="X","X",(IF(H721="X",1,H721+1)))))</f>
        <v/>
      </c>
      <c r="I722" s="50" t="str">
        <f>IF($A722="","",(IF((VLOOKUP($A722,DATA!$A$1:$M$38,9,FALSE))="X","X",(IF(I721="X",1,I721+1)))))</f>
        <v/>
      </c>
      <c r="J722" s="51" t="str">
        <f>IF($A722="","",(IF((VLOOKUP($A722,DATA!$A$1:$M$38,10,FALSE))="X","X",(IF(J721="X",1,J721+1)))))</f>
        <v/>
      </c>
      <c r="K722" s="50" t="str">
        <f>IF($A722="","",(IF((VLOOKUP($A722,DATA!$A$1:$M$38,11,FALSE))="X","X",(IF(K721="X",1,K721+1)))))</f>
        <v/>
      </c>
      <c r="L722" s="50" t="str">
        <f>IF($A722="","",(IF((VLOOKUP($A722,DATA!$A$1:$M$38,12,FALSE))="X","X",(IF(L721="X",1,L721+1)))))</f>
        <v/>
      </c>
      <c r="M722" s="50" t="str">
        <f>IF($A722="","",(IF((VLOOKUP($A722,DATA!$A$1:$M$38,13,FALSE))="X","X",(IF(M721="X",1,M721+1)))))</f>
        <v/>
      </c>
      <c r="N722" s="53" t="str">
        <f t="shared" si="22"/>
        <v/>
      </c>
      <c r="O722" s="51" t="str">
        <f t="shared" si="23"/>
        <v/>
      </c>
      <c r="P722" s="50" t="str">
        <f>IF($A722="","",(IF((VLOOKUP($A722,DATA!$S$1:$AC$38,2,FALSE))="X","X",(IF(P721="X",1,P721+1)))))</f>
        <v/>
      </c>
      <c r="Q722" s="50" t="str">
        <f>IF($A722="","",(IF((VLOOKUP($A722,DATA!$S$1:$AC$38,3,FALSE))="X","X",(IF(Q721="X",1,Q721+1)))))</f>
        <v/>
      </c>
      <c r="R722" s="50" t="str">
        <f>IF($A722="","",(IF((VLOOKUP($A722,DATA!$S$1:$AC$38,4,FALSE))="X","X",(IF(R721="X",1,R721+1)))))</f>
        <v/>
      </c>
      <c r="S722" s="50" t="str">
        <f>IF($A722="","",(IF((VLOOKUP($A722,DATA!$S$1:$AC$38,5,FALSE))="X","X",(IF(S721="X",1,S721+1)))))</f>
        <v/>
      </c>
      <c r="T722" s="50" t="str">
        <f>IF($A722="","",(IF((VLOOKUP($A722,DATA!$S$1:$AC$38,6,FALSE))="X","X",(IF(T721="X",1,T721+1)))))</f>
        <v/>
      </c>
      <c r="U722" s="50" t="str">
        <f>IF($A722="","",(IF((VLOOKUP($A722,DATA!$S$1:$AC$38,7,FALSE))="X","X",(IF(U721="X",1,U721+1)))))</f>
        <v/>
      </c>
      <c r="V722" s="51" t="str">
        <f>IF($A722="","",(IF((VLOOKUP($A722,DATA!$S$1:$AC$38,8,FALSE))="X","X",(IF(V721="X",1,V721+1)))))</f>
        <v/>
      </c>
      <c r="W722" s="50" t="str">
        <f>IF($A722="","",(IF((VLOOKUP($A722,DATA!$S$1:$AC$38,9,FALSE))="X","X",(IF(W721="X",1,W721+1)))))</f>
        <v/>
      </c>
      <c r="X722" s="50" t="str">
        <f>IF($A722="","",(IF((VLOOKUP($A722,DATA!$S$1:$AC$38,10,FALSE))="X","X",(IF(X721="X",1,X721+1)))))</f>
        <v/>
      </c>
      <c r="Y722" s="51" t="str">
        <f>IF($A722="","",(IF((VLOOKUP($A722,DATA!$S$1:$AC$38,11,FALSE))="X","X",(IF(Y721="X",1,Y721+1)))))</f>
        <v/>
      </c>
    </row>
    <row r="723" spans="2:25" ht="18.600000000000001" customHeight="1" x14ac:dyDescent="0.25">
      <c r="B723" s="50" t="str">
        <f>IF($A723="","",(IF((VLOOKUP($A723,DATA!$A$1:$M$38,2,FALSE))="X","X",(IF(B722="X",1,B722+1)))))</f>
        <v/>
      </c>
      <c r="C723" s="51" t="str">
        <f>IF($A723="","",(IF((VLOOKUP($A723,DATA!$A$1:$M$38,3,FALSE))="X","X",(IF(C722="X",1,C722+1)))))</f>
        <v/>
      </c>
      <c r="D723" s="50" t="str">
        <f>IF($A723="","",(IF((VLOOKUP($A723,DATA!$A$1:$M$38,4,FALSE))="X","X",(IF(D722="X",1,D722+1)))))</f>
        <v/>
      </c>
      <c r="E723" s="51" t="str">
        <f>IF($A723="","",(IF((VLOOKUP($A723,DATA!$A$1:$M$38,5,FALSE))="X","X",(IF(E722="X",1,E722+1)))))</f>
        <v/>
      </c>
      <c r="F723" s="50" t="str">
        <f>IF($A723="","",(IF((VLOOKUP($A723,DATA!$A$1:$M$38,6,FALSE))="X","X",(IF(F722="X",1,F722+1)))))</f>
        <v/>
      </c>
      <c r="G723" s="51" t="str">
        <f>IF($A723="","",(IF((VLOOKUP($A723,DATA!$A$1:$M$38,7,FALSE))="X","X",(IF(G722="X",1,G722+1)))))</f>
        <v/>
      </c>
      <c r="H723" s="50" t="str">
        <f>IF($A723="","",(IF((VLOOKUP($A723,DATA!$A$1:$M$38,8,FALSE))="X","X",(IF(H722="X",1,H722+1)))))</f>
        <v/>
      </c>
      <c r="I723" s="50" t="str">
        <f>IF($A723="","",(IF((VLOOKUP($A723,DATA!$A$1:$M$38,9,FALSE))="X","X",(IF(I722="X",1,I722+1)))))</f>
        <v/>
      </c>
      <c r="J723" s="51" t="str">
        <f>IF($A723="","",(IF((VLOOKUP($A723,DATA!$A$1:$M$38,10,FALSE))="X","X",(IF(J722="X",1,J722+1)))))</f>
        <v/>
      </c>
      <c r="K723" s="50" t="str">
        <f>IF($A723="","",(IF((VLOOKUP($A723,DATA!$A$1:$M$38,11,FALSE))="X","X",(IF(K722="X",1,K722+1)))))</f>
        <v/>
      </c>
      <c r="L723" s="50" t="str">
        <f>IF($A723="","",(IF((VLOOKUP($A723,DATA!$A$1:$M$38,12,FALSE))="X","X",(IF(L722="X",1,L722+1)))))</f>
        <v/>
      </c>
      <c r="M723" s="50" t="str">
        <f>IF($A723="","",(IF((VLOOKUP($A723,DATA!$A$1:$M$38,13,FALSE))="X","X",(IF(M722="X",1,M722+1)))))</f>
        <v/>
      </c>
      <c r="N723" s="53" t="str">
        <f t="shared" si="22"/>
        <v/>
      </c>
      <c r="O723" s="51" t="str">
        <f t="shared" si="23"/>
        <v/>
      </c>
      <c r="P723" s="50" t="str">
        <f>IF($A723="","",(IF((VLOOKUP($A723,DATA!$S$1:$AC$38,2,FALSE))="X","X",(IF(P722="X",1,P722+1)))))</f>
        <v/>
      </c>
      <c r="Q723" s="50" t="str">
        <f>IF($A723="","",(IF((VLOOKUP($A723,DATA!$S$1:$AC$38,3,FALSE))="X","X",(IF(Q722="X",1,Q722+1)))))</f>
        <v/>
      </c>
      <c r="R723" s="50" t="str">
        <f>IF($A723="","",(IF((VLOOKUP($A723,DATA!$S$1:$AC$38,4,FALSE))="X","X",(IF(R722="X",1,R722+1)))))</f>
        <v/>
      </c>
      <c r="S723" s="50" t="str">
        <f>IF($A723="","",(IF((VLOOKUP($A723,DATA!$S$1:$AC$38,5,FALSE))="X","X",(IF(S722="X",1,S722+1)))))</f>
        <v/>
      </c>
      <c r="T723" s="50" t="str">
        <f>IF($A723="","",(IF((VLOOKUP($A723,DATA!$S$1:$AC$38,6,FALSE))="X","X",(IF(T722="X",1,T722+1)))))</f>
        <v/>
      </c>
      <c r="U723" s="50" t="str">
        <f>IF($A723="","",(IF((VLOOKUP($A723,DATA!$S$1:$AC$38,7,FALSE))="X","X",(IF(U722="X",1,U722+1)))))</f>
        <v/>
      </c>
      <c r="V723" s="51" t="str">
        <f>IF($A723="","",(IF((VLOOKUP($A723,DATA!$S$1:$AC$38,8,FALSE))="X","X",(IF(V722="X",1,V722+1)))))</f>
        <v/>
      </c>
      <c r="W723" s="50" t="str">
        <f>IF($A723="","",(IF((VLOOKUP($A723,DATA!$S$1:$AC$38,9,FALSE))="X","X",(IF(W722="X",1,W722+1)))))</f>
        <v/>
      </c>
      <c r="X723" s="50" t="str">
        <f>IF($A723="","",(IF((VLOOKUP($A723,DATA!$S$1:$AC$38,10,FALSE))="X","X",(IF(X722="X",1,X722+1)))))</f>
        <v/>
      </c>
      <c r="Y723" s="51" t="str">
        <f>IF($A723="","",(IF((VLOOKUP($A723,DATA!$S$1:$AC$38,11,FALSE))="X","X",(IF(Y722="X",1,Y722+1)))))</f>
        <v/>
      </c>
    </row>
    <row r="724" spans="2:25" ht="18.600000000000001" customHeight="1" x14ac:dyDescent="0.25">
      <c r="B724" s="50" t="str">
        <f>IF($A724="","",(IF((VLOOKUP($A724,DATA!$A$1:$M$38,2,FALSE))="X","X",(IF(B723="X",1,B723+1)))))</f>
        <v/>
      </c>
      <c r="C724" s="51" t="str">
        <f>IF($A724="","",(IF((VLOOKUP($A724,DATA!$A$1:$M$38,3,FALSE))="X","X",(IF(C723="X",1,C723+1)))))</f>
        <v/>
      </c>
      <c r="D724" s="50" t="str">
        <f>IF($A724="","",(IF((VLOOKUP($A724,DATA!$A$1:$M$38,4,FALSE))="X","X",(IF(D723="X",1,D723+1)))))</f>
        <v/>
      </c>
      <c r="E724" s="51" t="str">
        <f>IF($A724="","",(IF((VLOOKUP($A724,DATA!$A$1:$M$38,5,FALSE))="X","X",(IF(E723="X",1,E723+1)))))</f>
        <v/>
      </c>
      <c r="F724" s="50" t="str">
        <f>IF($A724="","",(IF((VLOOKUP($A724,DATA!$A$1:$M$38,6,FALSE))="X","X",(IF(F723="X",1,F723+1)))))</f>
        <v/>
      </c>
      <c r="G724" s="51" t="str">
        <f>IF($A724="","",(IF((VLOOKUP($A724,DATA!$A$1:$M$38,7,FALSE))="X","X",(IF(G723="X",1,G723+1)))))</f>
        <v/>
      </c>
      <c r="H724" s="50" t="str">
        <f>IF($A724="","",(IF((VLOOKUP($A724,DATA!$A$1:$M$38,8,FALSE))="X","X",(IF(H723="X",1,H723+1)))))</f>
        <v/>
      </c>
      <c r="I724" s="50" t="str">
        <f>IF($A724="","",(IF((VLOOKUP($A724,DATA!$A$1:$M$38,9,FALSE))="X","X",(IF(I723="X",1,I723+1)))))</f>
        <v/>
      </c>
      <c r="J724" s="51" t="str">
        <f>IF($A724="","",(IF((VLOOKUP($A724,DATA!$A$1:$M$38,10,FALSE))="X","X",(IF(J723="X",1,J723+1)))))</f>
        <v/>
      </c>
      <c r="K724" s="50" t="str">
        <f>IF($A724="","",(IF((VLOOKUP($A724,DATA!$A$1:$M$38,11,FALSE))="X","X",(IF(K723="X",1,K723+1)))))</f>
        <v/>
      </c>
      <c r="L724" s="50" t="str">
        <f>IF($A724="","",(IF((VLOOKUP($A724,DATA!$A$1:$M$38,12,FALSE))="X","X",(IF(L723="X",1,L723+1)))))</f>
        <v/>
      </c>
      <c r="M724" s="50" t="str">
        <f>IF($A724="","",(IF((VLOOKUP($A724,DATA!$A$1:$M$38,13,FALSE))="X","X",(IF(M723="X",1,M723+1)))))</f>
        <v/>
      </c>
      <c r="N724" s="53" t="str">
        <f t="shared" si="22"/>
        <v/>
      </c>
      <c r="O724" s="51" t="str">
        <f t="shared" si="23"/>
        <v/>
      </c>
      <c r="P724" s="50" t="str">
        <f>IF($A724="","",(IF((VLOOKUP($A724,DATA!$S$1:$AC$38,2,FALSE))="X","X",(IF(P723="X",1,P723+1)))))</f>
        <v/>
      </c>
      <c r="Q724" s="50" t="str">
        <f>IF($A724="","",(IF((VLOOKUP($A724,DATA!$S$1:$AC$38,3,FALSE))="X","X",(IF(Q723="X",1,Q723+1)))))</f>
        <v/>
      </c>
      <c r="R724" s="50" t="str">
        <f>IF($A724="","",(IF((VLOOKUP($A724,DATA!$S$1:$AC$38,4,FALSE))="X","X",(IF(R723="X",1,R723+1)))))</f>
        <v/>
      </c>
      <c r="S724" s="50" t="str">
        <f>IF($A724="","",(IF((VLOOKUP($A724,DATA!$S$1:$AC$38,5,FALSE))="X","X",(IF(S723="X",1,S723+1)))))</f>
        <v/>
      </c>
      <c r="T724" s="50" t="str">
        <f>IF($A724="","",(IF((VLOOKUP($A724,DATA!$S$1:$AC$38,6,FALSE))="X","X",(IF(T723="X",1,T723+1)))))</f>
        <v/>
      </c>
      <c r="U724" s="50" t="str">
        <f>IF($A724="","",(IF((VLOOKUP($A724,DATA!$S$1:$AC$38,7,FALSE))="X","X",(IF(U723="X",1,U723+1)))))</f>
        <v/>
      </c>
      <c r="V724" s="51" t="str">
        <f>IF($A724="","",(IF((VLOOKUP($A724,DATA!$S$1:$AC$38,8,FALSE))="X","X",(IF(V723="X",1,V723+1)))))</f>
        <v/>
      </c>
      <c r="W724" s="50" t="str">
        <f>IF($A724="","",(IF((VLOOKUP($A724,DATA!$S$1:$AC$38,9,FALSE))="X","X",(IF(W723="X",1,W723+1)))))</f>
        <v/>
      </c>
      <c r="X724" s="50" t="str">
        <f>IF($A724="","",(IF((VLOOKUP($A724,DATA!$S$1:$AC$38,10,FALSE))="X","X",(IF(X723="X",1,X723+1)))))</f>
        <v/>
      </c>
      <c r="Y724" s="51" t="str">
        <f>IF($A724="","",(IF((VLOOKUP($A724,DATA!$S$1:$AC$38,11,FALSE))="X","X",(IF(Y723="X",1,Y723+1)))))</f>
        <v/>
      </c>
    </row>
    <row r="725" spans="2:25" ht="18.600000000000001" customHeight="1" x14ac:dyDescent="0.25">
      <c r="B725" s="50" t="str">
        <f>IF($A725="","",(IF((VLOOKUP($A725,DATA!$A$1:$M$38,2,FALSE))="X","X",(IF(B724="X",1,B724+1)))))</f>
        <v/>
      </c>
      <c r="C725" s="51" t="str">
        <f>IF($A725="","",(IF((VLOOKUP($A725,DATA!$A$1:$M$38,3,FALSE))="X","X",(IF(C724="X",1,C724+1)))))</f>
        <v/>
      </c>
      <c r="D725" s="50" t="str">
        <f>IF($A725="","",(IF((VLOOKUP($A725,DATA!$A$1:$M$38,4,FALSE))="X","X",(IF(D724="X",1,D724+1)))))</f>
        <v/>
      </c>
      <c r="E725" s="51" t="str">
        <f>IF($A725="","",(IF((VLOOKUP($A725,DATA!$A$1:$M$38,5,FALSE))="X","X",(IF(E724="X",1,E724+1)))))</f>
        <v/>
      </c>
      <c r="F725" s="50" t="str">
        <f>IF($A725="","",(IF((VLOOKUP($A725,DATA!$A$1:$M$38,6,FALSE))="X","X",(IF(F724="X",1,F724+1)))))</f>
        <v/>
      </c>
      <c r="G725" s="51" t="str">
        <f>IF($A725="","",(IF((VLOOKUP($A725,DATA!$A$1:$M$38,7,FALSE))="X","X",(IF(G724="X",1,G724+1)))))</f>
        <v/>
      </c>
      <c r="H725" s="50" t="str">
        <f>IF($A725="","",(IF((VLOOKUP($A725,DATA!$A$1:$M$38,8,FALSE))="X","X",(IF(H724="X",1,H724+1)))))</f>
        <v/>
      </c>
      <c r="I725" s="50" t="str">
        <f>IF($A725="","",(IF((VLOOKUP($A725,DATA!$A$1:$M$38,9,FALSE))="X","X",(IF(I724="X",1,I724+1)))))</f>
        <v/>
      </c>
      <c r="J725" s="51" t="str">
        <f>IF($A725="","",(IF((VLOOKUP($A725,DATA!$A$1:$M$38,10,FALSE))="X","X",(IF(J724="X",1,J724+1)))))</f>
        <v/>
      </c>
      <c r="K725" s="50" t="str">
        <f>IF($A725="","",(IF((VLOOKUP($A725,DATA!$A$1:$M$38,11,FALSE))="X","X",(IF(K724="X",1,K724+1)))))</f>
        <v/>
      </c>
      <c r="L725" s="50" t="str">
        <f>IF($A725="","",(IF((VLOOKUP($A725,DATA!$A$1:$M$38,12,FALSE))="X","X",(IF(L724="X",1,L724+1)))))</f>
        <v/>
      </c>
      <c r="M725" s="50" t="str">
        <f>IF($A725="","",(IF((VLOOKUP($A725,DATA!$A$1:$M$38,13,FALSE))="X","X",(IF(M724="X",1,M724+1)))))</f>
        <v/>
      </c>
      <c r="N725" s="53" t="str">
        <f t="shared" si="22"/>
        <v/>
      </c>
      <c r="O725" s="51" t="str">
        <f t="shared" si="23"/>
        <v/>
      </c>
      <c r="P725" s="50" t="str">
        <f>IF($A725="","",(IF((VLOOKUP($A725,DATA!$S$1:$AC$38,2,FALSE))="X","X",(IF(P724="X",1,P724+1)))))</f>
        <v/>
      </c>
      <c r="Q725" s="50" t="str">
        <f>IF($A725="","",(IF((VLOOKUP($A725,DATA!$S$1:$AC$38,3,FALSE))="X","X",(IF(Q724="X",1,Q724+1)))))</f>
        <v/>
      </c>
      <c r="R725" s="50" t="str">
        <f>IF($A725="","",(IF((VLOOKUP($A725,DATA!$S$1:$AC$38,4,FALSE))="X","X",(IF(R724="X",1,R724+1)))))</f>
        <v/>
      </c>
      <c r="S725" s="50" t="str">
        <f>IF($A725="","",(IF((VLOOKUP($A725,DATA!$S$1:$AC$38,5,FALSE))="X","X",(IF(S724="X",1,S724+1)))))</f>
        <v/>
      </c>
      <c r="T725" s="50" t="str">
        <f>IF($A725="","",(IF((VLOOKUP($A725,DATA!$S$1:$AC$38,6,FALSE))="X","X",(IF(T724="X",1,T724+1)))))</f>
        <v/>
      </c>
      <c r="U725" s="50" t="str">
        <f>IF($A725="","",(IF((VLOOKUP($A725,DATA!$S$1:$AC$38,7,FALSE))="X","X",(IF(U724="X",1,U724+1)))))</f>
        <v/>
      </c>
      <c r="V725" s="51" t="str">
        <f>IF($A725="","",(IF((VLOOKUP($A725,DATA!$S$1:$AC$38,8,FALSE))="X","X",(IF(V724="X",1,V724+1)))))</f>
        <v/>
      </c>
      <c r="W725" s="50" t="str">
        <f>IF($A725="","",(IF((VLOOKUP($A725,DATA!$S$1:$AC$38,9,FALSE))="X","X",(IF(W724="X",1,W724+1)))))</f>
        <v/>
      </c>
      <c r="X725" s="50" t="str">
        <f>IF($A725="","",(IF((VLOOKUP($A725,DATA!$S$1:$AC$38,10,FALSE))="X","X",(IF(X724="X",1,X724+1)))))</f>
        <v/>
      </c>
      <c r="Y725" s="51" t="str">
        <f>IF($A725="","",(IF((VLOOKUP($A725,DATA!$S$1:$AC$38,11,FALSE))="X","X",(IF(Y724="X",1,Y724+1)))))</f>
        <v/>
      </c>
    </row>
    <row r="726" spans="2:25" ht="18.600000000000001" customHeight="1" x14ac:dyDescent="0.25">
      <c r="B726" s="50" t="str">
        <f>IF($A726="","",(IF((VLOOKUP($A726,DATA!$A$1:$M$38,2,FALSE))="X","X",(IF(B725="X",1,B725+1)))))</f>
        <v/>
      </c>
      <c r="C726" s="51" t="str">
        <f>IF($A726="","",(IF((VLOOKUP($A726,DATA!$A$1:$M$38,3,FALSE))="X","X",(IF(C725="X",1,C725+1)))))</f>
        <v/>
      </c>
      <c r="D726" s="50" t="str">
        <f>IF($A726="","",(IF((VLOOKUP($A726,DATA!$A$1:$M$38,4,FALSE))="X","X",(IF(D725="X",1,D725+1)))))</f>
        <v/>
      </c>
      <c r="E726" s="51" t="str">
        <f>IF($A726="","",(IF((VLOOKUP($A726,DATA!$A$1:$M$38,5,FALSE))="X","X",(IF(E725="X",1,E725+1)))))</f>
        <v/>
      </c>
      <c r="F726" s="50" t="str">
        <f>IF($A726="","",(IF((VLOOKUP($A726,DATA!$A$1:$M$38,6,FALSE))="X","X",(IF(F725="X",1,F725+1)))))</f>
        <v/>
      </c>
      <c r="G726" s="51" t="str">
        <f>IF($A726="","",(IF((VLOOKUP($A726,DATA!$A$1:$M$38,7,FALSE))="X","X",(IF(G725="X",1,G725+1)))))</f>
        <v/>
      </c>
      <c r="H726" s="50" t="str">
        <f>IF($A726="","",(IF((VLOOKUP($A726,DATA!$A$1:$M$38,8,FALSE))="X","X",(IF(H725="X",1,H725+1)))))</f>
        <v/>
      </c>
      <c r="I726" s="50" t="str">
        <f>IF($A726="","",(IF((VLOOKUP($A726,DATA!$A$1:$M$38,9,FALSE))="X","X",(IF(I725="X",1,I725+1)))))</f>
        <v/>
      </c>
      <c r="J726" s="51" t="str">
        <f>IF($A726="","",(IF((VLOOKUP($A726,DATA!$A$1:$M$38,10,FALSE))="X","X",(IF(J725="X",1,J725+1)))))</f>
        <v/>
      </c>
      <c r="K726" s="50" t="str">
        <f>IF($A726="","",(IF((VLOOKUP($A726,DATA!$A$1:$M$38,11,FALSE))="X","X",(IF(K725="X",1,K725+1)))))</f>
        <v/>
      </c>
      <c r="L726" s="50" t="str">
        <f>IF($A726="","",(IF((VLOOKUP($A726,DATA!$A$1:$M$38,12,FALSE))="X","X",(IF(L725="X",1,L725+1)))))</f>
        <v/>
      </c>
      <c r="M726" s="50" t="str">
        <f>IF($A726="","",(IF((VLOOKUP($A726,DATA!$A$1:$M$38,13,FALSE))="X","X",(IF(M725="X",1,M725+1)))))</f>
        <v/>
      </c>
      <c r="N726" s="53" t="str">
        <f t="shared" si="22"/>
        <v/>
      </c>
      <c r="O726" s="51" t="str">
        <f t="shared" si="23"/>
        <v/>
      </c>
      <c r="P726" s="50" t="str">
        <f>IF($A726="","",(IF((VLOOKUP($A726,DATA!$S$1:$AC$38,2,FALSE))="X","X",(IF(P725="X",1,P725+1)))))</f>
        <v/>
      </c>
      <c r="Q726" s="50" t="str">
        <f>IF($A726="","",(IF((VLOOKUP($A726,DATA!$S$1:$AC$38,3,FALSE))="X","X",(IF(Q725="X",1,Q725+1)))))</f>
        <v/>
      </c>
      <c r="R726" s="50" t="str">
        <f>IF($A726="","",(IF((VLOOKUP($A726,DATA!$S$1:$AC$38,4,FALSE))="X","X",(IF(R725="X",1,R725+1)))))</f>
        <v/>
      </c>
      <c r="S726" s="50" t="str">
        <f>IF($A726="","",(IF((VLOOKUP($A726,DATA!$S$1:$AC$38,5,FALSE))="X","X",(IF(S725="X",1,S725+1)))))</f>
        <v/>
      </c>
      <c r="T726" s="50" t="str">
        <f>IF($A726="","",(IF((VLOOKUP($A726,DATA!$S$1:$AC$38,6,FALSE))="X","X",(IF(T725="X",1,T725+1)))))</f>
        <v/>
      </c>
      <c r="U726" s="50" t="str">
        <f>IF($A726="","",(IF((VLOOKUP($A726,DATA!$S$1:$AC$38,7,FALSE))="X","X",(IF(U725="X",1,U725+1)))))</f>
        <v/>
      </c>
      <c r="V726" s="51" t="str">
        <f>IF($A726="","",(IF((VLOOKUP($A726,DATA!$S$1:$AC$38,8,FALSE))="X","X",(IF(V725="X",1,V725+1)))))</f>
        <v/>
      </c>
      <c r="W726" s="50" t="str">
        <f>IF($A726="","",(IF((VLOOKUP($A726,DATA!$S$1:$AC$38,9,FALSE))="X","X",(IF(W725="X",1,W725+1)))))</f>
        <v/>
      </c>
      <c r="X726" s="50" t="str">
        <f>IF($A726="","",(IF((VLOOKUP($A726,DATA!$S$1:$AC$38,10,FALSE))="X","X",(IF(X725="X",1,X725+1)))))</f>
        <v/>
      </c>
      <c r="Y726" s="51" t="str">
        <f>IF($A726="","",(IF((VLOOKUP($A726,DATA!$S$1:$AC$38,11,FALSE))="X","X",(IF(Y725="X",1,Y725+1)))))</f>
        <v/>
      </c>
    </row>
    <row r="727" spans="2:25" ht="18.600000000000001" customHeight="1" x14ac:dyDescent="0.25">
      <c r="B727" s="50" t="str">
        <f>IF($A727="","",(IF((VLOOKUP($A727,DATA!$A$1:$M$38,2,FALSE))="X","X",(IF(B726="X",1,B726+1)))))</f>
        <v/>
      </c>
      <c r="C727" s="51" t="str">
        <f>IF($A727="","",(IF((VLOOKUP($A727,DATA!$A$1:$M$38,3,FALSE))="X","X",(IF(C726="X",1,C726+1)))))</f>
        <v/>
      </c>
      <c r="D727" s="50" t="str">
        <f>IF($A727="","",(IF((VLOOKUP($A727,DATA!$A$1:$M$38,4,FALSE))="X","X",(IF(D726="X",1,D726+1)))))</f>
        <v/>
      </c>
      <c r="E727" s="51" t="str">
        <f>IF($A727="","",(IF((VLOOKUP($A727,DATA!$A$1:$M$38,5,FALSE))="X","X",(IF(E726="X",1,E726+1)))))</f>
        <v/>
      </c>
      <c r="F727" s="50" t="str">
        <f>IF($A727="","",(IF((VLOOKUP($A727,DATA!$A$1:$M$38,6,FALSE))="X","X",(IF(F726="X",1,F726+1)))))</f>
        <v/>
      </c>
      <c r="G727" s="51" t="str">
        <f>IF($A727="","",(IF((VLOOKUP($A727,DATA!$A$1:$M$38,7,FALSE))="X","X",(IF(G726="X",1,G726+1)))))</f>
        <v/>
      </c>
      <c r="H727" s="50" t="str">
        <f>IF($A727="","",(IF((VLOOKUP($A727,DATA!$A$1:$M$38,8,FALSE))="X","X",(IF(H726="X",1,H726+1)))))</f>
        <v/>
      </c>
      <c r="I727" s="50" t="str">
        <f>IF($A727="","",(IF((VLOOKUP($A727,DATA!$A$1:$M$38,9,FALSE))="X","X",(IF(I726="X",1,I726+1)))))</f>
        <v/>
      </c>
      <c r="J727" s="51" t="str">
        <f>IF($A727="","",(IF((VLOOKUP($A727,DATA!$A$1:$M$38,10,FALSE))="X","X",(IF(J726="X",1,J726+1)))))</f>
        <v/>
      </c>
      <c r="K727" s="50" t="str">
        <f>IF($A727="","",(IF((VLOOKUP($A727,DATA!$A$1:$M$38,11,FALSE))="X","X",(IF(K726="X",1,K726+1)))))</f>
        <v/>
      </c>
      <c r="L727" s="50" t="str">
        <f>IF($A727="","",(IF((VLOOKUP($A727,DATA!$A$1:$M$38,12,FALSE))="X","X",(IF(L726="X",1,L726+1)))))</f>
        <v/>
      </c>
      <c r="M727" s="50" t="str">
        <f>IF($A727="","",(IF((VLOOKUP($A727,DATA!$A$1:$M$38,13,FALSE))="X","X",(IF(M726="X",1,M726+1)))))</f>
        <v/>
      </c>
      <c r="N727" s="53" t="str">
        <f t="shared" si="22"/>
        <v/>
      </c>
      <c r="O727" s="51" t="str">
        <f t="shared" si="23"/>
        <v/>
      </c>
      <c r="P727" s="50" t="str">
        <f>IF($A727="","",(IF((VLOOKUP($A727,DATA!$S$1:$AC$38,2,FALSE))="X","X",(IF(P726="X",1,P726+1)))))</f>
        <v/>
      </c>
      <c r="Q727" s="50" t="str">
        <f>IF($A727="","",(IF((VLOOKUP($A727,DATA!$S$1:$AC$38,3,FALSE))="X","X",(IF(Q726="X",1,Q726+1)))))</f>
        <v/>
      </c>
      <c r="R727" s="50" t="str">
        <f>IF($A727="","",(IF((VLOOKUP($A727,DATA!$S$1:$AC$38,4,FALSE))="X","X",(IF(R726="X",1,R726+1)))))</f>
        <v/>
      </c>
      <c r="S727" s="50" t="str">
        <f>IF($A727="","",(IF((VLOOKUP($A727,DATA!$S$1:$AC$38,5,FALSE))="X","X",(IF(S726="X",1,S726+1)))))</f>
        <v/>
      </c>
      <c r="T727" s="50" t="str">
        <f>IF($A727="","",(IF((VLOOKUP($A727,DATA!$S$1:$AC$38,6,FALSE))="X","X",(IF(T726="X",1,T726+1)))))</f>
        <v/>
      </c>
      <c r="U727" s="50" t="str">
        <f>IF($A727="","",(IF((VLOOKUP($A727,DATA!$S$1:$AC$38,7,FALSE))="X","X",(IF(U726="X",1,U726+1)))))</f>
        <v/>
      </c>
      <c r="V727" s="51" t="str">
        <f>IF($A727="","",(IF((VLOOKUP($A727,DATA!$S$1:$AC$38,8,FALSE))="X","X",(IF(V726="X",1,V726+1)))))</f>
        <v/>
      </c>
      <c r="W727" s="50" t="str">
        <f>IF($A727="","",(IF((VLOOKUP($A727,DATA!$S$1:$AC$38,9,FALSE))="X","X",(IF(W726="X",1,W726+1)))))</f>
        <v/>
      </c>
      <c r="X727" s="50" t="str">
        <f>IF($A727="","",(IF((VLOOKUP($A727,DATA!$S$1:$AC$38,10,FALSE))="X","X",(IF(X726="X",1,X726+1)))))</f>
        <v/>
      </c>
      <c r="Y727" s="51" t="str">
        <f>IF($A727="","",(IF((VLOOKUP($A727,DATA!$S$1:$AC$38,11,FALSE))="X","X",(IF(Y726="X",1,Y726+1)))))</f>
        <v/>
      </c>
    </row>
    <row r="728" spans="2:25" ht="18.600000000000001" customHeight="1" x14ac:dyDescent="0.25">
      <c r="B728" s="50" t="str">
        <f>IF($A728="","",(IF((VLOOKUP($A728,DATA!$A$1:$M$38,2,FALSE))="X","X",(IF(B727="X",1,B727+1)))))</f>
        <v/>
      </c>
      <c r="C728" s="51" t="str">
        <f>IF($A728="","",(IF((VLOOKUP($A728,DATA!$A$1:$M$38,3,FALSE))="X","X",(IF(C727="X",1,C727+1)))))</f>
        <v/>
      </c>
      <c r="D728" s="50" t="str">
        <f>IF($A728="","",(IF((VLOOKUP($A728,DATA!$A$1:$M$38,4,FALSE))="X","X",(IF(D727="X",1,D727+1)))))</f>
        <v/>
      </c>
      <c r="E728" s="51" t="str">
        <f>IF($A728="","",(IF((VLOOKUP($A728,DATA!$A$1:$M$38,5,FALSE))="X","X",(IF(E727="X",1,E727+1)))))</f>
        <v/>
      </c>
      <c r="F728" s="50" t="str">
        <f>IF($A728="","",(IF((VLOOKUP($A728,DATA!$A$1:$M$38,6,FALSE))="X","X",(IF(F727="X",1,F727+1)))))</f>
        <v/>
      </c>
      <c r="G728" s="51" t="str">
        <f>IF($A728="","",(IF((VLOOKUP($A728,DATA!$A$1:$M$38,7,FALSE))="X","X",(IF(G727="X",1,G727+1)))))</f>
        <v/>
      </c>
      <c r="H728" s="50" t="str">
        <f>IF($A728="","",(IF((VLOOKUP($A728,DATA!$A$1:$M$38,8,FALSE))="X","X",(IF(H727="X",1,H727+1)))))</f>
        <v/>
      </c>
      <c r="I728" s="50" t="str">
        <f>IF($A728="","",(IF((VLOOKUP($A728,DATA!$A$1:$M$38,9,FALSE))="X","X",(IF(I727="X",1,I727+1)))))</f>
        <v/>
      </c>
      <c r="J728" s="51" t="str">
        <f>IF($A728="","",(IF((VLOOKUP($A728,DATA!$A$1:$M$38,10,FALSE))="X","X",(IF(J727="X",1,J727+1)))))</f>
        <v/>
      </c>
      <c r="K728" s="50" t="str">
        <f>IF($A728="","",(IF((VLOOKUP($A728,DATA!$A$1:$M$38,11,FALSE))="X","X",(IF(K727="X",1,K727+1)))))</f>
        <v/>
      </c>
      <c r="L728" s="50" t="str">
        <f>IF($A728="","",(IF((VLOOKUP($A728,DATA!$A$1:$M$38,12,FALSE))="X","X",(IF(L727="X",1,L727+1)))))</f>
        <v/>
      </c>
      <c r="M728" s="50" t="str">
        <f>IF($A728="","",(IF((VLOOKUP($A728,DATA!$A$1:$M$38,13,FALSE))="X","X",(IF(M727="X",1,M727+1)))))</f>
        <v/>
      </c>
      <c r="N728" s="53" t="str">
        <f t="shared" si="22"/>
        <v/>
      </c>
      <c r="O728" s="51" t="str">
        <f t="shared" si="23"/>
        <v/>
      </c>
      <c r="P728" s="50" t="str">
        <f>IF($A728="","",(IF((VLOOKUP($A728,DATA!$S$1:$AC$38,2,FALSE))="X","X",(IF(P727="X",1,P727+1)))))</f>
        <v/>
      </c>
      <c r="Q728" s="50" t="str">
        <f>IF($A728="","",(IF((VLOOKUP($A728,DATA!$S$1:$AC$38,3,FALSE))="X","X",(IF(Q727="X",1,Q727+1)))))</f>
        <v/>
      </c>
      <c r="R728" s="50" t="str">
        <f>IF($A728="","",(IF((VLOOKUP($A728,DATA!$S$1:$AC$38,4,FALSE))="X","X",(IF(R727="X",1,R727+1)))))</f>
        <v/>
      </c>
      <c r="S728" s="50" t="str">
        <f>IF($A728="","",(IF((VLOOKUP($A728,DATA!$S$1:$AC$38,5,FALSE))="X","X",(IF(S727="X",1,S727+1)))))</f>
        <v/>
      </c>
      <c r="T728" s="50" t="str">
        <f>IF($A728="","",(IF((VLOOKUP($A728,DATA!$S$1:$AC$38,6,FALSE))="X","X",(IF(T727="X",1,T727+1)))))</f>
        <v/>
      </c>
      <c r="U728" s="50" t="str">
        <f>IF($A728="","",(IF((VLOOKUP($A728,DATA!$S$1:$AC$38,7,FALSE))="X","X",(IF(U727="X",1,U727+1)))))</f>
        <v/>
      </c>
      <c r="V728" s="51" t="str">
        <f>IF($A728="","",(IF((VLOOKUP($A728,DATA!$S$1:$AC$38,8,FALSE))="X","X",(IF(V727="X",1,V727+1)))))</f>
        <v/>
      </c>
      <c r="W728" s="50" t="str">
        <f>IF($A728="","",(IF((VLOOKUP($A728,DATA!$S$1:$AC$38,9,FALSE))="X","X",(IF(W727="X",1,W727+1)))))</f>
        <v/>
      </c>
      <c r="X728" s="50" t="str">
        <f>IF($A728="","",(IF((VLOOKUP($A728,DATA!$S$1:$AC$38,10,FALSE))="X","X",(IF(X727="X",1,X727+1)))))</f>
        <v/>
      </c>
      <c r="Y728" s="51" t="str">
        <f>IF($A728="","",(IF((VLOOKUP($A728,DATA!$S$1:$AC$38,11,FALSE))="X","X",(IF(Y727="X",1,Y727+1)))))</f>
        <v/>
      </c>
    </row>
    <row r="729" spans="2:25" ht="18.600000000000001" customHeight="1" x14ac:dyDescent="0.25">
      <c r="B729" s="50" t="str">
        <f>IF($A729="","",(IF((VLOOKUP($A729,DATA!$A$1:$M$38,2,FALSE))="X","X",(IF(B728="X",1,B728+1)))))</f>
        <v/>
      </c>
      <c r="C729" s="51" t="str">
        <f>IF($A729="","",(IF((VLOOKUP($A729,DATA!$A$1:$M$38,3,FALSE))="X","X",(IF(C728="X",1,C728+1)))))</f>
        <v/>
      </c>
      <c r="D729" s="50" t="str">
        <f>IF($A729="","",(IF((VLOOKUP($A729,DATA!$A$1:$M$38,4,FALSE))="X","X",(IF(D728="X",1,D728+1)))))</f>
        <v/>
      </c>
      <c r="E729" s="51" t="str">
        <f>IF($A729="","",(IF((VLOOKUP($A729,DATA!$A$1:$M$38,5,FALSE))="X","X",(IF(E728="X",1,E728+1)))))</f>
        <v/>
      </c>
      <c r="F729" s="50" t="str">
        <f>IF($A729="","",(IF((VLOOKUP($A729,DATA!$A$1:$M$38,6,FALSE))="X","X",(IF(F728="X",1,F728+1)))))</f>
        <v/>
      </c>
      <c r="G729" s="51" t="str">
        <f>IF($A729="","",(IF((VLOOKUP($A729,DATA!$A$1:$M$38,7,FALSE))="X","X",(IF(G728="X",1,G728+1)))))</f>
        <v/>
      </c>
      <c r="H729" s="50" t="str">
        <f>IF($A729="","",(IF((VLOOKUP($A729,DATA!$A$1:$M$38,8,FALSE))="X","X",(IF(H728="X",1,H728+1)))))</f>
        <v/>
      </c>
      <c r="I729" s="50" t="str">
        <f>IF($A729="","",(IF((VLOOKUP($A729,DATA!$A$1:$M$38,9,FALSE))="X","X",(IF(I728="X",1,I728+1)))))</f>
        <v/>
      </c>
      <c r="J729" s="51" t="str">
        <f>IF($A729="","",(IF((VLOOKUP($A729,DATA!$A$1:$M$38,10,FALSE))="X","X",(IF(J728="X",1,J728+1)))))</f>
        <v/>
      </c>
      <c r="K729" s="50" t="str">
        <f>IF($A729="","",(IF((VLOOKUP($A729,DATA!$A$1:$M$38,11,FALSE))="X","X",(IF(K728="X",1,K728+1)))))</f>
        <v/>
      </c>
      <c r="L729" s="50" t="str">
        <f>IF($A729="","",(IF((VLOOKUP($A729,DATA!$A$1:$M$38,12,FALSE))="X","X",(IF(L728="X",1,L728+1)))))</f>
        <v/>
      </c>
      <c r="M729" s="50" t="str">
        <f>IF($A729="","",(IF((VLOOKUP($A729,DATA!$A$1:$M$38,13,FALSE))="X","X",(IF(M728="X",1,M728+1)))))</f>
        <v/>
      </c>
      <c r="N729" s="53" t="str">
        <f t="shared" si="22"/>
        <v/>
      </c>
      <c r="O729" s="51" t="str">
        <f t="shared" si="23"/>
        <v/>
      </c>
      <c r="P729" s="50" t="str">
        <f>IF($A729="","",(IF((VLOOKUP($A729,DATA!$S$1:$AC$38,2,FALSE))="X","X",(IF(P728="X",1,P728+1)))))</f>
        <v/>
      </c>
      <c r="Q729" s="50" t="str">
        <f>IF($A729="","",(IF((VLOOKUP($A729,DATA!$S$1:$AC$38,3,FALSE))="X","X",(IF(Q728="X",1,Q728+1)))))</f>
        <v/>
      </c>
      <c r="R729" s="50" t="str">
        <f>IF($A729="","",(IF((VLOOKUP($A729,DATA!$S$1:$AC$38,4,FALSE))="X","X",(IF(R728="X",1,R728+1)))))</f>
        <v/>
      </c>
      <c r="S729" s="50" t="str">
        <f>IF($A729="","",(IF((VLOOKUP($A729,DATA!$S$1:$AC$38,5,FALSE))="X","X",(IF(S728="X",1,S728+1)))))</f>
        <v/>
      </c>
      <c r="T729" s="50" t="str">
        <f>IF($A729="","",(IF((VLOOKUP($A729,DATA!$S$1:$AC$38,6,FALSE))="X","X",(IF(T728="X",1,T728+1)))))</f>
        <v/>
      </c>
      <c r="U729" s="50" t="str">
        <f>IF($A729="","",(IF((VLOOKUP($A729,DATA!$S$1:$AC$38,7,FALSE))="X","X",(IF(U728="X",1,U728+1)))))</f>
        <v/>
      </c>
      <c r="V729" s="51" t="str">
        <f>IF($A729="","",(IF((VLOOKUP($A729,DATA!$S$1:$AC$38,8,FALSE))="X","X",(IF(V728="X",1,V728+1)))))</f>
        <v/>
      </c>
      <c r="W729" s="50" t="str">
        <f>IF($A729="","",(IF((VLOOKUP($A729,DATA!$S$1:$AC$38,9,FALSE))="X","X",(IF(W728="X",1,W728+1)))))</f>
        <v/>
      </c>
      <c r="X729" s="50" t="str">
        <f>IF($A729="","",(IF((VLOOKUP($A729,DATA!$S$1:$AC$38,10,FALSE))="X","X",(IF(X728="X",1,X728+1)))))</f>
        <v/>
      </c>
      <c r="Y729" s="51" t="str">
        <f>IF($A729="","",(IF((VLOOKUP($A729,DATA!$S$1:$AC$38,11,FALSE))="X","X",(IF(Y728="X",1,Y728+1)))))</f>
        <v/>
      </c>
    </row>
    <row r="730" spans="2:25" ht="18.600000000000001" customHeight="1" x14ac:dyDescent="0.25">
      <c r="B730" s="50" t="str">
        <f>IF($A730="","",(IF((VLOOKUP($A730,DATA!$A$1:$M$38,2,FALSE))="X","X",(IF(B729="X",1,B729+1)))))</f>
        <v/>
      </c>
      <c r="C730" s="51" t="str">
        <f>IF($A730="","",(IF((VLOOKUP($A730,DATA!$A$1:$M$38,3,FALSE))="X","X",(IF(C729="X",1,C729+1)))))</f>
        <v/>
      </c>
      <c r="D730" s="50" t="str">
        <f>IF($A730="","",(IF((VLOOKUP($A730,DATA!$A$1:$M$38,4,FALSE))="X","X",(IF(D729="X",1,D729+1)))))</f>
        <v/>
      </c>
      <c r="E730" s="51" t="str">
        <f>IF($A730="","",(IF((VLOOKUP($A730,DATA!$A$1:$M$38,5,FALSE))="X","X",(IF(E729="X",1,E729+1)))))</f>
        <v/>
      </c>
      <c r="F730" s="50" t="str">
        <f>IF($A730="","",(IF((VLOOKUP($A730,DATA!$A$1:$M$38,6,FALSE))="X","X",(IF(F729="X",1,F729+1)))))</f>
        <v/>
      </c>
      <c r="G730" s="51" t="str">
        <f>IF($A730="","",(IF((VLOOKUP($A730,DATA!$A$1:$M$38,7,FALSE))="X","X",(IF(G729="X",1,G729+1)))))</f>
        <v/>
      </c>
      <c r="H730" s="50" t="str">
        <f>IF($A730="","",(IF((VLOOKUP($A730,DATA!$A$1:$M$38,8,FALSE))="X","X",(IF(H729="X",1,H729+1)))))</f>
        <v/>
      </c>
      <c r="I730" s="50" t="str">
        <f>IF($A730="","",(IF((VLOOKUP($A730,DATA!$A$1:$M$38,9,FALSE))="X","X",(IF(I729="X",1,I729+1)))))</f>
        <v/>
      </c>
      <c r="J730" s="51" t="str">
        <f>IF($A730="","",(IF((VLOOKUP($A730,DATA!$A$1:$M$38,10,FALSE))="X","X",(IF(J729="X",1,J729+1)))))</f>
        <v/>
      </c>
      <c r="K730" s="50" t="str">
        <f>IF($A730="","",(IF((VLOOKUP($A730,DATA!$A$1:$M$38,11,FALSE))="X","X",(IF(K729="X",1,K729+1)))))</f>
        <v/>
      </c>
      <c r="L730" s="50" t="str">
        <f>IF($A730="","",(IF((VLOOKUP($A730,DATA!$A$1:$M$38,12,FALSE))="X","X",(IF(L729="X",1,L729+1)))))</f>
        <v/>
      </c>
      <c r="M730" s="50" t="str">
        <f>IF($A730="","",(IF((VLOOKUP($A730,DATA!$A$1:$M$38,13,FALSE))="X","X",(IF(M729="X",1,M729+1)))))</f>
        <v/>
      </c>
      <c r="N730" s="53" t="str">
        <f t="shared" si="22"/>
        <v/>
      </c>
      <c r="O730" s="51" t="str">
        <f t="shared" si="23"/>
        <v/>
      </c>
      <c r="P730" s="50" t="str">
        <f>IF($A730="","",(IF((VLOOKUP($A730,DATA!$S$1:$AC$38,2,FALSE))="X","X",(IF(P729="X",1,P729+1)))))</f>
        <v/>
      </c>
      <c r="Q730" s="50" t="str">
        <f>IF($A730="","",(IF((VLOOKUP($A730,DATA!$S$1:$AC$38,3,FALSE))="X","X",(IF(Q729="X",1,Q729+1)))))</f>
        <v/>
      </c>
      <c r="R730" s="50" t="str">
        <f>IF($A730="","",(IF((VLOOKUP($A730,DATA!$S$1:$AC$38,4,FALSE))="X","X",(IF(R729="X",1,R729+1)))))</f>
        <v/>
      </c>
      <c r="S730" s="50" t="str">
        <f>IF($A730="","",(IF((VLOOKUP($A730,DATA!$S$1:$AC$38,5,FALSE))="X","X",(IF(S729="X",1,S729+1)))))</f>
        <v/>
      </c>
      <c r="T730" s="50" t="str">
        <f>IF($A730="","",(IF((VLOOKUP($A730,DATA!$S$1:$AC$38,6,FALSE))="X","X",(IF(T729="X",1,T729+1)))))</f>
        <v/>
      </c>
      <c r="U730" s="50" t="str">
        <f>IF($A730="","",(IF((VLOOKUP($A730,DATA!$S$1:$AC$38,7,FALSE))="X","X",(IF(U729="X",1,U729+1)))))</f>
        <v/>
      </c>
      <c r="V730" s="51" t="str">
        <f>IF($A730="","",(IF((VLOOKUP($A730,DATA!$S$1:$AC$38,8,FALSE))="X","X",(IF(V729="X",1,V729+1)))))</f>
        <v/>
      </c>
      <c r="W730" s="50" t="str">
        <f>IF($A730="","",(IF((VLOOKUP($A730,DATA!$S$1:$AC$38,9,FALSE))="X","X",(IF(W729="X",1,W729+1)))))</f>
        <v/>
      </c>
      <c r="X730" s="50" t="str">
        <f>IF($A730="","",(IF((VLOOKUP($A730,DATA!$S$1:$AC$38,10,FALSE))="X","X",(IF(X729="X",1,X729+1)))))</f>
        <v/>
      </c>
      <c r="Y730" s="51" t="str">
        <f>IF($A730="","",(IF((VLOOKUP($A730,DATA!$S$1:$AC$38,11,FALSE))="X","X",(IF(Y729="X",1,Y729+1)))))</f>
        <v/>
      </c>
    </row>
    <row r="731" spans="2:25" ht="18.600000000000001" customHeight="1" x14ac:dyDescent="0.25">
      <c r="B731" s="50" t="str">
        <f>IF($A731="","",(IF((VLOOKUP($A731,DATA!$A$1:$M$38,2,FALSE))="X","X",(IF(B730="X",1,B730+1)))))</f>
        <v/>
      </c>
      <c r="C731" s="51" t="str">
        <f>IF($A731="","",(IF((VLOOKUP($A731,DATA!$A$1:$M$38,3,FALSE))="X","X",(IF(C730="X",1,C730+1)))))</f>
        <v/>
      </c>
      <c r="D731" s="50" t="str">
        <f>IF($A731="","",(IF((VLOOKUP($A731,DATA!$A$1:$M$38,4,FALSE))="X","X",(IF(D730="X",1,D730+1)))))</f>
        <v/>
      </c>
      <c r="E731" s="51" t="str">
        <f>IF($A731="","",(IF((VLOOKUP($A731,DATA!$A$1:$M$38,5,FALSE))="X","X",(IF(E730="X",1,E730+1)))))</f>
        <v/>
      </c>
      <c r="F731" s="50" t="str">
        <f>IF($A731="","",(IF((VLOOKUP($A731,DATA!$A$1:$M$38,6,FALSE))="X","X",(IF(F730="X",1,F730+1)))))</f>
        <v/>
      </c>
      <c r="G731" s="51" t="str">
        <f>IF($A731="","",(IF((VLOOKUP($A731,DATA!$A$1:$M$38,7,FALSE))="X","X",(IF(G730="X",1,G730+1)))))</f>
        <v/>
      </c>
      <c r="H731" s="50" t="str">
        <f>IF($A731="","",(IF((VLOOKUP($A731,DATA!$A$1:$M$38,8,FALSE))="X","X",(IF(H730="X",1,H730+1)))))</f>
        <v/>
      </c>
      <c r="I731" s="50" t="str">
        <f>IF($A731="","",(IF((VLOOKUP($A731,DATA!$A$1:$M$38,9,FALSE))="X","X",(IF(I730="X",1,I730+1)))))</f>
        <v/>
      </c>
      <c r="J731" s="51" t="str">
        <f>IF($A731="","",(IF((VLOOKUP($A731,DATA!$A$1:$M$38,10,FALSE))="X","X",(IF(J730="X",1,J730+1)))))</f>
        <v/>
      </c>
      <c r="K731" s="50" t="str">
        <f>IF($A731="","",(IF((VLOOKUP($A731,DATA!$A$1:$M$38,11,FALSE))="X","X",(IF(K730="X",1,K730+1)))))</f>
        <v/>
      </c>
      <c r="L731" s="50" t="str">
        <f>IF($A731="","",(IF((VLOOKUP($A731,DATA!$A$1:$M$38,12,FALSE))="X","X",(IF(L730="X",1,L730+1)))))</f>
        <v/>
      </c>
      <c r="M731" s="50" t="str">
        <f>IF($A731="","",(IF((VLOOKUP($A731,DATA!$A$1:$M$38,13,FALSE))="X","X",(IF(M730="X",1,M730+1)))))</f>
        <v/>
      </c>
      <c r="N731" s="53" t="str">
        <f t="shared" si="22"/>
        <v/>
      </c>
      <c r="O731" s="51" t="str">
        <f t="shared" si="23"/>
        <v/>
      </c>
      <c r="P731" s="50" t="str">
        <f>IF($A731="","",(IF((VLOOKUP($A731,DATA!$S$1:$AC$38,2,FALSE))="X","X",(IF(P730="X",1,P730+1)))))</f>
        <v/>
      </c>
      <c r="Q731" s="50" t="str">
        <f>IF($A731="","",(IF((VLOOKUP($A731,DATA!$S$1:$AC$38,3,FALSE))="X","X",(IF(Q730="X",1,Q730+1)))))</f>
        <v/>
      </c>
      <c r="R731" s="50" t="str">
        <f>IF($A731="","",(IF((VLOOKUP($A731,DATA!$S$1:$AC$38,4,FALSE))="X","X",(IF(R730="X",1,R730+1)))))</f>
        <v/>
      </c>
      <c r="S731" s="50" t="str">
        <f>IF($A731="","",(IF((VLOOKUP($A731,DATA!$S$1:$AC$38,5,FALSE))="X","X",(IF(S730="X",1,S730+1)))))</f>
        <v/>
      </c>
      <c r="T731" s="50" t="str">
        <f>IF($A731="","",(IF((VLOOKUP($A731,DATA!$S$1:$AC$38,6,FALSE))="X","X",(IF(T730="X",1,T730+1)))))</f>
        <v/>
      </c>
      <c r="U731" s="50" t="str">
        <f>IF($A731="","",(IF((VLOOKUP($A731,DATA!$S$1:$AC$38,7,FALSE))="X","X",(IF(U730="X",1,U730+1)))))</f>
        <v/>
      </c>
      <c r="V731" s="51" t="str">
        <f>IF($A731="","",(IF((VLOOKUP($A731,DATA!$S$1:$AC$38,8,FALSE))="X","X",(IF(V730="X",1,V730+1)))))</f>
        <v/>
      </c>
      <c r="W731" s="50" t="str">
        <f>IF($A731="","",(IF((VLOOKUP($A731,DATA!$S$1:$AC$38,9,FALSE))="X","X",(IF(W730="X",1,W730+1)))))</f>
        <v/>
      </c>
      <c r="X731" s="50" t="str">
        <f>IF($A731="","",(IF((VLOOKUP($A731,DATA!$S$1:$AC$38,10,FALSE))="X","X",(IF(X730="X",1,X730+1)))))</f>
        <v/>
      </c>
      <c r="Y731" s="51" t="str">
        <f>IF($A731="","",(IF((VLOOKUP($A731,DATA!$S$1:$AC$38,11,FALSE))="X","X",(IF(Y730="X",1,Y730+1)))))</f>
        <v/>
      </c>
    </row>
    <row r="732" spans="2:25" ht="18.600000000000001" customHeight="1" x14ac:dyDescent="0.25">
      <c r="B732" s="50" t="str">
        <f>IF($A732="","",(IF((VLOOKUP($A732,DATA!$A$1:$M$38,2,FALSE))="X","X",(IF(B731="X",1,B731+1)))))</f>
        <v/>
      </c>
      <c r="C732" s="51" t="str">
        <f>IF($A732="","",(IF((VLOOKUP($A732,DATA!$A$1:$M$38,3,FALSE))="X","X",(IF(C731="X",1,C731+1)))))</f>
        <v/>
      </c>
      <c r="D732" s="50" t="str">
        <f>IF($A732="","",(IF((VLOOKUP($A732,DATA!$A$1:$M$38,4,FALSE))="X","X",(IF(D731="X",1,D731+1)))))</f>
        <v/>
      </c>
      <c r="E732" s="51" t="str">
        <f>IF($A732="","",(IF((VLOOKUP($A732,DATA!$A$1:$M$38,5,FALSE))="X","X",(IF(E731="X",1,E731+1)))))</f>
        <v/>
      </c>
      <c r="F732" s="50" t="str">
        <f>IF($A732="","",(IF((VLOOKUP($A732,DATA!$A$1:$M$38,6,FALSE))="X","X",(IF(F731="X",1,F731+1)))))</f>
        <v/>
      </c>
      <c r="G732" s="51" t="str">
        <f>IF($A732="","",(IF((VLOOKUP($A732,DATA!$A$1:$M$38,7,FALSE))="X","X",(IF(G731="X",1,G731+1)))))</f>
        <v/>
      </c>
      <c r="H732" s="50" t="str">
        <f>IF($A732="","",(IF((VLOOKUP($A732,DATA!$A$1:$M$38,8,FALSE))="X","X",(IF(H731="X",1,H731+1)))))</f>
        <v/>
      </c>
      <c r="I732" s="50" t="str">
        <f>IF($A732="","",(IF((VLOOKUP($A732,DATA!$A$1:$M$38,9,FALSE))="X","X",(IF(I731="X",1,I731+1)))))</f>
        <v/>
      </c>
      <c r="J732" s="51" t="str">
        <f>IF($A732="","",(IF((VLOOKUP($A732,DATA!$A$1:$M$38,10,FALSE))="X","X",(IF(J731="X",1,J731+1)))))</f>
        <v/>
      </c>
      <c r="K732" s="50" t="str">
        <f>IF($A732="","",(IF((VLOOKUP($A732,DATA!$A$1:$M$38,11,FALSE))="X","X",(IF(K731="X",1,K731+1)))))</f>
        <v/>
      </c>
      <c r="L732" s="50" t="str">
        <f>IF($A732="","",(IF((VLOOKUP($A732,DATA!$A$1:$M$38,12,FALSE))="X","X",(IF(L731="X",1,L731+1)))))</f>
        <v/>
      </c>
      <c r="M732" s="50" t="str">
        <f>IF($A732="","",(IF((VLOOKUP($A732,DATA!$A$1:$M$38,13,FALSE))="X","X",(IF(M731="X",1,M731+1)))))</f>
        <v/>
      </c>
      <c r="N732" s="53" t="str">
        <f t="shared" si="22"/>
        <v/>
      </c>
      <c r="O732" s="51" t="str">
        <f t="shared" si="23"/>
        <v/>
      </c>
      <c r="P732" s="50" t="str">
        <f>IF($A732="","",(IF((VLOOKUP($A732,DATA!$S$1:$AC$38,2,FALSE))="X","X",(IF(P731="X",1,P731+1)))))</f>
        <v/>
      </c>
      <c r="Q732" s="50" t="str">
        <f>IF($A732="","",(IF((VLOOKUP($A732,DATA!$S$1:$AC$38,3,FALSE))="X","X",(IF(Q731="X",1,Q731+1)))))</f>
        <v/>
      </c>
      <c r="R732" s="50" t="str">
        <f>IF($A732="","",(IF((VLOOKUP($A732,DATA!$S$1:$AC$38,4,FALSE))="X","X",(IF(R731="X",1,R731+1)))))</f>
        <v/>
      </c>
      <c r="S732" s="50" t="str">
        <f>IF($A732="","",(IF((VLOOKUP($A732,DATA!$S$1:$AC$38,5,FALSE))="X","X",(IF(S731="X",1,S731+1)))))</f>
        <v/>
      </c>
      <c r="T732" s="50" t="str">
        <f>IF($A732="","",(IF((VLOOKUP($A732,DATA!$S$1:$AC$38,6,FALSE))="X","X",(IF(T731="X",1,T731+1)))))</f>
        <v/>
      </c>
      <c r="U732" s="50" t="str">
        <f>IF($A732="","",(IF((VLOOKUP($A732,DATA!$S$1:$AC$38,7,FALSE))="X","X",(IF(U731="X",1,U731+1)))))</f>
        <v/>
      </c>
      <c r="V732" s="51" t="str">
        <f>IF($A732="","",(IF((VLOOKUP($A732,DATA!$S$1:$AC$38,8,FALSE))="X","X",(IF(V731="X",1,V731+1)))))</f>
        <v/>
      </c>
      <c r="W732" s="50" t="str">
        <f>IF($A732="","",(IF((VLOOKUP($A732,DATA!$S$1:$AC$38,9,FALSE))="X","X",(IF(W731="X",1,W731+1)))))</f>
        <v/>
      </c>
      <c r="X732" s="50" t="str">
        <f>IF($A732="","",(IF((VLOOKUP($A732,DATA!$S$1:$AC$38,10,FALSE))="X","X",(IF(X731="X",1,X731+1)))))</f>
        <v/>
      </c>
      <c r="Y732" s="51" t="str">
        <f>IF($A732="","",(IF((VLOOKUP($A732,DATA!$S$1:$AC$38,11,FALSE))="X","X",(IF(Y731="X",1,Y731+1)))))</f>
        <v/>
      </c>
    </row>
    <row r="733" spans="2:25" ht="18.600000000000001" customHeight="1" x14ac:dyDescent="0.25">
      <c r="B733" s="50" t="str">
        <f>IF($A733="","",(IF((VLOOKUP($A733,DATA!$A$1:$M$38,2,FALSE))="X","X",(IF(B732="X",1,B732+1)))))</f>
        <v/>
      </c>
      <c r="C733" s="51" t="str">
        <f>IF($A733="","",(IF((VLOOKUP($A733,DATA!$A$1:$M$38,3,FALSE))="X","X",(IF(C732="X",1,C732+1)))))</f>
        <v/>
      </c>
      <c r="D733" s="50" t="str">
        <f>IF($A733="","",(IF((VLOOKUP($A733,DATA!$A$1:$M$38,4,FALSE))="X","X",(IF(D732="X",1,D732+1)))))</f>
        <v/>
      </c>
      <c r="E733" s="51" t="str">
        <f>IF($A733="","",(IF((VLOOKUP($A733,DATA!$A$1:$M$38,5,FALSE))="X","X",(IF(E732="X",1,E732+1)))))</f>
        <v/>
      </c>
      <c r="F733" s="50" t="str">
        <f>IF($A733="","",(IF((VLOOKUP($A733,DATA!$A$1:$M$38,6,FALSE))="X","X",(IF(F732="X",1,F732+1)))))</f>
        <v/>
      </c>
      <c r="G733" s="51" t="str">
        <f>IF($A733="","",(IF((VLOOKUP($A733,DATA!$A$1:$M$38,7,FALSE))="X","X",(IF(G732="X",1,G732+1)))))</f>
        <v/>
      </c>
      <c r="H733" s="50" t="str">
        <f>IF($A733="","",(IF((VLOOKUP($A733,DATA!$A$1:$M$38,8,FALSE))="X","X",(IF(H732="X",1,H732+1)))))</f>
        <v/>
      </c>
      <c r="I733" s="50" t="str">
        <f>IF($A733="","",(IF((VLOOKUP($A733,DATA!$A$1:$M$38,9,FALSE))="X","X",(IF(I732="X",1,I732+1)))))</f>
        <v/>
      </c>
      <c r="J733" s="51" t="str">
        <f>IF($A733="","",(IF((VLOOKUP($A733,DATA!$A$1:$M$38,10,FALSE))="X","X",(IF(J732="X",1,J732+1)))))</f>
        <v/>
      </c>
      <c r="K733" s="50" t="str">
        <f>IF($A733="","",(IF((VLOOKUP($A733,DATA!$A$1:$M$38,11,FALSE))="X","X",(IF(K732="X",1,K732+1)))))</f>
        <v/>
      </c>
      <c r="L733" s="50" t="str">
        <f>IF($A733="","",(IF((VLOOKUP($A733,DATA!$A$1:$M$38,12,FALSE))="X","X",(IF(L732="X",1,L732+1)))))</f>
        <v/>
      </c>
      <c r="M733" s="50" t="str">
        <f>IF($A733="","",(IF((VLOOKUP($A733,DATA!$A$1:$M$38,13,FALSE))="X","X",(IF(M732="X",1,M732+1)))))</f>
        <v/>
      </c>
      <c r="N733" s="53" t="str">
        <f t="shared" si="22"/>
        <v/>
      </c>
      <c r="O733" s="51" t="str">
        <f t="shared" si="23"/>
        <v/>
      </c>
      <c r="P733" s="50" t="str">
        <f>IF($A733="","",(IF((VLOOKUP($A733,DATA!$S$1:$AC$38,2,FALSE))="X","X",(IF(P732="X",1,P732+1)))))</f>
        <v/>
      </c>
      <c r="Q733" s="50" t="str">
        <f>IF($A733="","",(IF((VLOOKUP($A733,DATA!$S$1:$AC$38,3,FALSE))="X","X",(IF(Q732="X",1,Q732+1)))))</f>
        <v/>
      </c>
      <c r="R733" s="50" t="str">
        <f>IF($A733="","",(IF((VLOOKUP($A733,DATA!$S$1:$AC$38,4,FALSE))="X","X",(IF(R732="X",1,R732+1)))))</f>
        <v/>
      </c>
      <c r="S733" s="50" t="str">
        <f>IF($A733="","",(IF((VLOOKUP($A733,DATA!$S$1:$AC$38,5,FALSE))="X","X",(IF(S732="X",1,S732+1)))))</f>
        <v/>
      </c>
      <c r="T733" s="50" t="str">
        <f>IF($A733="","",(IF((VLOOKUP($A733,DATA!$S$1:$AC$38,6,FALSE))="X","X",(IF(T732="X",1,T732+1)))))</f>
        <v/>
      </c>
      <c r="U733" s="50" t="str">
        <f>IF($A733="","",(IF((VLOOKUP($A733,DATA!$S$1:$AC$38,7,FALSE))="X","X",(IF(U732="X",1,U732+1)))))</f>
        <v/>
      </c>
      <c r="V733" s="51" t="str">
        <f>IF($A733="","",(IF((VLOOKUP($A733,DATA!$S$1:$AC$38,8,FALSE))="X","X",(IF(V732="X",1,V732+1)))))</f>
        <v/>
      </c>
      <c r="W733" s="50" t="str">
        <f>IF($A733="","",(IF((VLOOKUP($A733,DATA!$S$1:$AC$38,9,FALSE))="X","X",(IF(W732="X",1,W732+1)))))</f>
        <v/>
      </c>
      <c r="X733" s="50" t="str">
        <f>IF($A733="","",(IF((VLOOKUP($A733,DATA!$S$1:$AC$38,10,FALSE))="X","X",(IF(X732="X",1,X732+1)))))</f>
        <v/>
      </c>
      <c r="Y733" s="51" t="str">
        <f>IF($A733="","",(IF((VLOOKUP($A733,DATA!$S$1:$AC$38,11,FALSE))="X","X",(IF(Y732="X",1,Y732+1)))))</f>
        <v/>
      </c>
    </row>
    <row r="734" spans="2:25" ht="18.600000000000001" customHeight="1" x14ac:dyDescent="0.25">
      <c r="B734" s="50" t="str">
        <f>IF($A734="","",(IF((VLOOKUP($A734,DATA!$A$1:$M$38,2,FALSE))="X","X",(IF(B733="X",1,B733+1)))))</f>
        <v/>
      </c>
      <c r="C734" s="51" t="str">
        <f>IF($A734="","",(IF((VLOOKUP($A734,DATA!$A$1:$M$38,3,FALSE))="X","X",(IF(C733="X",1,C733+1)))))</f>
        <v/>
      </c>
      <c r="D734" s="50" t="str">
        <f>IF($A734="","",(IF((VLOOKUP($A734,DATA!$A$1:$M$38,4,FALSE))="X","X",(IF(D733="X",1,D733+1)))))</f>
        <v/>
      </c>
      <c r="E734" s="51" t="str">
        <f>IF($A734="","",(IF((VLOOKUP($A734,DATA!$A$1:$M$38,5,FALSE))="X","X",(IF(E733="X",1,E733+1)))))</f>
        <v/>
      </c>
      <c r="F734" s="50" t="str">
        <f>IF($A734="","",(IF((VLOOKUP($A734,DATA!$A$1:$M$38,6,FALSE))="X","X",(IF(F733="X",1,F733+1)))))</f>
        <v/>
      </c>
      <c r="G734" s="51" t="str">
        <f>IF($A734="","",(IF((VLOOKUP($A734,DATA!$A$1:$M$38,7,FALSE))="X","X",(IF(G733="X",1,G733+1)))))</f>
        <v/>
      </c>
      <c r="H734" s="50" t="str">
        <f>IF($A734="","",(IF((VLOOKUP($A734,DATA!$A$1:$M$38,8,FALSE))="X","X",(IF(H733="X",1,H733+1)))))</f>
        <v/>
      </c>
      <c r="I734" s="50" t="str">
        <f>IF($A734="","",(IF((VLOOKUP($A734,DATA!$A$1:$M$38,9,FALSE))="X","X",(IF(I733="X",1,I733+1)))))</f>
        <v/>
      </c>
      <c r="J734" s="51" t="str">
        <f>IF($A734="","",(IF((VLOOKUP($A734,DATA!$A$1:$M$38,10,FALSE))="X","X",(IF(J733="X",1,J733+1)))))</f>
        <v/>
      </c>
      <c r="K734" s="50" t="str">
        <f>IF($A734="","",(IF((VLOOKUP($A734,DATA!$A$1:$M$38,11,FALSE))="X","X",(IF(K733="X",1,K733+1)))))</f>
        <v/>
      </c>
      <c r="L734" s="50" t="str">
        <f>IF($A734="","",(IF((VLOOKUP($A734,DATA!$A$1:$M$38,12,FALSE))="X","X",(IF(L733="X",1,L733+1)))))</f>
        <v/>
      </c>
      <c r="M734" s="50" t="str">
        <f>IF($A734="","",(IF((VLOOKUP($A734,DATA!$A$1:$M$38,13,FALSE))="X","X",(IF(M733="X",1,M733+1)))))</f>
        <v/>
      </c>
      <c r="N734" s="53" t="str">
        <f t="shared" si="22"/>
        <v/>
      </c>
      <c r="O734" s="51" t="str">
        <f t="shared" si="23"/>
        <v/>
      </c>
      <c r="P734" s="50" t="str">
        <f>IF($A734="","",(IF((VLOOKUP($A734,DATA!$S$1:$AC$38,2,FALSE))="X","X",(IF(P733="X",1,P733+1)))))</f>
        <v/>
      </c>
      <c r="Q734" s="50" t="str">
        <f>IF($A734="","",(IF((VLOOKUP($A734,DATA!$S$1:$AC$38,3,FALSE))="X","X",(IF(Q733="X",1,Q733+1)))))</f>
        <v/>
      </c>
      <c r="R734" s="50" t="str">
        <f>IF($A734="","",(IF((VLOOKUP($A734,DATA!$S$1:$AC$38,4,FALSE))="X","X",(IF(R733="X",1,R733+1)))))</f>
        <v/>
      </c>
      <c r="S734" s="50" t="str">
        <f>IF($A734="","",(IF((VLOOKUP($A734,DATA!$S$1:$AC$38,5,FALSE))="X","X",(IF(S733="X",1,S733+1)))))</f>
        <v/>
      </c>
      <c r="T734" s="50" t="str">
        <f>IF($A734="","",(IF((VLOOKUP($A734,DATA!$S$1:$AC$38,6,FALSE))="X","X",(IF(T733="X",1,T733+1)))))</f>
        <v/>
      </c>
      <c r="U734" s="50" t="str">
        <f>IF($A734="","",(IF((VLOOKUP($A734,DATA!$S$1:$AC$38,7,FALSE))="X","X",(IF(U733="X",1,U733+1)))))</f>
        <v/>
      </c>
      <c r="V734" s="51" t="str">
        <f>IF($A734="","",(IF((VLOOKUP($A734,DATA!$S$1:$AC$38,8,FALSE))="X","X",(IF(V733="X",1,V733+1)))))</f>
        <v/>
      </c>
      <c r="W734" s="50" t="str">
        <f>IF($A734="","",(IF((VLOOKUP($A734,DATA!$S$1:$AC$38,9,FALSE))="X","X",(IF(W733="X",1,W733+1)))))</f>
        <v/>
      </c>
      <c r="X734" s="50" t="str">
        <f>IF($A734="","",(IF((VLOOKUP($A734,DATA!$S$1:$AC$38,10,FALSE))="X","X",(IF(X733="X",1,X733+1)))))</f>
        <v/>
      </c>
      <c r="Y734" s="51" t="str">
        <f>IF($A734="","",(IF((VLOOKUP($A734,DATA!$S$1:$AC$38,11,FALSE))="X","X",(IF(Y733="X",1,Y733+1)))))</f>
        <v/>
      </c>
    </row>
    <row r="735" spans="2:25" ht="18.600000000000001" customHeight="1" x14ac:dyDescent="0.25">
      <c r="B735" s="50" t="str">
        <f>IF($A735="","",(IF((VLOOKUP($A735,DATA!$A$1:$M$38,2,FALSE))="X","X",(IF(B734="X",1,B734+1)))))</f>
        <v/>
      </c>
      <c r="C735" s="51" t="str">
        <f>IF($A735="","",(IF((VLOOKUP($A735,DATA!$A$1:$M$38,3,FALSE))="X","X",(IF(C734="X",1,C734+1)))))</f>
        <v/>
      </c>
      <c r="D735" s="50" t="str">
        <f>IF($A735="","",(IF((VLOOKUP($A735,DATA!$A$1:$M$38,4,FALSE))="X","X",(IF(D734="X",1,D734+1)))))</f>
        <v/>
      </c>
      <c r="E735" s="51" t="str">
        <f>IF($A735="","",(IF((VLOOKUP($A735,DATA!$A$1:$M$38,5,FALSE))="X","X",(IF(E734="X",1,E734+1)))))</f>
        <v/>
      </c>
      <c r="F735" s="50" t="str">
        <f>IF($A735="","",(IF((VLOOKUP($A735,DATA!$A$1:$M$38,6,FALSE))="X","X",(IF(F734="X",1,F734+1)))))</f>
        <v/>
      </c>
      <c r="G735" s="51" t="str">
        <f>IF($A735="","",(IF((VLOOKUP($A735,DATA!$A$1:$M$38,7,FALSE))="X","X",(IF(G734="X",1,G734+1)))))</f>
        <v/>
      </c>
      <c r="H735" s="50" t="str">
        <f>IF($A735="","",(IF((VLOOKUP($A735,DATA!$A$1:$M$38,8,FALSE))="X","X",(IF(H734="X",1,H734+1)))))</f>
        <v/>
      </c>
      <c r="I735" s="50" t="str">
        <f>IF($A735="","",(IF((VLOOKUP($A735,DATA!$A$1:$M$38,9,FALSE))="X","X",(IF(I734="X",1,I734+1)))))</f>
        <v/>
      </c>
      <c r="J735" s="51" t="str">
        <f>IF($A735="","",(IF((VLOOKUP($A735,DATA!$A$1:$M$38,10,FALSE))="X","X",(IF(J734="X",1,J734+1)))))</f>
        <v/>
      </c>
      <c r="K735" s="50" t="str">
        <f>IF($A735="","",(IF((VLOOKUP($A735,DATA!$A$1:$M$38,11,FALSE))="X","X",(IF(K734="X",1,K734+1)))))</f>
        <v/>
      </c>
      <c r="L735" s="50" t="str">
        <f>IF($A735="","",(IF((VLOOKUP($A735,DATA!$A$1:$M$38,12,FALSE))="X","X",(IF(L734="X",1,L734+1)))))</f>
        <v/>
      </c>
      <c r="M735" s="50" t="str">
        <f>IF($A735="","",(IF((VLOOKUP($A735,DATA!$A$1:$M$38,13,FALSE))="X","X",(IF(M734="X",1,M734+1)))))</f>
        <v/>
      </c>
      <c r="N735" s="53" t="str">
        <f t="shared" si="22"/>
        <v/>
      </c>
      <c r="O735" s="51" t="str">
        <f t="shared" si="23"/>
        <v/>
      </c>
      <c r="P735" s="50" t="str">
        <f>IF($A735="","",(IF((VLOOKUP($A735,DATA!$S$1:$AC$38,2,FALSE))="X","X",(IF(P734="X",1,P734+1)))))</f>
        <v/>
      </c>
      <c r="Q735" s="50" t="str">
        <f>IF($A735="","",(IF((VLOOKUP($A735,DATA!$S$1:$AC$38,3,FALSE))="X","X",(IF(Q734="X",1,Q734+1)))))</f>
        <v/>
      </c>
      <c r="R735" s="50" t="str">
        <f>IF($A735="","",(IF((VLOOKUP($A735,DATA!$S$1:$AC$38,4,FALSE))="X","X",(IF(R734="X",1,R734+1)))))</f>
        <v/>
      </c>
      <c r="S735" s="50" t="str">
        <f>IF($A735="","",(IF((VLOOKUP($A735,DATA!$S$1:$AC$38,5,FALSE))="X","X",(IF(S734="X",1,S734+1)))))</f>
        <v/>
      </c>
      <c r="T735" s="50" t="str">
        <f>IF($A735="","",(IF((VLOOKUP($A735,DATA!$S$1:$AC$38,6,FALSE))="X","X",(IF(T734="X",1,T734+1)))))</f>
        <v/>
      </c>
      <c r="U735" s="50" t="str">
        <f>IF($A735="","",(IF((VLOOKUP($A735,DATA!$S$1:$AC$38,7,FALSE))="X","X",(IF(U734="X",1,U734+1)))))</f>
        <v/>
      </c>
      <c r="V735" s="51" t="str">
        <f>IF($A735="","",(IF((VLOOKUP($A735,DATA!$S$1:$AC$38,8,FALSE))="X","X",(IF(V734="X",1,V734+1)))))</f>
        <v/>
      </c>
      <c r="W735" s="50" t="str">
        <f>IF($A735="","",(IF((VLOOKUP($A735,DATA!$S$1:$AC$38,9,FALSE))="X","X",(IF(W734="X",1,W734+1)))))</f>
        <v/>
      </c>
      <c r="X735" s="50" t="str">
        <f>IF($A735="","",(IF((VLOOKUP($A735,DATA!$S$1:$AC$38,10,FALSE))="X","X",(IF(X734="X",1,X734+1)))))</f>
        <v/>
      </c>
      <c r="Y735" s="51" t="str">
        <f>IF($A735="","",(IF((VLOOKUP($A735,DATA!$S$1:$AC$38,11,FALSE))="X","X",(IF(Y734="X",1,Y734+1)))))</f>
        <v/>
      </c>
    </row>
    <row r="736" spans="2:25" ht="18.600000000000001" customHeight="1" x14ac:dyDescent="0.25">
      <c r="B736" s="50" t="str">
        <f>IF($A736="","",(IF((VLOOKUP($A736,DATA!$A$1:$M$38,2,FALSE))="X","X",(IF(B735="X",1,B735+1)))))</f>
        <v/>
      </c>
      <c r="C736" s="51" t="str">
        <f>IF($A736="","",(IF((VLOOKUP($A736,DATA!$A$1:$M$38,3,FALSE))="X","X",(IF(C735="X",1,C735+1)))))</f>
        <v/>
      </c>
      <c r="D736" s="50" t="str">
        <f>IF($A736="","",(IF((VLOOKUP($A736,DATA!$A$1:$M$38,4,FALSE))="X","X",(IF(D735="X",1,D735+1)))))</f>
        <v/>
      </c>
      <c r="E736" s="51" t="str">
        <f>IF($A736="","",(IF((VLOOKUP($A736,DATA!$A$1:$M$38,5,FALSE))="X","X",(IF(E735="X",1,E735+1)))))</f>
        <v/>
      </c>
      <c r="F736" s="50" t="str">
        <f>IF($A736="","",(IF((VLOOKUP($A736,DATA!$A$1:$M$38,6,FALSE))="X","X",(IF(F735="X",1,F735+1)))))</f>
        <v/>
      </c>
      <c r="G736" s="51" t="str">
        <f>IF($A736="","",(IF((VLOOKUP($A736,DATA!$A$1:$M$38,7,FALSE))="X","X",(IF(G735="X",1,G735+1)))))</f>
        <v/>
      </c>
      <c r="H736" s="50" t="str">
        <f>IF($A736="","",(IF((VLOOKUP($A736,DATA!$A$1:$M$38,8,FALSE))="X","X",(IF(H735="X",1,H735+1)))))</f>
        <v/>
      </c>
      <c r="I736" s="50" t="str">
        <f>IF($A736="","",(IF((VLOOKUP($A736,DATA!$A$1:$M$38,9,FALSE))="X","X",(IF(I735="X",1,I735+1)))))</f>
        <v/>
      </c>
      <c r="J736" s="51" t="str">
        <f>IF($A736="","",(IF((VLOOKUP($A736,DATA!$A$1:$M$38,10,FALSE))="X","X",(IF(J735="X",1,J735+1)))))</f>
        <v/>
      </c>
      <c r="K736" s="50" t="str">
        <f>IF($A736="","",(IF((VLOOKUP($A736,DATA!$A$1:$M$38,11,FALSE))="X","X",(IF(K735="X",1,K735+1)))))</f>
        <v/>
      </c>
      <c r="L736" s="50" t="str">
        <f>IF($A736="","",(IF((VLOOKUP($A736,DATA!$A$1:$M$38,12,FALSE))="X","X",(IF(L735="X",1,L735+1)))))</f>
        <v/>
      </c>
      <c r="M736" s="50" t="str">
        <f>IF($A736="","",(IF((VLOOKUP($A736,DATA!$A$1:$M$38,13,FALSE))="X","X",(IF(M735="X",1,M735+1)))))</f>
        <v/>
      </c>
      <c r="N736" s="53" t="str">
        <f t="shared" si="22"/>
        <v/>
      </c>
      <c r="O736" s="51" t="str">
        <f t="shared" si="23"/>
        <v/>
      </c>
      <c r="P736" s="50" t="str">
        <f>IF($A736="","",(IF((VLOOKUP($A736,DATA!$S$1:$AC$38,2,FALSE))="X","X",(IF(P735="X",1,P735+1)))))</f>
        <v/>
      </c>
      <c r="Q736" s="50" t="str">
        <f>IF($A736="","",(IF((VLOOKUP($A736,DATA!$S$1:$AC$38,3,FALSE))="X","X",(IF(Q735="X",1,Q735+1)))))</f>
        <v/>
      </c>
      <c r="R736" s="50" t="str">
        <f>IF($A736="","",(IF((VLOOKUP($A736,DATA!$S$1:$AC$38,4,FALSE))="X","X",(IF(R735="X",1,R735+1)))))</f>
        <v/>
      </c>
      <c r="S736" s="50" t="str">
        <f>IF($A736="","",(IF((VLOOKUP($A736,DATA!$S$1:$AC$38,5,FALSE))="X","X",(IF(S735="X",1,S735+1)))))</f>
        <v/>
      </c>
      <c r="T736" s="50" t="str">
        <f>IF($A736="","",(IF((VLOOKUP($A736,DATA!$S$1:$AC$38,6,FALSE))="X","X",(IF(T735="X",1,T735+1)))))</f>
        <v/>
      </c>
      <c r="U736" s="50" t="str">
        <f>IF($A736="","",(IF((VLOOKUP($A736,DATA!$S$1:$AC$38,7,FALSE))="X","X",(IF(U735="X",1,U735+1)))))</f>
        <v/>
      </c>
      <c r="V736" s="51" t="str">
        <f>IF($A736="","",(IF((VLOOKUP($A736,DATA!$S$1:$AC$38,8,FALSE))="X","X",(IF(V735="X",1,V735+1)))))</f>
        <v/>
      </c>
      <c r="W736" s="50" t="str">
        <f>IF($A736="","",(IF((VLOOKUP($A736,DATA!$S$1:$AC$38,9,FALSE))="X","X",(IF(W735="X",1,W735+1)))))</f>
        <v/>
      </c>
      <c r="X736" s="50" t="str">
        <f>IF($A736="","",(IF((VLOOKUP($A736,DATA!$S$1:$AC$38,10,FALSE))="X","X",(IF(X735="X",1,X735+1)))))</f>
        <v/>
      </c>
      <c r="Y736" s="51" t="str">
        <f>IF($A736="","",(IF((VLOOKUP($A736,DATA!$S$1:$AC$38,11,FALSE))="X","X",(IF(Y735="X",1,Y735+1)))))</f>
        <v/>
      </c>
    </row>
    <row r="737" spans="2:25" ht="18.600000000000001" customHeight="1" x14ac:dyDescent="0.25">
      <c r="B737" s="50" t="str">
        <f>IF($A737="","",(IF((VLOOKUP($A737,DATA!$A$1:$M$38,2,FALSE))="X","X",(IF(B736="X",1,B736+1)))))</f>
        <v/>
      </c>
      <c r="C737" s="51" t="str">
        <f>IF($A737="","",(IF((VLOOKUP($A737,DATA!$A$1:$M$38,3,FALSE))="X","X",(IF(C736="X",1,C736+1)))))</f>
        <v/>
      </c>
      <c r="D737" s="50" t="str">
        <f>IF($A737="","",(IF((VLOOKUP($A737,DATA!$A$1:$M$38,4,FALSE))="X","X",(IF(D736="X",1,D736+1)))))</f>
        <v/>
      </c>
      <c r="E737" s="51" t="str">
        <f>IF($A737="","",(IF((VLOOKUP($A737,DATA!$A$1:$M$38,5,FALSE))="X","X",(IF(E736="X",1,E736+1)))))</f>
        <v/>
      </c>
      <c r="F737" s="50" t="str">
        <f>IF($A737="","",(IF((VLOOKUP($A737,DATA!$A$1:$M$38,6,FALSE))="X","X",(IF(F736="X",1,F736+1)))))</f>
        <v/>
      </c>
      <c r="G737" s="51" t="str">
        <f>IF($A737="","",(IF((VLOOKUP($A737,DATA!$A$1:$M$38,7,FALSE))="X","X",(IF(G736="X",1,G736+1)))))</f>
        <v/>
      </c>
      <c r="H737" s="50" t="str">
        <f>IF($A737="","",(IF((VLOOKUP($A737,DATA!$A$1:$M$38,8,FALSE))="X","X",(IF(H736="X",1,H736+1)))))</f>
        <v/>
      </c>
      <c r="I737" s="50" t="str">
        <f>IF($A737="","",(IF((VLOOKUP($A737,DATA!$A$1:$M$38,9,FALSE))="X","X",(IF(I736="X",1,I736+1)))))</f>
        <v/>
      </c>
      <c r="J737" s="51" t="str">
        <f>IF($A737="","",(IF((VLOOKUP($A737,DATA!$A$1:$M$38,10,FALSE))="X","X",(IF(J736="X",1,J736+1)))))</f>
        <v/>
      </c>
      <c r="K737" s="50" t="str">
        <f>IF($A737="","",(IF((VLOOKUP($A737,DATA!$A$1:$M$38,11,FALSE))="X","X",(IF(K736="X",1,K736+1)))))</f>
        <v/>
      </c>
      <c r="L737" s="50" t="str">
        <f>IF($A737="","",(IF((VLOOKUP($A737,DATA!$A$1:$M$38,12,FALSE))="X","X",(IF(L736="X",1,L736+1)))))</f>
        <v/>
      </c>
      <c r="M737" s="50" t="str">
        <f>IF($A737="","",(IF((VLOOKUP($A737,DATA!$A$1:$M$38,13,FALSE))="X","X",(IF(M736="X",1,M736+1)))))</f>
        <v/>
      </c>
      <c r="N737" s="53" t="str">
        <f t="shared" si="22"/>
        <v/>
      </c>
      <c r="O737" s="51" t="str">
        <f t="shared" si="23"/>
        <v/>
      </c>
      <c r="P737" s="50" t="str">
        <f>IF($A737="","",(IF((VLOOKUP($A737,DATA!$S$1:$AC$38,2,FALSE))="X","X",(IF(P736="X",1,P736+1)))))</f>
        <v/>
      </c>
      <c r="Q737" s="50" t="str">
        <f>IF($A737="","",(IF((VLOOKUP($A737,DATA!$S$1:$AC$38,3,FALSE))="X","X",(IF(Q736="X",1,Q736+1)))))</f>
        <v/>
      </c>
      <c r="R737" s="50" t="str">
        <f>IF($A737="","",(IF((VLOOKUP($A737,DATA!$S$1:$AC$38,4,FALSE))="X","X",(IF(R736="X",1,R736+1)))))</f>
        <v/>
      </c>
      <c r="S737" s="50" t="str">
        <f>IF($A737="","",(IF((VLOOKUP($A737,DATA!$S$1:$AC$38,5,FALSE))="X","X",(IF(S736="X",1,S736+1)))))</f>
        <v/>
      </c>
      <c r="T737" s="50" t="str">
        <f>IF($A737="","",(IF((VLOOKUP($A737,DATA!$S$1:$AC$38,6,FALSE))="X","X",(IF(T736="X",1,T736+1)))))</f>
        <v/>
      </c>
      <c r="U737" s="50" t="str">
        <f>IF($A737="","",(IF((VLOOKUP($A737,DATA!$S$1:$AC$38,7,FALSE))="X","X",(IF(U736="X",1,U736+1)))))</f>
        <v/>
      </c>
      <c r="V737" s="51" t="str">
        <f>IF($A737="","",(IF((VLOOKUP($A737,DATA!$S$1:$AC$38,8,FALSE))="X","X",(IF(V736="X",1,V736+1)))))</f>
        <v/>
      </c>
      <c r="W737" s="50" t="str">
        <f>IF($A737="","",(IF((VLOOKUP($A737,DATA!$S$1:$AC$38,9,FALSE))="X","X",(IF(W736="X",1,W736+1)))))</f>
        <v/>
      </c>
      <c r="X737" s="50" t="str">
        <f>IF($A737="","",(IF((VLOOKUP($A737,DATA!$S$1:$AC$38,10,FALSE))="X","X",(IF(X736="X",1,X736+1)))))</f>
        <v/>
      </c>
      <c r="Y737" s="51" t="str">
        <f>IF($A737="","",(IF((VLOOKUP($A737,DATA!$S$1:$AC$38,11,FALSE))="X","X",(IF(Y736="X",1,Y736+1)))))</f>
        <v/>
      </c>
    </row>
    <row r="738" spans="2:25" ht="18.600000000000001" customHeight="1" x14ac:dyDescent="0.25">
      <c r="B738" s="50" t="str">
        <f>IF($A738="","",(IF((VLOOKUP($A738,DATA!$A$1:$M$38,2,FALSE))="X","X",(IF(B737="X",1,B737+1)))))</f>
        <v/>
      </c>
      <c r="C738" s="51" t="str">
        <f>IF($A738="","",(IF((VLOOKUP($A738,DATA!$A$1:$M$38,3,FALSE))="X","X",(IF(C737="X",1,C737+1)))))</f>
        <v/>
      </c>
      <c r="D738" s="50" t="str">
        <f>IF($A738="","",(IF((VLOOKUP($A738,DATA!$A$1:$M$38,4,FALSE))="X","X",(IF(D737="X",1,D737+1)))))</f>
        <v/>
      </c>
      <c r="E738" s="51" t="str">
        <f>IF($A738="","",(IF((VLOOKUP($A738,DATA!$A$1:$M$38,5,FALSE))="X","X",(IF(E737="X",1,E737+1)))))</f>
        <v/>
      </c>
      <c r="F738" s="50" t="str">
        <f>IF($A738="","",(IF((VLOOKUP($A738,DATA!$A$1:$M$38,6,FALSE))="X","X",(IF(F737="X",1,F737+1)))))</f>
        <v/>
      </c>
      <c r="G738" s="51" t="str">
        <f>IF($A738="","",(IF((VLOOKUP($A738,DATA!$A$1:$M$38,7,FALSE))="X","X",(IF(G737="X",1,G737+1)))))</f>
        <v/>
      </c>
      <c r="H738" s="50" t="str">
        <f>IF($A738="","",(IF((VLOOKUP($A738,DATA!$A$1:$M$38,8,FALSE))="X","X",(IF(H737="X",1,H737+1)))))</f>
        <v/>
      </c>
      <c r="I738" s="50" t="str">
        <f>IF($A738="","",(IF((VLOOKUP($A738,DATA!$A$1:$M$38,9,FALSE))="X","X",(IF(I737="X",1,I737+1)))))</f>
        <v/>
      </c>
      <c r="J738" s="51" t="str">
        <f>IF($A738="","",(IF((VLOOKUP($A738,DATA!$A$1:$M$38,10,FALSE))="X","X",(IF(J737="X",1,J737+1)))))</f>
        <v/>
      </c>
      <c r="K738" s="50" t="str">
        <f>IF($A738="","",(IF((VLOOKUP($A738,DATA!$A$1:$M$38,11,FALSE))="X","X",(IF(K737="X",1,K737+1)))))</f>
        <v/>
      </c>
      <c r="L738" s="50" t="str">
        <f>IF($A738="","",(IF((VLOOKUP($A738,DATA!$A$1:$M$38,12,FALSE))="X","X",(IF(L737="X",1,L737+1)))))</f>
        <v/>
      </c>
      <c r="M738" s="50" t="str">
        <f>IF($A738="","",(IF((VLOOKUP($A738,DATA!$A$1:$M$38,13,FALSE))="X","X",(IF(M737="X",1,M737+1)))))</f>
        <v/>
      </c>
      <c r="N738" s="53" t="str">
        <f t="shared" si="22"/>
        <v/>
      </c>
      <c r="O738" s="51" t="str">
        <f t="shared" si="23"/>
        <v/>
      </c>
      <c r="P738" s="50" t="str">
        <f>IF($A738="","",(IF((VLOOKUP($A738,DATA!$S$1:$AC$38,2,FALSE))="X","X",(IF(P737="X",1,P737+1)))))</f>
        <v/>
      </c>
      <c r="Q738" s="50" t="str">
        <f>IF($A738="","",(IF((VLOOKUP($A738,DATA!$S$1:$AC$38,3,FALSE))="X","X",(IF(Q737="X",1,Q737+1)))))</f>
        <v/>
      </c>
      <c r="R738" s="50" t="str">
        <f>IF($A738="","",(IF((VLOOKUP($A738,DATA!$S$1:$AC$38,4,FALSE))="X","X",(IF(R737="X",1,R737+1)))))</f>
        <v/>
      </c>
      <c r="S738" s="50" t="str">
        <f>IF($A738="","",(IF((VLOOKUP($A738,DATA!$S$1:$AC$38,5,FALSE))="X","X",(IF(S737="X",1,S737+1)))))</f>
        <v/>
      </c>
      <c r="T738" s="50" t="str">
        <f>IF($A738="","",(IF((VLOOKUP($A738,DATA!$S$1:$AC$38,6,FALSE))="X","X",(IF(T737="X",1,T737+1)))))</f>
        <v/>
      </c>
      <c r="U738" s="50" t="str">
        <f>IF($A738="","",(IF((VLOOKUP($A738,DATA!$S$1:$AC$38,7,FALSE))="X","X",(IF(U737="X",1,U737+1)))))</f>
        <v/>
      </c>
      <c r="V738" s="51" t="str">
        <f>IF($A738="","",(IF((VLOOKUP($A738,DATA!$S$1:$AC$38,8,FALSE))="X","X",(IF(V737="X",1,V737+1)))))</f>
        <v/>
      </c>
      <c r="W738" s="50" t="str">
        <f>IF($A738="","",(IF((VLOOKUP($A738,DATA!$S$1:$AC$38,9,FALSE))="X","X",(IF(W737="X",1,W737+1)))))</f>
        <v/>
      </c>
      <c r="X738" s="50" t="str">
        <f>IF($A738="","",(IF((VLOOKUP($A738,DATA!$S$1:$AC$38,10,FALSE))="X","X",(IF(X737="X",1,X737+1)))))</f>
        <v/>
      </c>
      <c r="Y738" s="51" t="str">
        <f>IF($A738="","",(IF((VLOOKUP($A738,DATA!$S$1:$AC$38,11,FALSE))="X","X",(IF(Y737="X",1,Y737+1)))))</f>
        <v/>
      </c>
    </row>
    <row r="739" spans="2:25" ht="18.600000000000001" customHeight="1" x14ac:dyDescent="0.25">
      <c r="B739" s="50" t="str">
        <f>IF($A739="","",(IF((VLOOKUP($A739,DATA!$A$1:$M$38,2,FALSE))="X","X",(IF(B738="X",1,B738+1)))))</f>
        <v/>
      </c>
      <c r="C739" s="51" t="str">
        <f>IF($A739="","",(IF((VLOOKUP($A739,DATA!$A$1:$M$38,3,FALSE))="X","X",(IF(C738="X",1,C738+1)))))</f>
        <v/>
      </c>
      <c r="D739" s="50" t="str">
        <f>IF($A739="","",(IF((VLOOKUP($A739,DATA!$A$1:$M$38,4,FALSE))="X","X",(IF(D738="X",1,D738+1)))))</f>
        <v/>
      </c>
      <c r="E739" s="51" t="str">
        <f>IF($A739="","",(IF((VLOOKUP($A739,DATA!$A$1:$M$38,5,FALSE))="X","X",(IF(E738="X",1,E738+1)))))</f>
        <v/>
      </c>
      <c r="F739" s="50" t="str">
        <f>IF($A739="","",(IF((VLOOKUP($A739,DATA!$A$1:$M$38,6,FALSE))="X","X",(IF(F738="X",1,F738+1)))))</f>
        <v/>
      </c>
      <c r="G739" s="51" t="str">
        <f>IF($A739="","",(IF((VLOOKUP($A739,DATA!$A$1:$M$38,7,FALSE))="X","X",(IF(G738="X",1,G738+1)))))</f>
        <v/>
      </c>
      <c r="H739" s="50" t="str">
        <f>IF($A739="","",(IF((VLOOKUP($A739,DATA!$A$1:$M$38,8,FALSE))="X","X",(IF(H738="X",1,H738+1)))))</f>
        <v/>
      </c>
      <c r="I739" s="50" t="str">
        <f>IF($A739="","",(IF((VLOOKUP($A739,DATA!$A$1:$M$38,9,FALSE))="X","X",(IF(I738="X",1,I738+1)))))</f>
        <v/>
      </c>
      <c r="J739" s="51" t="str">
        <f>IF($A739="","",(IF((VLOOKUP($A739,DATA!$A$1:$M$38,10,FALSE))="X","X",(IF(J738="X",1,J738+1)))))</f>
        <v/>
      </c>
      <c r="K739" s="50" t="str">
        <f>IF($A739="","",(IF((VLOOKUP($A739,DATA!$A$1:$M$38,11,FALSE))="X","X",(IF(K738="X",1,K738+1)))))</f>
        <v/>
      </c>
      <c r="L739" s="50" t="str">
        <f>IF($A739="","",(IF((VLOOKUP($A739,DATA!$A$1:$M$38,12,FALSE))="X","X",(IF(L738="X",1,L738+1)))))</f>
        <v/>
      </c>
      <c r="M739" s="50" t="str">
        <f>IF($A739="","",(IF((VLOOKUP($A739,DATA!$A$1:$M$38,13,FALSE))="X","X",(IF(M738="X",1,M738+1)))))</f>
        <v/>
      </c>
      <c r="N739" s="53" t="str">
        <f t="shared" si="22"/>
        <v/>
      </c>
      <c r="O739" s="51" t="str">
        <f t="shared" si="23"/>
        <v/>
      </c>
      <c r="P739" s="50" t="str">
        <f>IF($A739="","",(IF((VLOOKUP($A739,DATA!$S$1:$AC$38,2,FALSE))="X","X",(IF(P738="X",1,P738+1)))))</f>
        <v/>
      </c>
      <c r="Q739" s="50" t="str">
        <f>IF($A739="","",(IF((VLOOKUP($A739,DATA!$S$1:$AC$38,3,FALSE))="X","X",(IF(Q738="X",1,Q738+1)))))</f>
        <v/>
      </c>
      <c r="R739" s="50" t="str">
        <f>IF($A739="","",(IF((VLOOKUP($A739,DATA!$S$1:$AC$38,4,FALSE))="X","X",(IF(R738="X",1,R738+1)))))</f>
        <v/>
      </c>
      <c r="S739" s="50" t="str">
        <f>IF($A739="","",(IF((VLOOKUP($A739,DATA!$S$1:$AC$38,5,FALSE))="X","X",(IF(S738="X",1,S738+1)))))</f>
        <v/>
      </c>
      <c r="T739" s="50" t="str">
        <f>IF($A739="","",(IF((VLOOKUP($A739,DATA!$S$1:$AC$38,6,FALSE))="X","X",(IF(T738="X",1,T738+1)))))</f>
        <v/>
      </c>
      <c r="U739" s="50" t="str">
        <f>IF($A739="","",(IF((VLOOKUP($A739,DATA!$S$1:$AC$38,7,FALSE))="X","X",(IF(U738="X",1,U738+1)))))</f>
        <v/>
      </c>
      <c r="V739" s="51" t="str">
        <f>IF($A739="","",(IF((VLOOKUP($A739,DATA!$S$1:$AC$38,8,FALSE))="X","X",(IF(V738="X",1,V738+1)))))</f>
        <v/>
      </c>
      <c r="W739" s="50" t="str">
        <f>IF($A739="","",(IF((VLOOKUP($A739,DATA!$S$1:$AC$38,9,FALSE))="X","X",(IF(W738="X",1,W738+1)))))</f>
        <v/>
      </c>
      <c r="X739" s="50" t="str">
        <f>IF($A739="","",(IF((VLOOKUP($A739,DATA!$S$1:$AC$38,10,FALSE))="X","X",(IF(X738="X",1,X738+1)))))</f>
        <v/>
      </c>
      <c r="Y739" s="51" t="str">
        <f>IF($A739="","",(IF((VLOOKUP($A739,DATA!$S$1:$AC$38,11,FALSE))="X","X",(IF(Y738="X",1,Y738+1)))))</f>
        <v/>
      </c>
    </row>
    <row r="740" spans="2:25" ht="18.600000000000001" customHeight="1" x14ac:dyDescent="0.25">
      <c r="B740" s="50" t="str">
        <f>IF($A740="","",(IF((VLOOKUP($A740,DATA!$A$1:$M$38,2,FALSE))="X","X",(IF(B739="X",1,B739+1)))))</f>
        <v/>
      </c>
      <c r="C740" s="51" t="str">
        <f>IF($A740="","",(IF((VLOOKUP($A740,DATA!$A$1:$M$38,3,FALSE))="X","X",(IF(C739="X",1,C739+1)))))</f>
        <v/>
      </c>
      <c r="D740" s="50" t="str">
        <f>IF($A740="","",(IF((VLOOKUP($A740,DATA!$A$1:$M$38,4,FALSE))="X","X",(IF(D739="X",1,D739+1)))))</f>
        <v/>
      </c>
      <c r="E740" s="51" t="str">
        <f>IF($A740="","",(IF((VLOOKUP($A740,DATA!$A$1:$M$38,5,FALSE))="X","X",(IF(E739="X",1,E739+1)))))</f>
        <v/>
      </c>
      <c r="F740" s="50" t="str">
        <f>IF($A740="","",(IF((VLOOKUP($A740,DATA!$A$1:$M$38,6,FALSE))="X","X",(IF(F739="X",1,F739+1)))))</f>
        <v/>
      </c>
      <c r="G740" s="51" t="str">
        <f>IF($A740="","",(IF((VLOOKUP($A740,DATA!$A$1:$M$38,7,FALSE))="X","X",(IF(G739="X",1,G739+1)))))</f>
        <v/>
      </c>
      <c r="H740" s="50" t="str">
        <f>IF($A740="","",(IF((VLOOKUP($A740,DATA!$A$1:$M$38,8,FALSE))="X","X",(IF(H739="X",1,H739+1)))))</f>
        <v/>
      </c>
      <c r="I740" s="50" t="str">
        <f>IF($A740="","",(IF((VLOOKUP($A740,DATA!$A$1:$M$38,9,FALSE))="X","X",(IF(I739="X",1,I739+1)))))</f>
        <v/>
      </c>
      <c r="J740" s="51" t="str">
        <f>IF($A740="","",(IF((VLOOKUP($A740,DATA!$A$1:$M$38,10,FALSE))="X","X",(IF(J739="X",1,J739+1)))))</f>
        <v/>
      </c>
      <c r="K740" s="50" t="str">
        <f>IF($A740="","",(IF((VLOOKUP($A740,DATA!$A$1:$M$38,11,FALSE))="X","X",(IF(K739="X",1,K739+1)))))</f>
        <v/>
      </c>
      <c r="L740" s="50" t="str">
        <f>IF($A740="","",(IF((VLOOKUP($A740,DATA!$A$1:$M$38,12,FALSE))="X","X",(IF(L739="X",1,L739+1)))))</f>
        <v/>
      </c>
      <c r="M740" s="50" t="str">
        <f>IF($A740="","",(IF((VLOOKUP($A740,DATA!$A$1:$M$38,13,FALSE))="X","X",(IF(M739="X",1,M739+1)))))</f>
        <v/>
      </c>
      <c r="N740" s="53" t="str">
        <f t="shared" si="22"/>
        <v/>
      </c>
      <c r="O740" s="51" t="str">
        <f t="shared" si="23"/>
        <v/>
      </c>
      <c r="P740" s="50" t="str">
        <f>IF($A740="","",(IF((VLOOKUP($A740,DATA!$S$1:$AC$38,2,FALSE))="X","X",(IF(P739="X",1,P739+1)))))</f>
        <v/>
      </c>
      <c r="Q740" s="50" t="str">
        <f>IF($A740="","",(IF((VLOOKUP($A740,DATA!$S$1:$AC$38,3,FALSE))="X","X",(IF(Q739="X",1,Q739+1)))))</f>
        <v/>
      </c>
      <c r="R740" s="50" t="str">
        <f>IF($A740="","",(IF((VLOOKUP($A740,DATA!$S$1:$AC$38,4,FALSE))="X","X",(IF(R739="X",1,R739+1)))))</f>
        <v/>
      </c>
      <c r="S740" s="50" t="str">
        <f>IF($A740="","",(IF((VLOOKUP($A740,DATA!$S$1:$AC$38,5,FALSE))="X","X",(IF(S739="X",1,S739+1)))))</f>
        <v/>
      </c>
      <c r="T740" s="50" t="str">
        <f>IF($A740="","",(IF((VLOOKUP($A740,DATA!$S$1:$AC$38,6,FALSE))="X","X",(IF(T739="X",1,T739+1)))))</f>
        <v/>
      </c>
      <c r="U740" s="50" t="str">
        <f>IF($A740="","",(IF((VLOOKUP($A740,DATA!$S$1:$AC$38,7,FALSE))="X","X",(IF(U739="X",1,U739+1)))))</f>
        <v/>
      </c>
      <c r="V740" s="51" t="str">
        <f>IF($A740="","",(IF((VLOOKUP($A740,DATA!$S$1:$AC$38,8,FALSE))="X","X",(IF(V739="X",1,V739+1)))))</f>
        <v/>
      </c>
      <c r="W740" s="50" t="str">
        <f>IF($A740="","",(IF((VLOOKUP($A740,DATA!$S$1:$AC$38,9,FALSE))="X","X",(IF(W739="X",1,W739+1)))))</f>
        <v/>
      </c>
      <c r="X740" s="50" t="str">
        <f>IF($A740="","",(IF((VLOOKUP($A740,DATA!$S$1:$AC$38,10,FALSE))="X","X",(IF(X739="X",1,X739+1)))))</f>
        <v/>
      </c>
      <c r="Y740" s="51" t="str">
        <f>IF($A740="","",(IF((VLOOKUP($A740,DATA!$S$1:$AC$38,11,FALSE))="X","X",(IF(Y739="X",1,Y739+1)))))</f>
        <v/>
      </c>
    </row>
    <row r="741" spans="2:25" ht="18.600000000000001" customHeight="1" x14ac:dyDescent="0.25">
      <c r="B741" s="50" t="str">
        <f>IF($A741="","",(IF((VLOOKUP($A741,DATA!$A$1:$M$38,2,FALSE))="X","X",(IF(B740="X",1,B740+1)))))</f>
        <v/>
      </c>
      <c r="C741" s="51" t="str">
        <f>IF($A741="","",(IF((VLOOKUP($A741,DATA!$A$1:$M$38,3,FALSE))="X","X",(IF(C740="X",1,C740+1)))))</f>
        <v/>
      </c>
      <c r="D741" s="50" t="str">
        <f>IF($A741="","",(IF((VLOOKUP($A741,DATA!$A$1:$M$38,4,FALSE))="X","X",(IF(D740="X",1,D740+1)))))</f>
        <v/>
      </c>
      <c r="E741" s="51" t="str">
        <f>IF($A741="","",(IF((VLOOKUP($A741,DATA!$A$1:$M$38,5,FALSE))="X","X",(IF(E740="X",1,E740+1)))))</f>
        <v/>
      </c>
      <c r="F741" s="50" t="str">
        <f>IF($A741="","",(IF((VLOOKUP($A741,DATA!$A$1:$M$38,6,FALSE))="X","X",(IF(F740="X",1,F740+1)))))</f>
        <v/>
      </c>
      <c r="G741" s="51" t="str">
        <f>IF($A741="","",(IF((VLOOKUP($A741,DATA!$A$1:$M$38,7,FALSE))="X","X",(IF(G740="X",1,G740+1)))))</f>
        <v/>
      </c>
      <c r="H741" s="50" t="str">
        <f>IF($A741="","",(IF((VLOOKUP($A741,DATA!$A$1:$M$38,8,FALSE))="X","X",(IF(H740="X",1,H740+1)))))</f>
        <v/>
      </c>
      <c r="I741" s="50" t="str">
        <f>IF($A741="","",(IF((VLOOKUP($A741,DATA!$A$1:$M$38,9,FALSE))="X","X",(IF(I740="X",1,I740+1)))))</f>
        <v/>
      </c>
      <c r="J741" s="51" t="str">
        <f>IF($A741="","",(IF((VLOOKUP($A741,DATA!$A$1:$M$38,10,FALSE))="X","X",(IF(J740="X",1,J740+1)))))</f>
        <v/>
      </c>
      <c r="K741" s="50" t="str">
        <f>IF($A741="","",(IF((VLOOKUP($A741,DATA!$A$1:$M$38,11,FALSE))="X","X",(IF(K740="X",1,K740+1)))))</f>
        <v/>
      </c>
      <c r="L741" s="50" t="str">
        <f>IF($A741="","",(IF((VLOOKUP($A741,DATA!$A$1:$M$38,12,FALSE))="X","X",(IF(L740="X",1,L740+1)))))</f>
        <v/>
      </c>
      <c r="M741" s="50" t="str">
        <f>IF($A741="","",(IF((VLOOKUP($A741,DATA!$A$1:$M$38,13,FALSE))="X","X",(IF(M740="X",1,M740+1)))))</f>
        <v/>
      </c>
      <c r="N741" s="53" t="str">
        <f t="shared" si="22"/>
        <v/>
      </c>
      <c r="O741" s="51" t="str">
        <f t="shared" si="23"/>
        <v/>
      </c>
      <c r="P741" s="50" t="str">
        <f>IF($A741="","",(IF((VLOOKUP($A741,DATA!$S$1:$AC$38,2,FALSE))="X","X",(IF(P740="X",1,P740+1)))))</f>
        <v/>
      </c>
      <c r="Q741" s="50" t="str">
        <f>IF($A741="","",(IF((VLOOKUP($A741,DATA!$S$1:$AC$38,3,FALSE))="X","X",(IF(Q740="X",1,Q740+1)))))</f>
        <v/>
      </c>
      <c r="R741" s="50" t="str">
        <f>IF($A741="","",(IF((VLOOKUP($A741,DATA!$S$1:$AC$38,4,FALSE))="X","X",(IF(R740="X",1,R740+1)))))</f>
        <v/>
      </c>
      <c r="S741" s="50" t="str">
        <f>IF($A741="","",(IF((VLOOKUP($A741,DATA!$S$1:$AC$38,5,FALSE))="X","X",(IF(S740="X",1,S740+1)))))</f>
        <v/>
      </c>
      <c r="T741" s="50" t="str">
        <f>IF($A741="","",(IF((VLOOKUP($A741,DATA!$S$1:$AC$38,6,FALSE))="X","X",(IF(T740="X",1,T740+1)))))</f>
        <v/>
      </c>
      <c r="U741" s="50" t="str">
        <f>IF($A741="","",(IF((VLOOKUP($A741,DATA!$S$1:$AC$38,7,FALSE))="X","X",(IF(U740="X",1,U740+1)))))</f>
        <v/>
      </c>
      <c r="V741" s="51" t="str">
        <f>IF($A741="","",(IF((VLOOKUP($A741,DATA!$S$1:$AC$38,8,FALSE))="X","X",(IF(V740="X",1,V740+1)))))</f>
        <v/>
      </c>
      <c r="W741" s="50" t="str">
        <f>IF($A741="","",(IF((VLOOKUP($A741,DATA!$S$1:$AC$38,9,FALSE))="X","X",(IF(W740="X",1,W740+1)))))</f>
        <v/>
      </c>
      <c r="X741" s="50" t="str">
        <f>IF($A741="","",(IF((VLOOKUP($A741,DATA!$S$1:$AC$38,10,FALSE))="X","X",(IF(X740="X",1,X740+1)))))</f>
        <v/>
      </c>
      <c r="Y741" s="51" t="str">
        <f>IF($A741="","",(IF((VLOOKUP($A741,DATA!$S$1:$AC$38,11,FALSE))="X","X",(IF(Y740="X",1,Y740+1)))))</f>
        <v/>
      </c>
    </row>
    <row r="742" spans="2:25" ht="18.600000000000001" customHeight="1" x14ac:dyDescent="0.25">
      <c r="B742" s="50" t="str">
        <f>IF($A742="","",(IF((VLOOKUP($A742,DATA!$A$1:$M$38,2,FALSE))="X","X",(IF(B741="X",1,B741+1)))))</f>
        <v/>
      </c>
      <c r="C742" s="51" t="str">
        <f>IF($A742="","",(IF((VLOOKUP($A742,DATA!$A$1:$M$38,3,FALSE))="X","X",(IF(C741="X",1,C741+1)))))</f>
        <v/>
      </c>
      <c r="D742" s="50" t="str">
        <f>IF($A742="","",(IF((VLOOKUP($A742,DATA!$A$1:$M$38,4,FALSE))="X","X",(IF(D741="X",1,D741+1)))))</f>
        <v/>
      </c>
      <c r="E742" s="51" t="str">
        <f>IF($A742="","",(IF((VLOOKUP($A742,DATA!$A$1:$M$38,5,FALSE))="X","X",(IF(E741="X",1,E741+1)))))</f>
        <v/>
      </c>
      <c r="F742" s="50" t="str">
        <f>IF($A742="","",(IF((VLOOKUP($A742,DATA!$A$1:$M$38,6,FALSE))="X","X",(IF(F741="X",1,F741+1)))))</f>
        <v/>
      </c>
      <c r="G742" s="51" t="str">
        <f>IF($A742="","",(IF((VLOOKUP($A742,DATA!$A$1:$M$38,7,FALSE))="X","X",(IF(G741="X",1,G741+1)))))</f>
        <v/>
      </c>
      <c r="H742" s="50" t="str">
        <f>IF($A742="","",(IF((VLOOKUP($A742,DATA!$A$1:$M$38,8,FALSE))="X","X",(IF(H741="X",1,H741+1)))))</f>
        <v/>
      </c>
      <c r="I742" s="50" t="str">
        <f>IF($A742="","",(IF((VLOOKUP($A742,DATA!$A$1:$M$38,9,FALSE))="X","X",(IF(I741="X",1,I741+1)))))</f>
        <v/>
      </c>
      <c r="J742" s="51" t="str">
        <f>IF($A742="","",(IF((VLOOKUP($A742,DATA!$A$1:$M$38,10,FALSE))="X","X",(IF(J741="X",1,J741+1)))))</f>
        <v/>
      </c>
      <c r="K742" s="50" t="str">
        <f>IF($A742="","",(IF((VLOOKUP($A742,DATA!$A$1:$M$38,11,FALSE))="X","X",(IF(K741="X",1,K741+1)))))</f>
        <v/>
      </c>
      <c r="L742" s="50" t="str">
        <f>IF($A742="","",(IF((VLOOKUP($A742,DATA!$A$1:$M$38,12,FALSE))="X","X",(IF(L741="X",1,L741+1)))))</f>
        <v/>
      </c>
      <c r="M742" s="50" t="str">
        <f>IF($A742="","",(IF((VLOOKUP($A742,DATA!$A$1:$M$38,13,FALSE))="X","X",(IF(M741="X",1,M741+1)))))</f>
        <v/>
      </c>
      <c r="N742" s="53" t="str">
        <f t="shared" si="22"/>
        <v/>
      </c>
      <c r="O742" s="51" t="str">
        <f t="shared" si="23"/>
        <v/>
      </c>
      <c r="P742" s="50" t="str">
        <f>IF($A742="","",(IF((VLOOKUP($A742,DATA!$S$1:$AC$38,2,FALSE))="X","X",(IF(P741="X",1,P741+1)))))</f>
        <v/>
      </c>
      <c r="Q742" s="50" t="str">
        <f>IF($A742="","",(IF((VLOOKUP($A742,DATA!$S$1:$AC$38,3,FALSE))="X","X",(IF(Q741="X",1,Q741+1)))))</f>
        <v/>
      </c>
      <c r="R742" s="50" t="str">
        <f>IF($A742="","",(IF((VLOOKUP($A742,DATA!$S$1:$AC$38,4,FALSE))="X","X",(IF(R741="X",1,R741+1)))))</f>
        <v/>
      </c>
      <c r="S742" s="50" t="str">
        <f>IF($A742="","",(IF((VLOOKUP($A742,DATA!$S$1:$AC$38,5,FALSE))="X","X",(IF(S741="X",1,S741+1)))))</f>
        <v/>
      </c>
      <c r="T742" s="50" t="str">
        <f>IF($A742="","",(IF((VLOOKUP($A742,DATA!$S$1:$AC$38,6,FALSE))="X","X",(IF(T741="X",1,T741+1)))))</f>
        <v/>
      </c>
      <c r="U742" s="50" t="str">
        <f>IF($A742="","",(IF((VLOOKUP($A742,DATA!$S$1:$AC$38,7,FALSE))="X","X",(IF(U741="X",1,U741+1)))))</f>
        <v/>
      </c>
      <c r="V742" s="51" t="str">
        <f>IF($A742="","",(IF((VLOOKUP($A742,DATA!$S$1:$AC$38,8,FALSE))="X","X",(IF(V741="X",1,V741+1)))))</f>
        <v/>
      </c>
      <c r="W742" s="50" t="str">
        <f>IF($A742="","",(IF((VLOOKUP($A742,DATA!$S$1:$AC$38,9,FALSE))="X","X",(IF(W741="X",1,W741+1)))))</f>
        <v/>
      </c>
      <c r="X742" s="50" t="str">
        <f>IF($A742="","",(IF((VLOOKUP($A742,DATA!$S$1:$AC$38,10,FALSE))="X","X",(IF(X741="X",1,X741+1)))))</f>
        <v/>
      </c>
      <c r="Y742" s="51" t="str">
        <f>IF($A742="","",(IF((VLOOKUP($A742,DATA!$S$1:$AC$38,11,FALSE))="X","X",(IF(Y741="X",1,Y741+1)))))</f>
        <v/>
      </c>
    </row>
    <row r="743" spans="2:25" ht="18.600000000000001" customHeight="1" x14ac:dyDescent="0.25">
      <c r="B743" s="50" t="str">
        <f>IF($A743="","",(IF((VLOOKUP($A743,DATA!$A$1:$M$38,2,FALSE))="X","X",(IF(B742="X",1,B742+1)))))</f>
        <v/>
      </c>
      <c r="C743" s="51" t="str">
        <f>IF($A743="","",(IF((VLOOKUP($A743,DATA!$A$1:$M$38,3,FALSE))="X","X",(IF(C742="X",1,C742+1)))))</f>
        <v/>
      </c>
      <c r="D743" s="50" t="str">
        <f>IF($A743="","",(IF((VLOOKUP($A743,DATA!$A$1:$M$38,4,FALSE))="X","X",(IF(D742="X",1,D742+1)))))</f>
        <v/>
      </c>
      <c r="E743" s="51" t="str">
        <f>IF($A743="","",(IF((VLOOKUP($A743,DATA!$A$1:$M$38,5,FALSE))="X","X",(IF(E742="X",1,E742+1)))))</f>
        <v/>
      </c>
      <c r="F743" s="50" t="str">
        <f>IF($A743="","",(IF((VLOOKUP($A743,DATA!$A$1:$M$38,6,FALSE))="X","X",(IF(F742="X",1,F742+1)))))</f>
        <v/>
      </c>
      <c r="G743" s="51" t="str">
        <f>IF($A743="","",(IF((VLOOKUP($A743,DATA!$A$1:$M$38,7,FALSE))="X","X",(IF(G742="X",1,G742+1)))))</f>
        <v/>
      </c>
      <c r="H743" s="50" t="str">
        <f>IF($A743="","",(IF((VLOOKUP($A743,DATA!$A$1:$M$38,8,FALSE))="X","X",(IF(H742="X",1,H742+1)))))</f>
        <v/>
      </c>
      <c r="I743" s="50" t="str">
        <f>IF($A743="","",(IF((VLOOKUP($A743,DATA!$A$1:$M$38,9,FALSE))="X","X",(IF(I742="X",1,I742+1)))))</f>
        <v/>
      </c>
      <c r="J743" s="51" t="str">
        <f>IF($A743="","",(IF((VLOOKUP($A743,DATA!$A$1:$M$38,10,FALSE))="X","X",(IF(J742="X",1,J742+1)))))</f>
        <v/>
      </c>
      <c r="K743" s="50" t="str">
        <f>IF($A743="","",(IF((VLOOKUP($A743,DATA!$A$1:$M$38,11,FALSE))="X","X",(IF(K742="X",1,K742+1)))))</f>
        <v/>
      </c>
      <c r="L743" s="50" t="str">
        <f>IF($A743="","",(IF((VLOOKUP($A743,DATA!$A$1:$M$38,12,FALSE))="X","X",(IF(L742="X",1,L742+1)))))</f>
        <v/>
      </c>
      <c r="M743" s="50" t="str">
        <f>IF($A743="","",(IF((VLOOKUP($A743,DATA!$A$1:$M$38,13,FALSE))="X","X",(IF(M742="X",1,M742+1)))))</f>
        <v/>
      </c>
      <c r="N743" s="53" t="str">
        <f t="shared" si="22"/>
        <v/>
      </c>
      <c r="O743" s="51" t="str">
        <f t="shared" si="23"/>
        <v/>
      </c>
      <c r="P743" s="50" t="str">
        <f>IF($A743="","",(IF((VLOOKUP($A743,DATA!$S$1:$AC$38,2,FALSE))="X","X",(IF(P742="X",1,P742+1)))))</f>
        <v/>
      </c>
      <c r="Q743" s="50" t="str">
        <f>IF($A743="","",(IF((VLOOKUP($A743,DATA!$S$1:$AC$38,3,FALSE))="X","X",(IF(Q742="X",1,Q742+1)))))</f>
        <v/>
      </c>
      <c r="R743" s="50" t="str">
        <f>IF($A743="","",(IF((VLOOKUP($A743,DATA!$S$1:$AC$38,4,FALSE))="X","X",(IF(R742="X",1,R742+1)))))</f>
        <v/>
      </c>
      <c r="S743" s="50" t="str">
        <f>IF($A743="","",(IF((VLOOKUP($A743,DATA!$S$1:$AC$38,5,FALSE))="X","X",(IF(S742="X",1,S742+1)))))</f>
        <v/>
      </c>
      <c r="T743" s="50" t="str">
        <f>IF($A743="","",(IF((VLOOKUP($A743,DATA!$S$1:$AC$38,6,FALSE))="X","X",(IF(T742="X",1,T742+1)))))</f>
        <v/>
      </c>
      <c r="U743" s="50" t="str">
        <f>IF($A743="","",(IF((VLOOKUP($A743,DATA!$S$1:$AC$38,7,FALSE))="X","X",(IF(U742="X",1,U742+1)))))</f>
        <v/>
      </c>
      <c r="V743" s="51" t="str">
        <f>IF($A743="","",(IF((VLOOKUP($A743,DATA!$S$1:$AC$38,8,FALSE))="X","X",(IF(V742="X",1,V742+1)))))</f>
        <v/>
      </c>
      <c r="W743" s="50" t="str">
        <f>IF($A743="","",(IF((VLOOKUP($A743,DATA!$S$1:$AC$38,9,FALSE))="X","X",(IF(W742="X",1,W742+1)))))</f>
        <v/>
      </c>
      <c r="X743" s="50" t="str">
        <f>IF($A743="","",(IF((VLOOKUP($A743,DATA!$S$1:$AC$38,10,FALSE))="X","X",(IF(X742="X",1,X742+1)))))</f>
        <v/>
      </c>
      <c r="Y743" s="51" t="str">
        <f>IF($A743="","",(IF((VLOOKUP($A743,DATA!$S$1:$AC$38,11,FALSE))="X","X",(IF(Y742="X",1,Y742+1)))))</f>
        <v/>
      </c>
    </row>
    <row r="744" spans="2:25" ht="18.600000000000001" customHeight="1" x14ac:dyDescent="0.25">
      <c r="B744" s="50" t="str">
        <f>IF($A744="","",(IF((VLOOKUP($A744,DATA!$A$1:$M$38,2,FALSE))="X","X",(IF(B743="X",1,B743+1)))))</f>
        <v/>
      </c>
      <c r="C744" s="51" t="str">
        <f>IF($A744="","",(IF((VLOOKUP($A744,DATA!$A$1:$M$38,3,FALSE))="X","X",(IF(C743="X",1,C743+1)))))</f>
        <v/>
      </c>
      <c r="D744" s="50" t="str">
        <f>IF($A744="","",(IF((VLOOKUP($A744,DATA!$A$1:$M$38,4,FALSE))="X","X",(IF(D743="X",1,D743+1)))))</f>
        <v/>
      </c>
      <c r="E744" s="51" t="str">
        <f>IF($A744="","",(IF((VLOOKUP($A744,DATA!$A$1:$M$38,5,FALSE))="X","X",(IF(E743="X",1,E743+1)))))</f>
        <v/>
      </c>
      <c r="F744" s="50" t="str">
        <f>IF($A744="","",(IF((VLOOKUP($A744,DATA!$A$1:$M$38,6,FALSE))="X","X",(IF(F743="X",1,F743+1)))))</f>
        <v/>
      </c>
      <c r="G744" s="51" t="str">
        <f>IF($A744="","",(IF((VLOOKUP($A744,DATA!$A$1:$M$38,7,FALSE))="X","X",(IF(G743="X",1,G743+1)))))</f>
        <v/>
      </c>
      <c r="H744" s="50" t="str">
        <f>IF($A744="","",(IF((VLOOKUP($A744,DATA!$A$1:$M$38,8,FALSE))="X","X",(IF(H743="X",1,H743+1)))))</f>
        <v/>
      </c>
      <c r="I744" s="50" t="str">
        <f>IF($A744="","",(IF((VLOOKUP($A744,DATA!$A$1:$M$38,9,FALSE))="X","X",(IF(I743="X",1,I743+1)))))</f>
        <v/>
      </c>
      <c r="J744" s="51" t="str">
        <f>IF($A744="","",(IF((VLOOKUP($A744,DATA!$A$1:$M$38,10,FALSE))="X","X",(IF(J743="X",1,J743+1)))))</f>
        <v/>
      </c>
      <c r="K744" s="50" t="str">
        <f>IF($A744="","",(IF((VLOOKUP($A744,DATA!$A$1:$M$38,11,FALSE))="X","X",(IF(K743="X",1,K743+1)))))</f>
        <v/>
      </c>
      <c r="L744" s="50" t="str">
        <f>IF($A744="","",(IF((VLOOKUP($A744,DATA!$A$1:$M$38,12,FALSE))="X","X",(IF(L743="X",1,L743+1)))))</f>
        <v/>
      </c>
      <c r="M744" s="50" t="str">
        <f>IF($A744="","",(IF((VLOOKUP($A744,DATA!$A$1:$M$38,13,FALSE))="X","X",(IF(M743="X",1,M743+1)))))</f>
        <v/>
      </c>
      <c r="N744" s="53" t="str">
        <f t="shared" si="22"/>
        <v/>
      </c>
      <c r="O744" s="51" t="str">
        <f t="shared" si="23"/>
        <v/>
      </c>
      <c r="P744" s="50" t="str">
        <f>IF($A744="","",(IF((VLOOKUP($A744,DATA!$S$1:$AC$38,2,FALSE))="X","X",(IF(P743="X",1,P743+1)))))</f>
        <v/>
      </c>
      <c r="Q744" s="50" t="str">
        <f>IF($A744="","",(IF((VLOOKUP($A744,DATA!$S$1:$AC$38,3,FALSE))="X","X",(IF(Q743="X",1,Q743+1)))))</f>
        <v/>
      </c>
      <c r="R744" s="50" t="str">
        <f>IF($A744="","",(IF((VLOOKUP($A744,DATA!$S$1:$AC$38,4,FALSE))="X","X",(IF(R743="X",1,R743+1)))))</f>
        <v/>
      </c>
      <c r="S744" s="50" t="str">
        <f>IF($A744="","",(IF((VLOOKUP($A744,DATA!$S$1:$AC$38,5,FALSE))="X","X",(IF(S743="X",1,S743+1)))))</f>
        <v/>
      </c>
      <c r="T744" s="50" t="str">
        <f>IF($A744="","",(IF((VLOOKUP($A744,DATA!$S$1:$AC$38,6,FALSE))="X","X",(IF(T743="X",1,T743+1)))))</f>
        <v/>
      </c>
      <c r="U744" s="50" t="str">
        <f>IF($A744="","",(IF((VLOOKUP($A744,DATA!$S$1:$AC$38,7,FALSE))="X","X",(IF(U743="X",1,U743+1)))))</f>
        <v/>
      </c>
      <c r="V744" s="51" t="str">
        <f>IF($A744="","",(IF((VLOOKUP($A744,DATA!$S$1:$AC$38,8,FALSE))="X","X",(IF(V743="X",1,V743+1)))))</f>
        <v/>
      </c>
      <c r="W744" s="50" t="str">
        <f>IF($A744="","",(IF((VLOOKUP($A744,DATA!$S$1:$AC$38,9,FALSE))="X","X",(IF(W743="X",1,W743+1)))))</f>
        <v/>
      </c>
      <c r="X744" s="50" t="str">
        <f>IF($A744="","",(IF((VLOOKUP($A744,DATA!$S$1:$AC$38,10,FALSE))="X","X",(IF(X743="X",1,X743+1)))))</f>
        <v/>
      </c>
      <c r="Y744" s="51" t="str">
        <f>IF($A744="","",(IF((VLOOKUP($A744,DATA!$S$1:$AC$38,11,FALSE))="X","X",(IF(Y743="X",1,Y743+1)))))</f>
        <v/>
      </c>
    </row>
    <row r="745" spans="2:25" ht="18.600000000000001" customHeight="1" x14ac:dyDescent="0.25">
      <c r="B745" s="50" t="str">
        <f>IF($A745="","",(IF((VLOOKUP($A745,DATA!$A$1:$M$38,2,FALSE))="X","X",(IF(B744="X",1,B744+1)))))</f>
        <v/>
      </c>
      <c r="C745" s="51" t="str">
        <f>IF($A745="","",(IF((VLOOKUP($A745,DATA!$A$1:$M$38,3,FALSE))="X","X",(IF(C744="X",1,C744+1)))))</f>
        <v/>
      </c>
      <c r="D745" s="50" t="str">
        <f>IF($A745="","",(IF((VLOOKUP($A745,DATA!$A$1:$M$38,4,FALSE))="X","X",(IF(D744="X",1,D744+1)))))</f>
        <v/>
      </c>
      <c r="E745" s="51" t="str">
        <f>IF($A745="","",(IF((VLOOKUP($A745,DATA!$A$1:$M$38,5,FALSE))="X","X",(IF(E744="X",1,E744+1)))))</f>
        <v/>
      </c>
      <c r="F745" s="50" t="str">
        <f>IF($A745="","",(IF((VLOOKUP($A745,DATA!$A$1:$M$38,6,FALSE))="X","X",(IF(F744="X",1,F744+1)))))</f>
        <v/>
      </c>
      <c r="G745" s="51" t="str">
        <f>IF($A745="","",(IF((VLOOKUP($A745,DATA!$A$1:$M$38,7,FALSE))="X","X",(IF(G744="X",1,G744+1)))))</f>
        <v/>
      </c>
      <c r="H745" s="50" t="str">
        <f>IF($A745="","",(IF((VLOOKUP($A745,DATA!$A$1:$M$38,8,FALSE))="X","X",(IF(H744="X",1,H744+1)))))</f>
        <v/>
      </c>
      <c r="I745" s="50" t="str">
        <f>IF($A745="","",(IF((VLOOKUP($A745,DATA!$A$1:$M$38,9,FALSE))="X","X",(IF(I744="X",1,I744+1)))))</f>
        <v/>
      </c>
      <c r="J745" s="51" t="str">
        <f>IF($A745="","",(IF((VLOOKUP($A745,DATA!$A$1:$M$38,10,FALSE))="X","X",(IF(J744="X",1,J744+1)))))</f>
        <v/>
      </c>
      <c r="K745" s="50" t="str">
        <f>IF($A745="","",(IF((VLOOKUP($A745,DATA!$A$1:$M$38,11,FALSE))="X","X",(IF(K744="X",1,K744+1)))))</f>
        <v/>
      </c>
      <c r="L745" s="50" t="str">
        <f>IF($A745="","",(IF((VLOOKUP($A745,DATA!$A$1:$M$38,12,FALSE))="X","X",(IF(L744="X",1,L744+1)))))</f>
        <v/>
      </c>
      <c r="M745" s="50" t="str">
        <f>IF($A745="","",(IF((VLOOKUP($A745,DATA!$A$1:$M$38,13,FALSE))="X","X",(IF(M744="X",1,M744+1)))))</f>
        <v/>
      </c>
      <c r="N745" s="53" t="str">
        <f t="shared" si="22"/>
        <v/>
      </c>
      <c r="O745" s="51" t="str">
        <f t="shared" si="23"/>
        <v/>
      </c>
      <c r="P745" s="50" t="str">
        <f>IF($A745="","",(IF((VLOOKUP($A745,DATA!$S$1:$AC$38,2,FALSE))="X","X",(IF(P744="X",1,P744+1)))))</f>
        <v/>
      </c>
      <c r="Q745" s="50" t="str">
        <f>IF($A745="","",(IF((VLOOKUP($A745,DATA!$S$1:$AC$38,3,FALSE))="X","X",(IF(Q744="X",1,Q744+1)))))</f>
        <v/>
      </c>
      <c r="R745" s="50" t="str">
        <f>IF($A745="","",(IF((VLOOKUP($A745,DATA!$S$1:$AC$38,4,FALSE))="X","X",(IF(R744="X",1,R744+1)))))</f>
        <v/>
      </c>
      <c r="S745" s="50" t="str">
        <f>IF($A745="","",(IF((VLOOKUP($A745,DATA!$S$1:$AC$38,5,FALSE))="X","X",(IF(S744="X",1,S744+1)))))</f>
        <v/>
      </c>
      <c r="T745" s="50" t="str">
        <f>IF($A745="","",(IF((VLOOKUP($A745,DATA!$S$1:$AC$38,6,FALSE))="X","X",(IF(T744="X",1,T744+1)))))</f>
        <v/>
      </c>
      <c r="U745" s="50" t="str">
        <f>IF($A745="","",(IF((VLOOKUP($A745,DATA!$S$1:$AC$38,7,FALSE))="X","X",(IF(U744="X",1,U744+1)))))</f>
        <v/>
      </c>
      <c r="V745" s="51" t="str">
        <f>IF($A745="","",(IF((VLOOKUP($A745,DATA!$S$1:$AC$38,8,FALSE))="X","X",(IF(V744="X",1,V744+1)))))</f>
        <v/>
      </c>
      <c r="W745" s="50" t="str">
        <f>IF($A745="","",(IF((VLOOKUP($A745,DATA!$S$1:$AC$38,9,FALSE))="X","X",(IF(W744="X",1,W744+1)))))</f>
        <v/>
      </c>
      <c r="X745" s="50" t="str">
        <f>IF($A745="","",(IF((VLOOKUP($A745,DATA!$S$1:$AC$38,10,FALSE))="X","X",(IF(X744="X",1,X744+1)))))</f>
        <v/>
      </c>
      <c r="Y745" s="51" t="str">
        <f>IF($A745="","",(IF((VLOOKUP($A745,DATA!$S$1:$AC$38,11,FALSE))="X","X",(IF(Y744="X",1,Y744+1)))))</f>
        <v/>
      </c>
    </row>
    <row r="746" spans="2:25" ht="18.600000000000001" customHeight="1" x14ac:dyDescent="0.25">
      <c r="B746" s="50" t="str">
        <f>IF($A746="","",(IF((VLOOKUP($A746,DATA!$A$1:$M$38,2,FALSE))="X","X",(IF(B745="X",1,B745+1)))))</f>
        <v/>
      </c>
      <c r="C746" s="51" t="str">
        <f>IF($A746="","",(IF((VLOOKUP($A746,DATA!$A$1:$M$38,3,FALSE))="X","X",(IF(C745="X",1,C745+1)))))</f>
        <v/>
      </c>
      <c r="D746" s="50" t="str">
        <f>IF($A746="","",(IF((VLOOKUP($A746,DATA!$A$1:$M$38,4,FALSE))="X","X",(IF(D745="X",1,D745+1)))))</f>
        <v/>
      </c>
      <c r="E746" s="51" t="str">
        <f>IF($A746="","",(IF((VLOOKUP($A746,DATA!$A$1:$M$38,5,FALSE))="X","X",(IF(E745="X",1,E745+1)))))</f>
        <v/>
      </c>
      <c r="F746" s="50" t="str">
        <f>IF($A746="","",(IF((VLOOKUP($A746,DATA!$A$1:$M$38,6,FALSE))="X","X",(IF(F745="X",1,F745+1)))))</f>
        <v/>
      </c>
      <c r="G746" s="51" t="str">
        <f>IF($A746="","",(IF((VLOOKUP($A746,DATA!$A$1:$M$38,7,FALSE))="X","X",(IF(G745="X",1,G745+1)))))</f>
        <v/>
      </c>
      <c r="H746" s="50" t="str">
        <f>IF($A746="","",(IF((VLOOKUP($A746,DATA!$A$1:$M$38,8,FALSE))="X","X",(IF(H745="X",1,H745+1)))))</f>
        <v/>
      </c>
      <c r="I746" s="50" t="str">
        <f>IF($A746="","",(IF((VLOOKUP($A746,DATA!$A$1:$M$38,9,FALSE))="X","X",(IF(I745="X",1,I745+1)))))</f>
        <v/>
      </c>
      <c r="J746" s="51" t="str">
        <f>IF($A746="","",(IF((VLOOKUP($A746,DATA!$A$1:$M$38,10,FALSE))="X","X",(IF(J745="X",1,J745+1)))))</f>
        <v/>
      </c>
      <c r="K746" s="50" t="str">
        <f>IF($A746="","",(IF((VLOOKUP($A746,DATA!$A$1:$M$38,11,FALSE))="X","X",(IF(K745="X",1,K745+1)))))</f>
        <v/>
      </c>
      <c r="L746" s="50" t="str">
        <f>IF($A746="","",(IF((VLOOKUP($A746,DATA!$A$1:$M$38,12,FALSE))="X","X",(IF(L745="X",1,L745+1)))))</f>
        <v/>
      </c>
      <c r="M746" s="50" t="str">
        <f>IF($A746="","",(IF((VLOOKUP($A746,DATA!$A$1:$M$38,13,FALSE))="X","X",(IF(M745="X",1,M745+1)))))</f>
        <v/>
      </c>
      <c r="N746" s="53" t="str">
        <f t="shared" si="22"/>
        <v/>
      </c>
      <c r="O746" s="51" t="str">
        <f t="shared" si="23"/>
        <v/>
      </c>
      <c r="P746" s="50" t="str">
        <f>IF($A746="","",(IF((VLOOKUP($A746,DATA!$S$1:$AC$38,2,FALSE))="X","X",(IF(P745="X",1,P745+1)))))</f>
        <v/>
      </c>
      <c r="Q746" s="50" t="str">
        <f>IF($A746="","",(IF((VLOOKUP($A746,DATA!$S$1:$AC$38,3,FALSE))="X","X",(IF(Q745="X",1,Q745+1)))))</f>
        <v/>
      </c>
      <c r="R746" s="50" t="str">
        <f>IF($A746="","",(IF((VLOOKUP($A746,DATA!$S$1:$AC$38,4,FALSE))="X","X",(IF(R745="X",1,R745+1)))))</f>
        <v/>
      </c>
      <c r="S746" s="50" t="str">
        <f>IF($A746="","",(IF((VLOOKUP($A746,DATA!$S$1:$AC$38,5,FALSE))="X","X",(IF(S745="X",1,S745+1)))))</f>
        <v/>
      </c>
      <c r="T746" s="50" t="str">
        <f>IF($A746="","",(IF((VLOOKUP($A746,DATA!$S$1:$AC$38,6,FALSE))="X","X",(IF(T745="X",1,T745+1)))))</f>
        <v/>
      </c>
      <c r="U746" s="50" t="str">
        <f>IF($A746="","",(IF((VLOOKUP($A746,DATA!$S$1:$AC$38,7,FALSE))="X","X",(IF(U745="X",1,U745+1)))))</f>
        <v/>
      </c>
      <c r="V746" s="51" t="str">
        <f>IF($A746="","",(IF((VLOOKUP($A746,DATA!$S$1:$AC$38,8,FALSE))="X","X",(IF(V745="X",1,V745+1)))))</f>
        <v/>
      </c>
      <c r="W746" s="50" t="str">
        <f>IF($A746="","",(IF((VLOOKUP($A746,DATA!$S$1:$AC$38,9,FALSE))="X","X",(IF(W745="X",1,W745+1)))))</f>
        <v/>
      </c>
      <c r="X746" s="50" t="str">
        <f>IF($A746="","",(IF((VLOOKUP($A746,DATA!$S$1:$AC$38,10,FALSE))="X","X",(IF(X745="X",1,X745+1)))))</f>
        <v/>
      </c>
      <c r="Y746" s="51" t="str">
        <f>IF($A746="","",(IF((VLOOKUP($A746,DATA!$S$1:$AC$38,11,FALSE))="X","X",(IF(Y745="X",1,Y745+1)))))</f>
        <v/>
      </c>
    </row>
    <row r="747" spans="2:25" ht="18.600000000000001" customHeight="1" x14ac:dyDescent="0.25">
      <c r="B747" s="50" t="str">
        <f>IF($A747="","",(IF((VLOOKUP($A747,DATA!$A$1:$M$38,2,FALSE))="X","X",(IF(B746="X",1,B746+1)))))</f>
        <v/>
      </c>
      <c r="C747" s="51" t="str">
        <f>IF($A747="","",(IF((VLOOKUP($A747,DATA!$A$1:$M$38,3,FALSE))="X","X",(IF(C746="X",1,C746+1)))))</f>
        <v/>
      </c>
      <c r="D747" s="50" t="str">
        <f>IF($A747="","",(IF((VLOOKUP($A747,DATA!$A$1:$M$38,4,FALSE))="X","X",(IF(D746="X",1,D746+1)))))</f>
        <v/>
      </c>
      <c r="E747" s="51" t="str">
        <f>IF($A747="","",(IF((VLOOKUP($A747,DATA!$A$1:$M$38,5,FALSE))="X","X",(IF(E746="X",1,E746+1)))))</f>
        <v/>
      </c>
      <c r="F747" s="50" t="str">
        <f>IF($A747="","",(IF((VLOOKUP($A747,DATA!$A$1:$M$38,6,FALSE))="X","X",(IF(F746="X",1,F746+1)))))</f>
        <v/>
      </c>
      <c r="G747" s="51" t="str">
        <f>IF($A747="","",(IF((VLOOKUP($A747,DATA!$A$1:$M$38,7,FALSE))="X","X",(IF(G746="X",1,G746+1)))))</f>
        <v/>
      </c>
      <c r="H747" s="50" t="str">
        <f>IF($A747="","",(IF((VLOOKUP($A747,DATA!$A$1:$M$38,8,FALSE))="X","X",(IF(H746="X",1,H746+1)))))</f>
        <v/>
      </c>
      <c r="I747" s="50" t="str">
        <f>IF($A747="","",(IF((VLOOKUP($A747,DATA!$A$1:$M$38,9,FALSE))="X","X",(IF(I746="X",1,I746+1)))))</f>
        <v/>
      </c>
      <c r="J747" s="51" t="str">
        <f>IF($A747="","",(IF((VLOOKUP($A747,DATA!$A$1:$M$38,10,FALSE))="X","X",(IF(J746="X",1,J746+1)))))</f>
        <v/>
      </c>
      <c r="K747" s="50" t="str">
        <f>IF($A747="","",(IF((VLOOKUP($A747,DATA!$A$1:$M$38,11,FALSE))="X","X",(IF(K746="X",1,K746+1)))))</f>
        <v/>
      </c>
      <c r="L747" s="50" t="str">
        <f>IF($A747="","",(IF((VLOOKUP($A747,DATA!$A$1:$M$38,12,FALSE))="X","X",(IF(L746="X",1,L746+1)))))</f>
        <v/>
      </c>
      <c r="M747" s="50" t="str">
        <f>IF($A747="","",(IF((VLOOKUP($A747,DATA!$A$1:$M$38,13,FALSE))="X","X",(IF(M746="X",1,M746+1)))))</f>
        <v/>
      </c>
      <c r="N747" s="53" t="str">
        <f t="shared" si="22"/>
        <v/>
      </c>
      <c r="O747" s="51" t="str">
        <f t="shared" si="23"/>
        <v/>
      </c>
      <c r="P747" s="50" t="str">
        <f>IF($A747="","",(IF((VLOOKUP($A747,DATA!$S$1:$AC$38,2,FALSE))="X","X",(IF(P746="X",1,P746+1)))))</f>
        <v/>
      </c>
      <c r="Q747" s="50" t="str">
        <f>IF($A747="","",(IF((VLOOKUP($A747,DATA!$S$1:$AC$38,3,FALSE))="X","X",(IF(Q746="X",1,Q746+1)))))</f>
        <v/>
      </c>
      <c r="R747" s="50" t="str">
        <f>IF($A747="","",(IF((VLOOKUP($A747,DATA!$S$1:$AC$38,4,FALSE))="X","X",(IF(R746="X",1,R746+1)))))</f>
        <v/>
      </c>
      <c r="S747" s="50" t="str">
        <f>IF($A747="","",(IF((VLOOKUP($A747,DATA!$S$1:$AC$38,5,FALSE))="X","X",(IF(S746="X",1,S746+1)))))</f>
        <v/>
      </c>
      <c r="T747" s="50" t="str">
        <f>IF($A747="","",(IF((VLOOKUP($A747,DATA!$S$1:$AC$38,6,FALSE))="X","X",(IF(T746="X",1,T746+1)))))</f>
        <v/>
      </c>
      <c r="U747" s="50" t="str">
        <f>IF($A747="","",(IF((VLOOKUP($A747,DATA!$S$1:$AC$38,7,FALSE))="X","X",(IF(U746="X",1,U746+1)))))</f>
        <v/>
      </c>
      <c r="V747" s="51" t="str">
        <f>IF($A747="","",(IF((VLOOKUP($A747,DATA!$S$1:$AC$38,8,FALSE))="X","X",(IF(V746="X",1,V746+1)))))</f>
        <v/>
      </c>
      <c r="W747" s="50" t="str">
        <f>IF($A747="","",(IF((VLOOKUP($A747,DATA!$S$1:$AC$38,9,FALSE))="X","X",(IF(W746="X",1,W746+1)))))</f>
        <v/>
      </c>
      <c r="X747" s="50" t="str">
        <f>IF($A747="","",(IF((VLOOKUP($A747,DATA!$S$1:$AC$38,10,FALSE))="X","X",(IF(X746="X",1,X746+1)))))</f>
        <v/>
      </c>
      <c r="Y747" s="51" t="str">
        <f>IF($A747="","",(IF((VLOOKUP($A747,DATA!$S$1:$AC$38,11,FALSE))="X","X",(IF(Y746="X",1,Y746+1)))))</f>
        <v/>
      </c>
    </row>
    <row r="748" spans="2:25" ht="18.600000000000001" customHeight="1" x14ac:dyDescent="0.25">
      <c r="B748" s="50" t="str">
        <f>IF($A748="","",(IF((VLOOKUP($A748,DATA!$A$1:$M$38,2,FALSE))="X","X",(IF(B747="X",1,B747+1)))))</f>
        <v/>
      </c>
      <c r="C748" s="51" t="str">
        <f>IF($A748="","",(IF((VLOOKUP($A748,DATA!$A$1:$M$38,3,FALSE))="X","X",(IF(C747="X",1,C747+1)))))</f>
        <v/>
      </c>
      <c r="D748" s="50" t="str">
        <f>IF($A748="","",(IF((VLOOKUP($A748,DATA!$A$1:$M$38,4,FALSE))="X","X",(IF(D747="X",1,D747+1)))))</f>
        <v/>
      </c>
      <c r="E748" s="51" t="str">
        <f>IF($A748="","",(IF((VLOOKUP($A748,DATA!$A$1:$M$38,5,FALSE))="X","X",(IF(E747="X",1,E747+1)))))</f>
        <v/>
      </c>
      <c r="F748" s="50" t="str">
        <f>IF($A748="","",(IF((VLOOKUP($A748,DATA!$A$1:$M$38,6,FALSE))="X","X",(IF(F747="X",1,F747+1)))))</f>
        <v/>
      </c>
      <c r="G748" s="51" t="str">
        <f>IF($A748="","",(IF((VLOOKUP($A748,DATA!$A$1:$M$38,7,FALSE))="X","X",(IF(G747="X",1,G747+1)))))</f>
        <v/>
      </c>
      <c r="H748" s="50" t="str">
        <f>IF($A748="","",(IF((VLOOKUP($A748,DATA!$A$1:$M$38,8,FALSE))="X","X",(IF(H747="X",1,H747+1)))))</f>
        <v/>
      </c>
      <c r="I748" s="50" t="str">
        <f>IF($A748="","",(IF((VLOOKUP($A748,DATA!$A$1:$M$38,9,FALSE))="X","X",(IF(I747="X",1,I747+1)))))</f>
        <v/>
      </c>
      <c r="J748" s="51" t="str">
        <f>IF($A748="","",(IF((VLOOKUP($A748,DATA!$A$1:$M$38,10,FALSE))="X","X",(IF(J747="X",1,J747+1)))))</f>
        <v/>
      </c>
      <c r="K748" s="50" t="str">
        <f>IF($A748="","",(IF((VLOOKUP($A748,DATA!$A$1:$M$38,11,FALSE))="X","X",(IF(K747="X",1,K747+1)))))</f>
        <v/>
      </c>
      <c r="L748" s="50" t="str">
        <f>IF($A748="","",(IF((VLOOKUP($A748,DATA!$A$1:$M$38,12,FALSE))="X","X",(IF(L747="X",1,L747+1)))))</f>
        <v/>
      </c>
      <c r="M748" s="50" t="str">
        <f>IF($A748="","",(IF((VLOOKUP($A748,DATA!$A$1:$M$38,13,FALSE))="X","X",(IF(M747="X",1,M747+1)))))</f>
        <v/>
      </c>
      <c r="N748" s="53" t="str">
        <f t="shared" si="22"/>
        <v/>
      </c>
      <c r="O748" s="51" t="str">
        <f t="shared" si="23"/>
        <v/>
      </c>
      <c r="P748" s="50" t="str">
        <f>IF($A748="","",(IF((VLOOKUP($A748,DATA!$S$1:$AC$38,2,FALSE))="X","X",(IF(P747="X",1,P747+1)))))</f>
        <v/>
      </c>
      <c r="Q748" s="50" t="str">
        <f>IF($A748="","",(IF((VLOOKUP($A748,DATA!$S$1:$AC$38,3,FALSE))="X","X",(IF(Q747="X",1,Q747+1)))))</f>
        <v/>
      </c>
      <c r="R748" s="50" t="str">
        <f>IF($A748="","",(IF((VLOOKUP($A748,DATA!$S$1:$AC$38,4,FALSE))="X","X",(IF(R747="X",1,R747+1)))))</f>
        <v/>
      </c>
      <c r="S748" s="50" t="str">
        <f>IF($A748="","",(IF((VLOOKUP($A748,DATA!$S$1:$AC$38,5,FALSE))="X","X",(IF(S747="X",1,S747+1)))))</f>
        <v/>
      </c>
      <c r="T748" s="50" t="str">
        <f>IF($A748="","",(IF((VLOOKUP($A748,DATA!$S$1:$AC$38,6,FALSE))="X","X",(IF(T747="X",1,T747+1)))))</f>
        <v/>
      </c>
      <c r="U748" s="50" t="str">
        <f>IF($A748="","",(IF((VLOOKUP($A748,DATA!$S$1:$AC$38,7,FALSE))="X","X",(IF(U747="X",1,U747+1)))))</f>
        <v/>
      </c>
      <c r="V748" s="51" t="str">
        <f>IF($A748="","",(IF((VLOOKUP($A748,DATA!$S$1:$AC$38,8,FALSE))="X","X",(IF(V747="X",1,V747+1)))))</f>
        <v/>
      </c>
      <c r="W748" s="50" t="str">
        <f>IF($A748="","",(IF((VLOOKUP($A748,DATA!$S$1:$AC$38,9,FALSE))="X","X",(IF(W747="X",1,W747+1)))))</f>
        <v/>
      </c>
      <c r="X748" s="50" t="str">
        <f>IF($A748="","",(IF((VLOOKUP($A748,DATA!$S$1:$AC$38,10,FALSE))="X","X",(IF(X747="X",1,X747+1)))))</f>
        <v/>
      </c>
      <c r="Y748" s="51" t="str">
        <f>IF($A748="","",(IF((VLOOKUP($A748,DATA!$S$1:$AC$38,11,FALSE))="X","X",(IF(Y747="X",1,Y747+1)))))</f>
        <v/>
      </c>
    </row>
    <row r="749" spans="2:25" ht="18.600000000000001" customHeight="1" x14ac:dyDescent="0.25">
      <c r="B749" s="50" t="str">
        <f>IF($A749="","",(IF((VLOOKUP($A749,DATA!$A$1:$M$38,2,FALSE))="X","X",(IF(B748="X",1,B748+1)))))</f>
        <v/>
      </c>
      <c r="C749" s="51" t="str">
        <f>IF($A749="","",(IF((VLOOKUP($A749,DATA!$A$1:$M$38,3,FALSE))="X","X",(IF(C748="X",1,C748+1)))))</f>
        <v/>
      </c>
      <c r="D749" s="50" t="str">
        <f>IF($A749="","",(IF((VLOOKUP($A749,DATA!$A$1:$M$38,4,FALSE))="X","X",(IF(D748="X",1,D748+1)))))</f>
        <v/>
      </c>
      <c r="E749" s="51" t="str">
        <f>IF($A749="","",(IF((VLOOKUP($A749,DATA!$A$1:$M$38,5,FALSE))="X","X",(IF(E748="X",1,E748+1)))))</f>
        <v/>
      </c>
      <c r="F749" s="50" t="str">
        <f>IF($A749="","",(IF((VLOOKUP($A749,DATA!$A$1:$M$38,6,FALSE))="X","X",(IF(F748="X",1,F748+1)))))</f>
        <v/>
      </c>
      <c r="G749" s="51" t="str">
        <f>IF($A749="","",(IF((VLOOKUP($A749,DATA!$A$1:$M$38,7,FALSE))="X","X",(IF(G748="X",1,G748+1)))))</f>
        <v/>
      </c>
      <c r="H749" s="50" t="str">
        <f>IF($A749="","",(IF((VLOOKUP($A749,DATA!$A$1:$M$38,8,FALSE))="X","X",(IF(H748="X",1,H748+1)))))</f>
        <v/>
      </c>
      <c r="I749" s="50" t="str">
        <f>IF($A749="","",(IF((VLOOKUP($A749,DATA!$A$1:$M$38,9,FALSE))="X","X",(IF(I748="X",1,I748+1)))))</f>
        <v/>
      </c>
      <c r="J749" s="51" t="str">
        <f>IF($A749="","",(IF((VLOOKUP($A749,DATA!$A$1:$M$38,10,FALSE))="X","X",(IF(J748="X",1,J748+1)))))</f>
        <v/>
      </c>
      <c r="K749" s="50" t="str">
        <f>IF($A749="","",(IF((VLOOKUP($A749,DATA!$A$1:$M$38,11,FALSE))="X","X",(IF(K748="X",1,K748+1)))))</f>
        <v/>
      </c>
      <c r="L749" s="50" t="str">
        <f>IF($A749="","",(IF((VLOOKUP($A749,DATA!$A$1:$M$38,12,FALSE))="X","X",(IF(L748="X",1,L748+1)))))</f>
        <v/>
      </c>
      <c r="M749" s="50" t="str">
        <f>IF($A749="","",(IF((VLOOKUP($A749,DATA!$A$1:$M$38,13,FALSE))="X","X",(IF(M748="X",1,M748+1)))))</f>
        <v/>
      </c>
      <c r="N749" s="53" t="str">
        <f t="shared" si="22"/>
        <v/>
      </c>
      <c r="O749" s="51" t="str">
        <f t="shared" si="23"/>
        <v/>
      </c>
      <c r="P749" s="50" t="str">
        <f>IF($A749="","",(IF((VLOOKUP($A749,DATA!$S$1:$AC$38,2,FALSE))="X","X",(IF(P748="X",1,P748+1)))))</f>
        <v/>
      </c>
      <c r="Q749" s="50" t="str">
        <f>IF($A749="","",(IF((VLOOKUP($A749,DATA!$S$1:$AC$38,3,FALSE))="X","X",(IF(Q748="X",1,Q748+1)))))</f>
        <v/>
      </c>
      <c r="R749" s="50" t="str">
        <f>IF($A749="","",(IF((VLOOKUP($A749,DATA!$S$1:$AC$38,4,FALSE))="X","X",(IF(R748="X",1,R748+1)))))</f>
        <v/>
      </c>
      <c r="S749" s="50" t="str">
        <f>IF($A749="","",(IF((VLOOKUP($A749,DATA!$S$1:$AC$38,5,FALSE))="X","X",(IF(S748="X",1,S748+1)))))</f>
        <v/>
      </c>
      <c r="T749" s="50" t="str">
        <f>IF($A749="","",(IF((VLOOKUP($A749,DATA!$S$1:$AC$38,6,FALSE))="X","X",(IF(T748="X",1,T748+1)))))</f>
        <v/>
      </c>
      <c r="U749" s="50" t="str">
        <f>IF($A749="","",(IF((VLOOKUP($A749,DATA!$S$1:$AC$38,7,FALSE))="X","X",(IF(U748="X",1,U748+1)))))</f>
        <v/>
      </c>
      <c r="V749" s="51" t="str">
        <f>IF($A749="","",(IF((VLOOKUP($A749,DATA!$S$1:$AC$38,8,FALSE))="X","X",(IF(V748="X",1,V748+1)))))</f>
        <v/>
      </c>
      <c r="W749" s="50" t="str">
        <f>IF($A749="","",(IF((VLOOKUP($A749,DATA!$S$1:$AC$38,9,FALSE))="X","X",(IF(W748="X",1,W748+1)))))</f>
        <v/>
      </c>
      <c r="X749" s="50" t="str">
        <f>IF($A749="","",(IF((VLOOKUP($A749,DATA!$S$1:$AC$38,10,FALSE))="X","X",(IF(X748="X",1,X748+1)))))</f>
        <v/>
      </c>
      <c r="Y749" s="51" t="str">
        <f>IF($A749="","",(IF((VLOOKUP($A749,DATA!$S$1:$AC$38,11,FALSE))="X","X",(IF(Y748="X",1,Y748+1)))))</f>
        <v/>
      </c>
    </row>
    <row r="750" spans="2:25" ht="18.600000000000001" customHeight="1" x14ac:dyDescent="0.25">
      <c r="B750" s="50" t="str">
        <f>IF($A750="","",(IF((VLOOKUP($A750,DATA!$A$1:$M$38,2,FALSE))="X","X",(IF(B749="X",1,B749+1)))))</f>
        <v/>
      </c>
      <c r="C750" s="51" t="str">
        <f>IF($A750="","",(IF((VLOOKUP($A750,DATA!$A$1:$M$38,3,FALSE))="X","X",(IF(C749="X",1,C749+1)))))</f>
        <v/>
      </c>
      <c r="D750" s="50" t="str">
        <f>IF($A750="","",(IF((VLOOKUP($A750,DATA!$A$1:$M$38,4,FALSE))="X","X",(IF(D749="X",1,D749+1)))))</f>
        <v/>
      </c>
      <c r="E750" s="51" t="str">
        <f>IF($A750="","",(IF((VLOOKUP($A750,DATA!$A$1:$M$38,5,FALSE))="X","X",(IF(E749="X",1,E749+1)))))</f>
        <v/>
      </c>
      <c r="F750" s="50" t="str">
        <f>IF($A750="","",(IF((VLOOKUP($A750,DATA!$A$1:$M$38,6,FALSE))="X","X",(IF(F749="X",1,F749+1)))))</f>
        <v/>
      </c>
      <c r="G750" s="51" t="str">
        <f>IF($A750="","",(IF((VLOOKUP($A750,DATA!$A$1:$M$38,7,FALSE))="X","X",(IF(G749="X",1,G749+1)))))</f>
        <v/>
      </c>
      <c r="H750" s="50" t="str">
        <f>IF($A750="","",(IF((VLOOKUP($A750,DATA!$A$1:$M$38,8,FALSE))="X","X",(IF(H749="X",1,H749+1)))))</f>
        <v/>
      </c>
      <c r="I750" s="50" t="str">
        <f>IF($A750="","",(IF((VLOOKUP($A750,DATA!$A$1:$M$38,9,FALSE))="X","X",(IF(I749="X",1,I749+1)))))</f>
        <v/>
      </c>
      <c r="J750" s="51" t="str">
        <f>IF($A750="","",(IF((VLOOKUP($A750,DATA!$A$1:$M$38,10,FALSE))="X","X",(IF(J749="X",1,J749+1)))))</f>
        <v/>
      </c>
      <c r="K750" s="50" t="str">
        <f>IF($A750="","",(IF((VLOOKUP($A750,DATA!$A$1:$M$38,11,FALSE))="X","X",(IF(K749="X",1,K749+1)))))</f>
        <v/>
      </c>
      <c r="L750" s="50" t="str">
        <f>IF($A750="","",(IF((VLOOKUP($A750,DATA!$A$1:$M$38,12,FALSE))="X","X",(IF(L749="X",1,L749+1)))))</f>
        <v/>
      </c>
      <c r="M750" s="50" t="str">
        <f>IF($A750="","",(IF((VLOOKUP($A750,DATA!$A$1:$M$38,13,FALSE))="X","X",(IF(M749="X",1,M749+1)))))</f>
        <v/>
      </c>
      <c r="N750" s="53" t="str">
        <f t="shared" si="22"/>
        <v/>
      </c>
      <c r="O750" s="51" t="str">
        <f t="shared" si="23"/>
        <v/>
      </c>
      <c r="P750" s="50" t="str">
        <f>IF($A750="","",(IF((VLOOKUP($A750,DATA!$S$1:$AC$38,2,FALSE))="X","X",(IF(P749="X",1,P749+1)))))</f>
        <v/>
      </c>
      <c r="Q750" s="50" t="str">
        <f>IF($A750="","",(IF((VLOOKUP($A750,DATA!$S$1:$AC$38,3,FALSE))="X","X",(IF(Q749="X",1,Q749+1)))))</f>
        <v/>
      </c>
      <c r="R750" s="50" t="str">
        <f>IF($A750="","",(IF((VLOOKUP($A750,DATA!$S$1:$AC$38,4,FALSE))="X","X",(IF(R749="X",1,R749+1)))))</f>
        <v/>
      </c>
      <c r="S750" s="50" t="str">
        <f>IF($A750="","",(IF((VLOOKUP($A750,DATA!$S$1:$AC$38,5,FALSE))="X","X",(IF(S749="X",1,S749+1)))))</f>
        <v/>
      </c>
      <c r="T750" s="50" t="str">
        <f>IF($A750="","",(IF((VLOOKUP($A750,DATA!$S$1:$AC$38,6,FALSE))="X","X",(IF(T749="X",1,T749+1)))))</f>
        <v/>
      </c>
      <c r="U750" s="50" t="str">
        <f>IF($A750="","",(IF((VLOOKUP($A750,DATA!$S$1:$AC$38,7,FALSE))="X","X",(IF(U749="X",1,U749+1)))))</f>
        <v/>
      </c>
      <c r="V750" s="51" t="str">
        <f>IF($A750="","",(IF((VLOOKUP($A750,DATA!$S$1:$AC$38,8,FALSE))="X","X",(IF(V749="X",1,V749+1)))))</f>
        <v/>
      </c>
      <c r="W750" s="50" t="str">
        <f>IF($A750="","",(IF((VLOOKUP($A750,DATA!$S$1:$AC$38,9,FALSE))="X","X",(IF(W749="X",1,W749+1)))))</f>
        <v/>
      </c>
      <c r="X750" s="50" t="str">
        <f>IF($A750="","",(IF((VLOOKUP($A750,DATA!$S$1:$AC$38,10,FALSE))="X","X",(IF(X749="X",1,X749+1)))))</f>
        <v/>
      </c>
      <c r="Y750" s="51" t="str">
        <f>IF($A750="","",(IF((VLOOKUP($A750,DATA!$S$1:$AC$38,11,FALSE))="X","X",(IF(Y749="X",1,Y749+1)))))</f>
        <v/>
      </c>
    </row>
    <row r="751" spans="2:25" ht="18.600000000000001" customHeight="1" x14ac:dyDescent="0.25">
      <c r="B751" s="50" t="str">
        <f>IF($A751="","",(IF((VLOOKUP($A751,DATA!$A$1:$M$38,2,FALSE))="X","X",(IF(B750="X",1,B750+1)))))</f>
        <v/>
      </c>
      <c r="C751" s="51" t="str">
        <f>IF($A751="","",(IF((VLOOKUP($A751,DATA!$A$1:$M$38,3,FALSE))="X","X",(IF(C750="X",1,C750+1)))))</f>
        <v/>
      </c>
      <c r="D751" s="50" t="str">
        <f>IF($A751="","",(IF((VLOOKUP($A751,DATA!$A$1:$M$38,4,FALSE))="X","X",(IF(D750="X",1,D750+1)))))</f>
        <v/>
      </c>
      <c r="E751" s="51" t="str">
        <f>IF($A751="","",(IF((VLOOKUP($A751,DATA!$A$1:$M$38,5,FALSE))="X","X",(IF(E750="X",1,E750+1)))))</f>
        <v/>
      </c>
      <c r="F751" s="50" t="str">
        <f>IF($A751="","",(IF((VLOOKUP($A751,DATA!$A$1:$M$38,6,FALSE))="X","X",(IF(F750="X",1,F750+1)))))</f>
        <v/>
      </c>
      <c r="G751" s="51" t="str">
        <f>IF($A751="","",(IF((VLOOKUP($A751,DATA!$A$1:$M$38,7,FALSE))="X","X",(IF(G750="X",1,G750+1)))))</f>
        <v/>
      </c>
      <c r="H751" s="50" t="str">
        <f>IF($A751="","",(IF((VLOOKUP($A751,DATA!$A$1:$M$38,8,FALSE))="X","X",(IF(H750="X",1,H750+1)))))</f>
        <v/>
      </c>
      <c r="I751" s="50" t="str">
        <f>IF($A751="","",(IF((VLOOKUP($A751,DATA!$A$1:$M$38,9,FALSE))="X","X",(IF(I750="X",1,I750+1)))))</f>
        <v/>
      </c>
      <c r="J751" s="51" t="str">
        <f>IF($A751="","",(IF((VLOOKUP($A751,DATA!$A$1:$M$38,10,FALSE))="X","X",(IF(J750="X",1,J750+1)))))</f>
        <v/>
      </c>
      <c r="K751" s="50" t="str">
        <f>IF($A751="","",(IF((VLOOKUP($A751,DATA!$A$1:$M$38,11,FALSE))="X","X",(IF(K750="X",1,K750+1)))))</f>
        <v/>
      </c>
      <c r="L751" s="50" t="str">
        <f>IF($A751="","",(IF((VLOOKUP($A751,DATA!$A$1:$M$38,12,FALSE))="X","X",(IF(L750="X",1,L750+1)))))</f>
        <v/>
      </c>
      <c r="M751" s="50" t="str">
        <f>IF($A751="","",(IF((VLOOKUP($A751,DATA!$A$1:$M$38,13,FALSE))="X","X",(IF(M750="X",1,M750+1)))))</f>
        <v/>
      </c>
      <c r="N751" s="53" t="str">
        <f t="shared" si="22"/>
        <v/>
      </c>
      <c r="O751" s="51" t="str">
        <f t="shared" si="23"/>
        <v/>
      </c>
      <c r="P751" s="50" t="str">
        <f>IF($A751="","",(IF((VLOOKUP($A751,DATA!$S$1:$AC$38,2,FALSE))="X","X",(IF(P750="X",1,P750+1)))))</f>
        <v/>
      </c>
      <c r="Q751" s="50" t="str">
        <f>IF($A751="","",(IF((VLOOKUP($A751,DATA!$S$1:$AC$38,3,FALSE))="X","X",(IF(Q750="X",1,Q750+1)))))</f>
        <v/>
      </c>
      <c r="R751" s="50" t="str">
        <f>IF($A751="","",(IF((VLOOKUP($A751,DATA!$S$1:$AC$38,4,FALSE))="X","X",(IF(R750="X",1,R750+1)))))</f>
        <v/>
      </c>
      <c r="S751" s="50" t="str">
        <f>IF($A751="","",(IF((VLOOKUP($A751,DATA!$S$1:$AC$38,5,FALSE))="X","X",(IF(S750="X",1,S750+1)))))</f>
        <v/>
      </c>
      <c r="T751" s="50" t="str">
        <f>IF($A751="","",(IF((VLOOKUP($A751,DATA!$S$1:$AC$38,6,FALSE))="X","X",(IF(T750="X",1,T750+1)))))</f>
        <v/>
      </c>
      <c r="U751" s="50" t="str">
        <f>IF($A751="","",(IF((VLOOKUP($A751,DATA!$S$1:$AC$38,7,FALSE))="X","X",(IF(U750="X",1,U750+1)))))</f>
        <v/>
      </c>
      <c r="V751" s="51" t="str">
        <f>IF($A751="","",(IF((VLOOKUP($A751,DATA!$S$1:$AC$38,8,FALSE))="X","X",(IF(V750="X",1,V750+1)))))</f>
        <v/>
      </c>
      <c r="W751" s="50" t="str">
        <f>IF($A751="","",(IF((VLOOKUP($A751,DATA!$S$1:$AC$38,9,FALSE))="X","X",(IF(W750="X",1,W750+1)))))</f>
        <v/>
      </c>
      <c r="X751" s="50" t="str">
        <f>IF($A751="","",(IF((VLOOKUP($A751,DATA!$S$1:$AC$38,10,FALSE))="X","X",(IF(X750="X",1,X750+1)))))</f>
        <v/>
      </c>
      <c r="Y751" s="51" t="str">
        <f>IF($A751="","",(IF((VLOOKUP($A751,DATA!$S$1:$AC$38,11,FALSE))="X","X",(IF(Y750="X",1,Y750+1)))))</f>
        <v/>
      </c>
    </row>
    <row r="752" spans="2:25" ht="18.600000000000001" customHeight="1" x14ac:dyDescent="0.25">
      <c r="B752" s="50" t="str">
        <f>IF($A752="","",(IF((VLOOKUP($A752,DATA!$A$1:$M$38,2,FALSE))="X","X",(IF(B751="X",1,B751+1)))))</f>
        <v/>
      </c>
      <c r="C752" s="51" t="str">
        <f>IF($A752="","",(IF((VLOOKUP($A752,DATA!$A$1:$M$38,3,FALSE))="X","X",(IF(C751="X",1,C751+1)))))</f>
        <v/>
      </c>
      <c r="D752" s="50" t="str">
        <f>IF($A752="","",(IF((VLOOKUP($A752,DATA!$A$1:$M$38,4,FALSE))="X","X",(IF(D751="X",1,D751+1)))))</f>
        <v/>
      </c>
      <c r="E752" s="51" t="str">
        <f>IF($A752="","",(IF((VLOOKUP($A752,DATA!$A$1:$M$38,5,FALSE))="X","X",(IF(E751="X",1,E751+1)))))</f>
        <v/>
      </c>
      <c r="F752" s="50" t="str">
        <f>IF($A752="","",(IF((VLOOKUP($A752,DATA!$A$1:$M$38,6,FALSE))="X","X",(IF(F751="X",1,F751+1)))))</f>
        <v/>
      </c>
      <c r="G752" s="51" t="str">
        <f>IF($A752="","",(IF((VLOOKUP($A752,DATA!$A$1:$M$38,7,FALSE))="X","X",(IF(G751="X",1,G751+1)))))</f>
        <v/>
      </c>
      <c r="H752" s="50" t="str">
        <f>IF($A752="","",(IF((VLOOKUP($A752,DATA!$A$1:$M$38,8,FALSE))="X","X",(IF(H751="X",1,H751+1)))))</f>
        <v/>
      </c>
      <c r="I752" s="50" t="str">
        <f>IF($A752="","",(IF((VLOOKUP($A752,DATA!$A$1:$M$38,9,FALSE))="X","X",(IF(I751="X",1,I751+1)))))</f>
        <v/>
      </c>
      <c r="J752" s="51" t="str">
        <f>IF($A752="","",(IF((VLOOKUP($A752,DATA!$A$1:$M$38,10,FALSE))="X","X",(IF(J751="X",1,J751+1)))))</f>
        <v/>
      </c>
      <c r="K752" s="50" t="str">
        <f>IF($A752="","",(IF((VLOOKUP($A752,DATA!$A$1:$M$38,11,FALSE))="X","X",(IF(K751="X",1,K751+1)))))</f>
        <v/>
      </c>
      <c r="L752" s="50" t="str">
        <f>IF($A752="","",(IF((VLOOKUP($A752,DATA!$A$1:$M$38,12,FALSE))="X","X",(IF(L751="X",1,L751+1)))))</f>
        <v/>
      </c>
      <c r="M752" s="50" t="str">
        <f>IF($A752="","",(IF((VLOOKUP($A752,DATA!$A$1:$M$38,13,FALSE))="X","X",(IF(M751="X",1,M751+1)))))</f>
        <v/>
      </c>
      <c r="N752" s="53" t="str">
        <f t="shared" si="22"/>
        <v/>
      </c>
      <c r="O752" s="51" t="str">
        <f t="shared" si="23"/>
        <v/>
      </c>
      <c r="P752" s="50" t="str">
        <f>IF($A752="","",(IF((VLOOKUP($A752,DATA!$S$1:$AC$38,2,FALSE))="X","X",(IF(P751="X",1,P751+1)))))</f>
        <v/>
      </c>
      <c r="Q752" s="50" t="str">
        <f>IF($A752="","",(IF((VLOOKUP($A752,DATA!$S$1:$AC$38,3,FALSE))="X","X",(IF(Q751="X",1,Q751+1)))))</f>
        <v/>
      </c>
      <c r="R752" s="50" t="str">
        <f>IF($A752="","",(IF((VLOOKUP($A752,DATA!$S$1:$AC$38,4,FALSE))="X","X",(IF(R751="X",1,R751+1)))))</f>
        <v/>
      </c>
      <c r="S752" s="50" t="str">
        <f>IF($A752="","",(IF((VLOOKUP($A752,DATA!$S$1:$AC$38,5,FALSE))="X","X",(IF(S751="X",1,S751+1)))))</f>
        <v/>
      </c>
      <c r="T752" s="50" t="str">
        <f>IF($A752="","",(IF((VLOOKUP($A752,DATA!$S$1:$AC$38,6,FALSE))="X","X",(IF(T751="X",1,T751+1)))))</f>
        <v/>
      </c>
      <c r="U752" s="50" t="str">
        <f>IF($A752="","",(IF((VLOOKUP($A752,DATA!$S$1:$AC$38,7,FALSE))="X","X",(IF(U751="X",1,U751+1)))))</f>
        <v/>
      </c>
      <c r="V752" s="51" t="str">
        <f>IF($A752="","",(IF((VLOOKUP($A752,DATA!$S$1:$AC$38,8,FALSE))="X","X",(IF(V751="X",1,V751+1)))))</f>
        <v/>
      </c>
      <c r="W752" s="50" t="str">
        <f>IF($A752="","",(IF((VLOOKUP($A752,DATA!$S$1:$AC$38,9,FALSE))="X","X",(IF(W751="X",1,W751+1)))))</f>
        <v/>
      </c>
      <c r="X752" s="50" t="str">
        <f>IF($A752="","",(IF((VLOOKUP($A752,DATA!$S$1:$AC$38,10,FALSE))="X","X",(IF(X751="X",1,X751+1)))))</f>
        <v/>
      </c>
      <c r="Y752" s="51" t="str">
        <f>IF($A752="","",(IF((VLOOKUP($A752,DATA!$S$1:$AC$38,11,FALSE))="X","X",(IF(Y751="X",1,Y751+1)))))</f>
        <v/>
      </c>
    </row>
    <row r="753" spans="2:25" ht="18.600000000000001" customHeight="1" x14ac:dyDescent="0.25">
      <c r="B753" s="50" t="str">
        <f>IF($A753="","",(IF((VLOOKUP($A753,DATA!$A$1:$M$38,2,FALSE))="X","X",(IF(B752="X",1,B752+1)))))</f>
        <v/>
      </c>
      <c r="C753" s="51" t="str">
        <f>IF($A753="","",(IF((VLOOKUP($A753,DATA!$A$1:$M$38,3,FALSE))="X","X",(IF(C752="X",1,C752+1)))))</f>
        <v/>
      </c>
      <c r="D753" s="50" t="str">
        <f>IF($A753="","",(IF((VLOOKUP($A753,DATA!$A$1:$M$38,4,FALSE))="X","X",(IF(D752="X",1,D752+1)))))</f>
        <v/>
      </c>
      <c r="E753" s="51" t="str">
        <f>IF($A753="","",(IF((VLOOKUP($A753,DATA!$A$1:$M$38,5,FALSE))="X","X",(IF(E752="X",1,E752+1)))))</f>
        <v/>
      </c>
      <c r="F753" s="50" t="str">
        <f>IF($A753="","",(IF((VLOOKUP($A753,DATA!$A$1:$M$38,6,FALSE))="X","X",(IF(F752="X",1,F752+1)))))</f>
        <v/>
      </c>
      <c r="G753" s="51" t="str">
        <f>IF($A753="","",(IF((VLOOKUP($A753,DATA!$A$1:$M$38,7,FALSE))="X","X",(IF(G752="X",1,G752+1)))))</f>
        <v/>
      </c>
      <c r="H753" s="50" t="str">
        <f>IF($A753="","",(IF((VLOOKUP($A753,DATA!$A$1:$M$38,8,FALSE))="X","X",(IF(H752="X",1,H752+1)))))</f>
        <v/>
      </c>
      <c r="I753" s="50" t="str">
        <f>IF($A753="","",(IF((VLOOKUP($A753,DATA!$A$1:$M$38,9,FALSE))="X","X",(IF(I752="X",1,I752+1)))))</f>
        <v/>
      </c>
      <c r="J753" s="51" t="str">
        <f>IF($A753="","",(IF((VLOOKUP($A753,DATA!$A$1:$M$38,10,FALSE))="X","X",(IF(J752="X",1,J752+1)))))</f>
        <v/>
      </c>
      <c r="K753" s="50" t="str">
        <f>IF($A753="","",(IF((VLOOKUP($A753,DATA!$A$1:$M$38,11,FALSE))="X","X",(IF(K752="X",1,K752+1)))))</f>
        <v/>
      </c>
      <c r="L753" s="50" t="str">
        <f>IF($A753="","",(IF((VLOOKUP($A753,DATA!$A$1:$M$38,12,FALSE))="X","X",(IF(L752="X",1,L752+1)))))</f>
        <v/>
      </c>
      <c r="M753" s="50" t="str">
        <f>IF($A753="","",(IF((VLOOKUP($A753,DATA!$A$1:$M$38,13,FALSE))="X","X",(IF(M752="X",1,M752+1)))))</f>
        <v/>
      </c>
      <c r="N753" s="53" t="str">
        <f t="shared" si="22"/>
        <v/>
      </c>
      <c r="O753" s="51" t="str">
        <f t="shared" si="23"/>
        <v/>
      </c>
      <c r="P753" s="50" t="str">
        <f>IF($A753="","",(IF((VLOOKUP($A753,DATA!$S$1:$AC$38,2,FALSE))="X","X",(IF(P752="X",1,P752+1)))))</f>
        <v/>
      </c>
      <c r="Q753" s="50" t="str">
        <f>IF($A753="","",(IF((VLOOKUP($A753,DATA!$S$1:$AC$38,3,FALSE))="X","X",(IF(Q752="X",1,Q752+1)))))</f>
        <v/>
      </c>
      <c r="R753" s="50" t="str">
        <f>IF($A753="","",(IF((VLOOKUP($A753,DATA!$S$1:$AC$38,4,FALSE))="X","X",(IF(R752="X",1,R752+1)))))</f>
        <v/>
      </c>
      <c r="S753" s="50" t="str">
        <f>IF($A753="","",(IF((VLOOKUP($A753,DATA!$S$1:$AC$38,5,FALSE))="X","X",(IF(S752="X",1,S752+1)))))</f>
        <v/>
      </c>
      <c r="T753" s="50" t="str">
        <f>IF($A753="","",(IF((VLOOKUP($A753,DATA!$S$1:$AC$38,6,FALSE))="X","X",(IF(T752="X",1,T752+1)))))</f>
        <v/>
      </c>
      <c r="U753" s="50" t="str">
        <f>IF($A753="","",(IF((VLOOKUP($A753,DATA!$S$1:$AC$38,7,FALSE))="X","X",(IF(U752="X",1,U752+1)))))</f>
        <v/>
      </c>
      <c r="V753" s="51" t="str">
        <f>IF($A753="","",(IF((VLOOKUP($A753,DATA!$S$1:$AC$38,8,FALSE))="X","X",(IF(V752="X",1,V752+1)))))</f>
        <v/>
      </c>
      <c r="W753" s="50" t="str">
        <f>IF($A753="","",(IF((VLOOKUP($A753,DATA!$S$1:$AC$38,9,FALSE))="X","X",(IF(W752="X",1,W752+1)))))</f>
        <v/>
      </c>
      <c r="X753" s="50" t="str">
        <f>IF($A753="","",(IF((VLOOKUP($A753,DATA!$S$1:$AC$38,10,FALSE))="X","X",(IF(X752="X",1,X752+1)))))</f>
        <v/>
      </c>
      <c r="Y753" s="51" t="str">
        <f>IF($A753="","",(IF((VLOOKUP($A753,DATA!$S$1:$AC$38,11,FALSE))="X","X",(IF(Y752="X",1,Y752+1)))))</f>
        <v/>
      </c>
    </row>
    <row r="754" spans="2:25" ht="18.600000000000001" customHeight="1" x14ac:dyDescent="0.25">
      <c r="B754" s="50" t="str">
        <f>IF($A754="","",(IF((VLOOKUP($A754,DATA!$A$1:$M$38,2,FALSE))="X","X",(IF(B753="X",1,B753+1)))))</f>
        <v/>
      </c>
      <c r="C754" s="51" t="str">
        <f>IF($A754="","",(IF((VLOOKUP($A754,DATA!$A$1:$M$38,3,FALSE))="X","X",(IF(C753="X",1,C753+1)))))</f>
        <v/>
      </c>
      <c r="D754" s="50" t="str">
        <f>IF($A754="","",(IF((VLOOKUP($A754,DATA!$A$1:$M$38,4,FALSE))="X","X",(IF(D753="X",1,D753+1)))))</f>
        <v/>
      </c>
      <c r="E754" s="51" t="str">
        <f>IF($A754="","",(IF((VLOOKUP($A754,DATA!$A$1:$M$38,5,FALSE))="X","X",(IF(E753="X",1,E753+1)))))</f>
        <v/>
      </c>
      <c r="F754" s="50" t="str">
        <f>IF($A754="","",(IF((VLOOKUP($A754,DATA!$A$1:$M$38,6,FALSE))="X","X",(IF(F753="X",1,F753+1)))))</f>
        <v/>
      </c>
      <c r="G754" s="51" t="str">
        <f>IF($A754="","",(IF((VLOOKUP($A754,DATA!$A$1:$M$38,7,FALSE))="X","X",(IF(G753="X",1,G753+1)))))</f>
        <v/>
      </c>
      <c r="H754" s="50" t="str">
        <f>IF($A754="","",(IF((VLOOKUP($A754,DATA!$A$1:$M$38,8,FALSE))="X","X",(IF(H753="X",1,H753+1)))))</f>
        <v/>
      </c>
      <c r="I754" s="50" t="str">
        <f>IF($A754="","",(IF((VLOOKUP($A754,DATA!$A$1:$M$38,9,FALSE))="X","X",(IF(I753="X",1,I753+1)))))</f>
        <v/>
      </c>
      <c r="J754" s="51" t="str">
        <f>IF($A754="","",(IF((VLOOKUP($A754,DATA!$A$1:$M$38,10,FALSE))="X","X",(IF(J753="X",1,J753+1)))))</f>
        <v/>
      </c>
      <c r="K754" s="50" t="str">
        <f>IF($A754="","",(IF((VLOOKUP($A754,DATA!$A$1:$M$38,11,FALSE))="X","X",(IF(K753="X",1,K753+1)))))</f>
        <v/>
      </c>
      <c r="L754" s="50" t="str">
        <f>IF($A754="","",(IF((VLOOKUP($A754,DATA!$A$1:$M$38,12,FALSE))="X","X",(IF(L753="X",1,L753+1)))))</f>
        <v/>
      </c>
      <c r="M754" s="50" t="str">
        <f>IF($A754="","",(IF((VLOOKUP($A754,DATA!$A$1:$M$38,13,FALSE))="X","X",(IF(M753="X",1,M753+1)))))</f>
        <v/>
      </c>
      <c r="N754" s="53" t="str">
        <f t="shared" si="22"/>
        <v/>
      </c>
      <c r="O754" s="51" t="str">
        <f t="shared" si="23"/>
        <v/>
      </c>
      <c r="P754" s="50" t="str">
        <f>IF($A754="","",(IF((VLOOKUP($A754,DATA!$S$1:$AC$38,2,FALSE))="X","X",(IF(P753="X",1,P753+1)))))</f>
        <v/>
      </c>
      <c r="Q754" s="50" t="str">
        <f>IF($A754="","",(IF((VLOOKUP($A754,DATA!$S$1:$AC$38,3,FALSE))="X","X",(IF(Q753="X",1,Q753+1)))))</f>
        <v/>
      </c>
      <c r="R754" s="50" t="str">
        <f>IF($A754="","",(IF((VLOOKUP($A754,DATA!$S$1:$AC$38,4,FALSE))="X","X",(IF(R753="X",1,R753+1)))))</f>
        <v/>
      </c>
      <c r="S754" s="50" t="str">
        <f>IF($A754="","",(IF((VLOOKUP($A754,DATA!$S$1:$AC$38,5,FALSE))="X","X",(IF(S753="X",1,S753+1)))))</f>
        <v/>
      </c>
      <c r="T754" s="50" t="str">
        <f>IF($A754="","",(IF((VLOOKUP($A754,DATA!$S$1:$AC$38,6,FALSE))="X","X",(IF(T753="X",1,T753+1)))))</f>
        <v/>
      </c>
      <c r="U754" s="50" t="str">
        <f>IF($A754="","",(IF((VLOOKUP($A754,DATA!$S$1:$AC$38,7,FALSE))="X","X",(IF(U753="X",1,U753+1)))))</f>
        <v/>
      </c>
      <c r="V754" s="51" t="str">
        <f>IF($A754="","",(IF((VLOOKUP($A754,DATA!$S$1:$AC$38,8,FALSE))="X","X",(IF(V753="X",1,V753+1)))))</f>
        <v/>
      </c>
      <c r="W754" s="50" t="str">
        <f>IF($A754="","",(IF((VLOOKUP($A754,DATA!$S$1:$AC$38,9,FALSE))="X","X",(IF(W753="X",1,W753+1)))))</f>
        <v/>
      </c>
      <c r="X754" s="50" t="str">
        <f>IF($A754="","",(IF((VLOOKUP($A754,DATA!$S$1:$AC$38,10,FALSE))="X","X",(IF(X753="X",1,X753+1)))))</f>
        <v/>
      </c>
      <c r="Y754" s="51" t="str">
        <f>IF($A754="","",(IF((VLOOKUP($A754,DATA!$S$1:$AC$38,11,FALSE))="X","X",(IF(Y753="X",1,Y753+1)))))</f>
        <v/>
      </c>
    </row>
    <row r="755" spans="2:25" ht="18.600000000000001" customHeight="1" x14ac:dyDescent="0.25">
      <c r="B755" s="50" t="str">
        <f>IF($A755="","",(IF((VLOOKUP($A755,DATA!$A$1:$M$38,2,FALSE))="X","X",(IF(B754="X",1,B754+1)))))</f>
        <v/>
      </c>
      <c r="C755" s="51" t="str">
        <f>IF($A755="","",(IF((VLOOKUP($A755,DATA!$A$1:$M$38,3,FALSE))="X","X",(IF(C754="X",1,C754+1)))))</f>
        <v/>
      </c>
      <c r="D755" s="50" t="str">
        <f>IF($A755="","",(IF((VLOOKUP($A755,DATA!$A$1:$M$38,4,FALSE))="X","X",(IF(D754="X",1,D754+1)))))</f>
        <v/>
      </c>
      <c r="E755" s="51" t="str">
        <f>IF($A755="","",(IF((VLOOKUP($A755,DATA!$A$1:$M$38,5,FALSE))="X","X",(IF(E754="X",1,E754+1)))))</f>
        <v/>
      </c>
      <c r="F755" s="50" t="str">
        <f>IF($A755="","",(IF((VLOOKUP($A755,DATA!$A$1:$M$38,6,FALSE))="X","X",(IF(F754="X",1,F754+1)))))</f>
        <v/>
      </c>
      <c r="G755" s="51" t="str">
        <f>IF($A755="","",(IF((VLOOKUP($A755,DATA!$A$1:$M$38,7,FALSE))="X","X",(IF(G754="X",1,G754+1)))))</f>
        <v/>
      </c>
      <c r="H755" s="50" t="str">
        <f>IF($A755="","",(IF((VLOOKUP($A755,DATA!$A$1:$M$38,8,FALSE))="X","X",(IF(H754="X",1,H754+1)))))</f>
        <v/>
      </c>
      <c r="I755" s="50" t="str">
        <f>IF($A755="","",(IF((VLOOKUP($A755,DATA!$A$1:$M$38,9,FALSE))="X","X",(IF(I754="X",1,I754+1)))))</f>
        <v/>
      </c>
      <c r="J755" s="51" t="str">
        <f>IF($A755="","",(IF((VLOOKUP($A755,DATA!$A$1:$M$38,10,FALSE))="X","X",(IF(J754="X",1,J754+1)))))</f>
        <v/>
      </c>
      <c r="K755" s="50" t="str">
        <f>IF($A755="","",(IF((VLOOKUP($A755,DATA!$A$1:$M$38,11,FALSE))="X","X",(IF(K754="X",1,K754+1)))))</f>
        <v/>
      </c>
      <c r="L755" s="50" t="str">
        <f>IF($A755="","",(IF((VLOOKUP($A755,DATA!$A$1:$M$38,12,FALSE))="X","X",(IF(L754="X",1,L754+1)))))</f>
        <v/>
      </c>
      <c r="M755" s="50" t="str">
        <f>IF($A755="","",(IF((VLOOKUP($A755,DATA!$A$1:$M$38,13,FALSE))="X","X",(IF(M754="X",1,M754+1)))))</f>
        <v/>
      </c>
      <c r="N755" s="53" t="str">
        <f t="shared" si="22"/>
        <v/>
      </c>
      <c r="O755" s="51" t="str">
        <f t="shared" si="23"/>
        <v/>
      </c>
      <c r="P755" s="50" t="str">
        <f>IF($A755="","",(IF((VLOOKUP($A755,DATA!$S$1:$AC$38,2,FALSE))="X","X",(IF(P754="X",1,P754+1)))))</f>
        <v/>
      </c>
      <c r="Q755" s="50" t="str">
        <f>IF($A755="","",(IF((VLOOKUP($A755,DATA!$S$1:$AC$38,3,FALSE))="X","X",(IF(Q754="X",1,Q754+1)))))</f>
        <v/>
      </c>
      <c r="R755" s="50" t="str">
        <f>IF($A755="","",(IF((VLOOKUP($A755,DATA!$S$1:$AC$38,4,FALSE))="X","X",(IF(R754="X",1,R754+1)))))</f>
        <v/>
      </c>
      <c r="S755" s="50" t="str">
        <f>IF($A755="","",(IF((VLOOKUP($A755,DATA!$S$1:$AC$38,5,FALSE))="X","X",(IF(S754="X",1,S754+1)))))</f>
        <v/>
      </c>
      <c r="T755" s="50" t="str">
        <f>IF($A755="","",(IF((VLOOKUP($A755,DATA!$S$1:$AC$38,6,FALSE))="X","X",(IF(T754="X",1,T754+1)))))</f>
        <v/>
      </c>
      <c r="U755" s="50" t="str">
        <f>IF($A755="","",(IF((VLOOKUP($A755,DATA!$S$1:$AC$38,7,FALSE))="X","X",(IF(U754="X",1,U754+1)))))</f>
        <v/>
      </c>
      <c r="V755" s="51" t="str">
        <f>IF($A755="","",(IF((VLOOKUP($A755,DATA!$S$1:$AC$38,8,FALSE))="X","X",(IF(V754="X",1,V754+1)))))</f>
        <v/>
      </c>
      <c r="W755" s="50" t="str">
        <f>IF($A755="","",(IF((VLOOKUP($A755,DATA!$S$1:$AC$38,9,FALSE))="X","X",(IF(W754="X",1,W754+1)))))</f>
        <v/>
      </c>
      <c r="X755" s="50" t="str">
        <f>IF($A755="","",(IF((VLOOKUP($A755,DATA!$S$1:$AC$38,10,FALSE))="X","X",(IF(X754="X",1,X754+1)))))</f>
        <v/>
      </c>
      <c r="Y755" s="51" t="str">
        <f>IF($A755="","",(IF((VLOOKUP($A755,DATA!$S$1:$AC$38,11,FALSE))="X","X",(IF(Y754="X",1,Y754+1)))))</f>
        <v/>
      </c>
    </row>
    <row r="756" spans="2:25" ht="18.600000000000001" customHeight="1" x14ac:dyDescent="0.25">
      <c r="B756" s="50" t="str">
        <f>IF($A756="","",(IF((VLOOKUP($A756,DATA!$A$1:$M$38,2,FALSE))="X","X",(IF(B755="X",1,B755+1)))))</f>
        <v/>
      </c>
      <c r="C756" s="51" t="str">
        <f>IF($A756="","",(IF((VLOOKUP($A756,DATA!$A$1:$M$38,3,FALSE))="X","X",(IF(C755="X",1,C755+1)))))</f>
        <v/>
      </c>
      <c r="D756" s="50" t="str">
        <f>IF($A756="","",(IF((VLOOKUP($A756,DATA!$A$1:$M$38,4,FALSE))="X","X",(IF(D755="X",1,D755+1)))))</f>
        <v/>
      </c>
      <c r="E756" s="51" t="str">
        <f>IF($A756="","",(IF((VLOOKUP($A756,DATA!$A$1:$M$38,5,FALSE))="X","X",(IF(E755="X",1,E755+1)))))</f>
        <v/>
      </c>
      <c r="F756" s="50" t="str">
        <f>IF($A756="","",(IF((VLOOKUP($A756,DATA!$A$1:$M$38,6,FALSE))="X","X",(IF(F755="X",1,F755+1)))))</f>
        <v/>
      </c>
      <c r="G756" s="51" t="str">
        <f>IF($A756="","",(IF((VLOOKUP($A756,DATA!$A$1:$M$38,7,FALSE))="X","X",(IF(G755="X",1,G755+1)))))</f>
        <v/>
      </c>
      <c r="H756" s="50" t="str">
        <f>IF($A756="","",(IF((VLOOKUP($A756,DATA!$A$1:$M$38,8,FALSE))="X","X",(IF(H755="X",1,H755+1)))))</f>
        <v/>
      </c>
      <c r="I756" s="50" t="str">
        <f>IF($A756="","",(IF((VLOOKUP($A756,DATA!$A$1:$M$38,9,FALSE))="X","X",(IF(I755="X",1,I755+1)))))</f>
        <v/>
      </c>
      <c r="J756" s="51" t="str">
        <f>IF($A756="","",(IF((VLOOKUP($A756,DATA!$A$1:$M$38,10,FALSE))="X","X",(IF(J755="X",1,J755+1)))))</f>
        <v/>
      </c>
      <c r="K756" s="50" t="str">
        <f>IF($A756="","",(IF((VLOOKUP($A756,DATA!$A$1:$M$38,11,FALSE))="X","X",(IF(K755="X",1,K755+1)))))</f>
        <v/>
      </c>
      <c r="L756" s="50" t="str">
        <f>IF($A756="","",(IF((VLOOKUP($A756,DATA!$A$1:$M$38,12,FALSE))="X","X",(IF(L755="X",1,L755+1)))))</f>
        <v/>
      </c>
      <c r="M756" s="50" t="str">
        <f>IF($A756="","",(IF((VLOOKUP($A756,DATA!$A$1:$M$38,13,FALSE))="X","X",(IF(M755="X",1,M755+1)))))</f>
        <v/>
      </c>
      <c r="N756" s="53" t="str">
        <f t="shared" si="22"/>
        <v/>
      </c>
      <c r="O756" s="51" t="str">
        <f t="shared" si="23"/>
        <v/>
      </c>
      <c r="P756" s="50" t="str">
        <f>IF($A756="","",(IF((VLOOKUP($A756,DATA!$S$1:$AC$38,2,FALSE))="X","X",(IF(P755="X",1,P755+1)))))</f>
        <v/>
      </c>
      <c r="Q756" s="50" t="str">
        <f>IF($A756="","",(IF((VLOOKUP($A756,DATA!$S$1:$AC$38,3,FALSE))="X","X",(IF(Q755="X",1,Q755+1)))))</f>
        <v/>
      </c>
      <c r="R756" s="50" t="str">
        <f>IF($A756="","",(IF((VLOOKUP($A756,DATA!$S$1:$AC$38,4,FALSE))="X","X",(IF(R755="X",1,R755+1)))))</f>
        <v/>
      </c>
      <c r="S756" s="50" t="str">
        <f>IF($A756="","",(IF((VLOOKUP($A756,DATA!$S$1:$AC$38,5,FALSE))="X","X",(IF(S755="X",1,S755+1)))))</f>
        <v/>
      </c>
      <c r="T756" s="50" t="str">
        <f>IF($A756="","",(IF((VLOOKUP($A756,DATA!$S$1:$AC$38,6,FALSE))="X","X",(IF(T755="X",1,T755+1)))))</f>
        <v/>
      </c>
      <c r="U756" s="50" t="str">
        <f>IF($A756="","",(IF((VLOOKUP($A756,DATA!$S$1:$AC$38,7,FALSE))="X","X",(IF(U755="X",1,U755+1)))))</f>
        <v/>
      </c>
      <c r="V756" s="51" t="str">
        <f>IF($A756="","",(IF((VLOOKUP($A756,DATA!$S$1:$AC$38,8,FALSE))="X","X",(IF(V755="X",1,V755+1)))))</f>
        <v/>
      </c>
      <c r="W756" s="50" t="str">
        <f>IF($A756="","",(IF((VLOOKUP($A756,DATA!$S$1:$AC$38,9,FALSE))="X","X",(IF(W755="X",1,W755+1)))))</f>
        <v/>
      </c>
      <c r="X756" s="50" t="str">
        <f>IF($A756="","",(IF((VLOOKUP($A756,DATA!$S$1:$AC$38,10,FALSE))="X","X",(IF(X755="X",1,X755+1)))))</f>
        <v/>
      </c>
      <c r="Y756" s="51" t="str">
        <f>IF($A756="","",(IF((VLOOKUP($A756,DATA!$S$1:$AC$38,11,FALSE))="X","X",(IF(Y755="X",1,Y755+1)))))</f>
        <v/>
      </c>
    </row>
    <row r="757" spans="2:25" ht="18.600000000000001" customHeight="1" x14ac:dyDescent="0.25">
      <c r="B757" s="50" t="str">
        <f>IF($A757="","",(IF((VLOOKUP($A757,DATA!$A$1:$M$38,2,FALSE))="X","X",(IF(B756="X",1,B756+1)))))</f>
        <v/>
      </c>
      <c r="C757" s="51" t="str">
        <f>IF($A757="","",(IF((VLOOKUP($A757,DATA!$A$1:$M$38,3,FALSE))="X","X",(IF(C756="X",1,C756+1)))))</f>
        <v/>
      </c>
      <c r="D757" s="50" t="str">
        <f>IF($A757="","",(IF((VLOOKUP($A757,DATA!$A$1:$M$38,4,FALSE))="X","X",(IF(D756="X",1,D756+1)))))</f>
        <v/>
      </c>
      <c r="E757" s="51" t="str">
        <f>IF($A757="","",(IF((VLOOKUP($A757,DATA!$A$1:$M$38,5,FALSE))="X","X",(IF(E756="X",1,E756+1)))))</f>
        <v/>
      </c>
      <c r="F757" s="50" t="str">
        <f>IF($A757="","",(IF((VLOOKUP($A757,DATA!$A$1:$M$38,6,FALSE))="X","X",(IF(F756="X",1,F756+1)))))</f>
        <v/>
      </c>
      <c r="G757" s="51" t="str">
        <f>IF($A757="","",(IF((VLOOKUP($A757,DATA!$A$1:$M$38,7,FALSE))="X","X",(IF(G756="X",1,G756+1)))))</f>
        <v/>
      </c>
      <c r="H757" s="50" t="str">
        <f>IF($A757="","",(IF((VLOOKUP($A757,DATA!$A$1:$M$38,8,FALSE))="X","X",(IF(H756="X",1,H756+1)))))</f>
        <v/>
      </c>
      <c r="I757" s="50" t="str">
        <f>IF($A757="","",(IF((VLOOKUP($A757,DATA!$A$1:$M$38,9,FALSE))="X","X",(IF(I756="X",1,I756+1)))))</f>
        <v/>
      </c>
      <c r="J757" s="51" t="str">
        <f>IF($A757="","",(IF((VLOOKUP($A757,DATA!$A$1:$M$38,10,FALSE))="X","X",(IF(J756="X",1,J756+1)))))</f>
        <v/>
      </c>
      <c r="K757" s="50" t="str">
        <f>IF($A757="","",(IF((VLOOKUP($A757,DATA!$A$1:$M$38,11,FALSE))="X","X",(IF(K756="X",1,K756+1)))))</f>
        <v/>
      </c>
      <c r="L757" s="50" t="str">
        <f>IF($A757="","",(IF((VLOOKUP($A757,DATA!$A$1:$M$38,12,FALSE))="X","X",(IF(L756="X",1,L756+1)))))</f>
        <v/>
      </c>
      <c r="M757" s="50" t="str">
        <f>IF($A757="","",(IF((VLOOKUP($A757,DATA!$A$1:$M$38,13,FALSE))="X","X",(IF(M756="X",1,M756+1)))))</f>
        <v/>
      </c>
      <c r="N757" s="53" t="str">
        <f t="shared" si="22"/>
        <v/>
      </c>
      <c r="O757" s="51" t="str">
        <f t="shared" si="23"/>
        <v/>
      </c>
      <c r="P757" s="50" t="str">
        <f>IF($A757="","",(IF((VLOOKUP($A757,DATA!$S$1:$AC$38,2,FALSE))="X","X",(IF(P756="X",1,P756+1)))))</f>
        <v/>
      </c>
      <c r="Q757" s="50" t="str">
        <f>IF($A757="","",(IF((VLOOKUP($A757,DATA!$S$1:$AC$38,3,FALSE))="X","X",(IF(Q756="X",1,Q756+1)))))</f>
        <v/>
      </c>
      <c r="R757" s="50" t="str">
        <f>IF($A757="","",(IF((VLOOKUP($A757,DATA!$S$1:$AC$38,4,FALSE))="X","X",(IF(R756="X",1,R756+1)))))</f>
        <v/>
      </c>
      <c r="S757" s="50" t="str">
        <f>IF($A757="","",(IF((VLOOKUP($A757,DATA!$S$1:$AC$38,5,FALSE))="X","X",(IF(S756="X",1,S756+1)))))</f>
        <v/>
      </c>
      <c r="T757" s="50" t="str">
        <f>IF($A757="","",(IF((VLOOKUP($A757,DATA!$S$1:$AC$38,6,FALSE))="X","X",(IF(T756="X",1,T756+1)))))</f>
        <v/>
      </c>
      <c r="U757" s="50" t="str">
        <f>IF($A757="","",(IF((VLOOKUP($A757,DATA!$S$1:$AC$38,7,FALSE))="X","X",(IF(U756="X",1,U756+1)))))</f>
        <v/>
      </c>
      <c r="V757" s="51" t="str">
        <f>IF($A757="","",(IF((VLOOKUP($A757,DATA!$S$1:$AC$38,8,FALSE))="X","X",(IF(V756="X",1,V756+1)))))</f>
        <v/>
      </c>
      <c r="W757" s="50" t="str">
        <f>IF($A757="","",(IF((VLOOKUP($A757,DATA!$S$1:$AC$38,9,FALSE))="X","X",(IF(W756="X",1,W756+1)))))</f>
        <v/>
      </c>
      <c r="X757" s="50" t="str">
        <f>IF($A757="","",(IF((VLOOKUP($A757,DATA!$S$1:$AC$38,10,FALSE))="X","X",(IF(X756="X",1,X756+1)))))</f>
        <v/>
      </c>
      <c r="Y757" s="51" t="str">
        <f>IF($A757="","",(IF((VLOOKUP($A757,DATA!$S$1:$AC$38,11,FALSE))="X","X",(IF(Y756="X",1,Y756+1)))))</f>
        <v/>
      </c>
    </row>
    <row r="758" spans="2:25" ht="18.600000000000001" customHeight="1" x14ac:dyDescent="0.25">
      <c r="B758" s="50" t="str">
        <f>IF($A758="","",(IF((VLOOKUP($A758,DATA!$A$1:$M$38,2,FALSE))="X","X",(IF(B757="X",1,B757+1)))))</f>
        <v/>
      </c>
      <c r="C758" s="51" t="str">
        <f>IF($A758="","",(IF((VLOOKUP($A758,DATA!$A$1:$M$38,3,FALSE))="X","X",(IF(C757="X",1,C757+1)))))</f>
        <v/>
      </c>
      <c r="D758" s="50" t="str">
        <f>IF($A758="","",(IF((VLOOKUP($A758,DATA!$A$1:$M$38,4,FALSE))="X","X",(IF(D757="X",1,D757+1)))))</f>
        <v/>
      </c>
      <c r="E758" s="51" t="str">
        <f>IF($A758="","",(IF((VLOOKUP($A758,DATA!$A$1:$M$38,5,FALSE))="X","X",(IF(E757="X",1,E757+1)))))</f>
        <v/>
      </c>
      <c r="F758" s="50" t="str">
        <f>IF($A758="","",(IF((VLOOKUP($A758,DATA!$A$1:$M$38,6,FALSE))="X","X",(IF(F757="X",1,F757+1)))))</f>
        <v/>
      </c>
      <c r="G758" s="51" t="str">
        <f>IF($A758="","",(IF((VLOOKUP($A758,DATA!$A$1:$M$38,7,FALSE))="X","X",(IF(G757="X",1,G757+1)))))</f>
        <v/>
      </c>
      <c r="H758" s="50" t="str">
        <f>IF($A758="","",(IF((VLOOKUP($A758,DATA!$A$1:$M$38,8,FALSE))="X","X",(IF(H757="X",1,H757+1)))))</f>
        <v/>
      </c>
      <c r="I758" s="50" t="str">
        <f>IF($A758="","",(IF((VLOOKUP($A758,DATA!$A$1:$M$38,9,FALSE))="X","X",(IF(I757="X",1,I757+1)))))</f>
        <v/>
      </c>
      <c r="J758" s="51" t="str">
        <f>IF($A758="","",(IF((VLOOKUP($A758,DATA!$A$1:$M$38,10,FALSE))="X","X",(IF(J757="X",1,J757+1)))))</f>
        <v/>
      </c>
      <c r="K758" s="50" t="str">
        <f>IF($A758="","",(IF((VLOOKUP($A758,DATA!$A$1:$M$38,11,FALSE))="X","X",(IF(K757="X",1,K757+1)))))</f>
        <v/>
      </c>
      <c r="L758" s="50" t="str">
        <f>IF($A758="","",(IF((VLOOKUP($A758,DATA!$A$1:$M$38,12,FALSE))="X","X",(IF(L757="X",1,L757+1)))))</f>
        <v/>
      </c>
      <c r="M758" s="50" t="str">
        <f>IF($A758="","",(IF((VLOOKUP($A758,DATA!$A$1:$M$38,13,FALSE))="X","X",(IF(M757="X",1,M757+1)))))</f>
        <v/>
      </c>
      <c r="N758" s="53" t="str">
        <f t="shared" si="22"/>
        <v/>
      </c>
      <c r="O758" s="51" t="str">
        <f t="shared" si="23"/>
        <v/>
      </c>
      <c r="P758" s="50" t="str">
        <f>IF($A758="","",(IF((VLOOKUP($A758,DATA!$S$1:$AC$38,2,FALSE))="X","X",(IF(P757="X",1,P757+1)))))</f>
        <v/>
      </c>
      <c r="Q758" s="50" t="str">
        <f>IF($A758="","",(IF((VLOOKUP($A758,DATA!$S$1:$AC$38,3,FALSE))="X","X",(IF(Q757="X",1,Q757+1)))))</f>
        <v/>
      </c>
      <c r="R758" s="50" t="str">
        <f>IF($A758="","",(IF((VLOOKUP($A758,DATA!$S$1:$AC$38,4,FALSE))="X","X",(IF(R757="X",1,R757+1)))))</f>
        <v/>
      </c>
      <c r="S758" s="50" t="str">
        <f>IF($A758="","",(IF((VLOOKUP($A758,DATA!$S$1:$AC$38,5,FALSE))="X","X",(IF(S757="X",1,S757+1)))))</f>
        <v/>
      </c>
      <c r="T758" s="50" t="str">
        <f>IF($A758="","",(IF((VLOOKUP($A758,DATA!$S$1:$AC$38,6,FALSE))="X","X",(IF(T757="X",1,T757+1)))))</f>
        <v/>
      </c>
      <c r="U758" s="50" t="str">
        <f>IF($A758="","",(IF((VLOOKUP($A758,DATA!$S$1:$AC$38,7,FALSE))="X","X",(IF(U757="X",1,U757+1)))))</f>
        <v/>
      </c>
      <c r="V758" s="51" t="str">
        <f>IF($A758="","",(IF((VLOOKUP($A758,DATA!$S$1:$AC$38,8,FALSE))="X","X",(IF(V757="X",1,V757+1)))))</f>
        <v/>
      </c>
      <c r="W758" s="50" t="str">
        <f>IF($A758="","",(IF((VLOOKUP($A758,DATA!$S$1:$AC$38,9,FALSE))="X","X",(IF(W757="X",1,W757+1)))))</f>
        <v/>
      </c>
      <c r="X758" s="50" t="str">
        <f>IF($A758="","",(IF((VLOOKUP($A758,DATA!$S$1:$AC$38,10,FALSE))="X","X",(IF(X757="X",1,X757+1)))))</f>
        <v/>
      </c>
      <c r="Y758" s="51" t="str">
        <f>IF($A758="","",(IF((VLOOKUP($A758,DATA!$S$1:$AC$38,11,FALSE))="X","X",(IF(Y757="X",1,Y757+1)))))</f>
        <v/>
      </c>
    </row>
    <row r="759" spans="2:25" ht="18.600000000000001" customHeight="1" x14ac:dyDescent="0.25">
      <c r="B759" s="50" t="str">
        <f>IF($A759="","",(IF((VLOOKUP($A759,DATA!$A$1:$M$38,2,FALSE))="X","X",(IF(B758="X",1,B758+1)))))</f>
        <v/>
      </c>
      <c r="C759" s="51" t="str">
        <f>IF($A759="","",(IF((VLOOKUP($A759,DATA!$A$1:$M$38,3,FALSE))="X","X",(IF(C758="X",1,C758+1)))))</f>
        <v/>
      </c>
      <c r="D759" s="50" t="str">
        <f>IF($A759="","",(IF((VLOOKUP($A759,DATA!$A$1:$M$38,4,FALSE))="X","X",(IF(D758="X",1,D758+1)))))</f>
        <v/>
      </c>
      <c r="E759" s="51" t="str">
        <f>IF($A759="","",(IF((VLOOKUP($A759,DATA!$A$1:$M$38,5,FALSE))="X","X",(IF(E758="X",1,E758+1)))))</f>
        <v/>
      </c>
      <c r="F759" s="50" t="str">
        <f>IF($A759="","",(IF((VLOOKUP($A759,DATA!$A$1:$M$38,6,FALSE))="X","X",(IF(F758="X",1,F758+1)))))</f>
        <v/>
      </c>
      <c r="G759" s="51" t="str">
        <f>IF($A759="","",(IF((VLOOKUP($A759,DATA!$A$1:$M$38,7,FALSE))="X","X",(IF(G758="X",1,G758+1)))))</f>
        <v/>
      </c>
      <c r="H759" s="50" t="str">
        <f>IF($A759="","",(IF((VLOOKUP($A759,DATA!$A$1:$M$38,8,FALSE))="X","X",(IF(H758="X",1,H758+1)))))</f>
        <v/>
      </c>
      <c r="I759" s="50" t="str">
        <f>IF($A759="","",(IF((VLOOKUP($A759,DATA!$A$1:$M$38,9,FALSE))="X","X",(IF(I758="X",1,I758+1)))))</f>
        <v/>
      </c>
      <c r="J759" s="51" t="str">
        <f>IF($A759="","",(IF((VLOOKUP($A759,DATA!$A$1:$M$38,10,FALSE))="X","X",(IF(J758="X",1,J758+1)))))</f>
        <v/>
      </c>
      <c r="K759" s="50" t="str">
        <f>IF($A759="","",(IF((VLOOKUP($A759,DATA!$A$1:$M$38,11,FALSE))="X","X",(IF(K758="X",1,K758+1)))))</f>
        <v/>
      </c>
      <c r="L759" s="50" t="str">
        <f>IF($A759="","",(IF((VLOOKUP($A759,DATA!$A$1:$M$38,12,FALSE))="X","X",(IF(L758="X",1,L758+1)))))</f>
        <v/>
      </c>
      <c r="M759" s="50" t="str">
        <f>IF($A759="","",(IF((VLOOKUP($A759,DATA!$A$1:$M$38,13,FALSE))="X","X",(IF(M758="X",1,M758+1)))))</f>
        <v/>
      </c>
      <c r="N759" s="53" t="str">
        <f t="shared" si="22"/>
        <v/>
      </c>
      <c r="O759" s="51" t="str">
        <f t="shared" si="23"/>
        <v/>
      </c>
      <c r="P759" s="50" t="str">
        <f>IF($A759="","",(IF((VLOOKUP($A759,DATA!$S$1:$AC$38,2,FALSE))="X","X",(IF(P758="X",1,P758+1)))))</f>
        <v/>
      </c>
      <c r="Q759" s="50" t="str">
        <f>IF($A759="","",(IF((VLOOKUP($A759,DATA!$S$1:$AC$38,3,FALSE))="X","X",(IF(Q758="X",1,Q758+1)))))</f>
        <v/>
      </c>
      <c r="R759" s="50" t="str">
        <f>IF($A759="","",(IF((VLOOKUP($A759,DATA!$S$1:$AC$38,4,FALSE))="X","X",(IF(R758="X",1,R758+1)))))</f>
        <v/>
      </c>
      <c r="S759" s="50" t="str">
        <f>IF($A759="","",(IF((VLOOKUP($A759,DATA!$S$1:$AC$38,5,FALSE))="X","X",(IF(S758="X",1,S758+1)))))</f>
        <v/>
      </c>
      <c r="T759" s="50" t="str">
        <f>IF($A759="","",(IF((VLOOKUP($A759,DATA!$S$1:$AC$38,6,FALSE))="X","X",(IF(T758="X",1,T758+1)))))</f>
        <v/>
      </c>
      <c r="U759" s="50" t="str">
        <f>IF($A759="","",(IF((VLOOKUP($A759,DATA!$S$1:$AC$38,7,FALSE))="X","X",(IF(U758="X",1,U758+1)))))</f>
        <v/>
      </c>
      <c r="V759" s="51" t="str">
        <f>IF($A759="","",(IF((VLOOKUP($A759,DATA!$S$1:$AC$38,8,FALSE))="X","X",(IF(V758="X",1,V758+1)))))</f>
        <v/>
      </c>
      <c r="W759" s="50" t="str">
        <f>IF($A759="","",(IF((VLOOKUP($A759,DATA!$S$1:$AC$38,9,FALSE))="X","X",(IF(W758="X",1,W758+1)))))</f>
        <v/>
      </c>
      <c r="X759" s="50" t="str">
        <f>IF($A759="","",(IF((VLOOKUP($A759,DATA!$S$1:$AC$38,10,FALSE))="X","X",(IF(X758="X",1,X758+1)))))</f>
        <v/>
      </c>
      <c r="Y759" s="51" t="str">
        <f>IF($A759="","",(IF((VLOOKUP($A759,DATA!$S$1:$AC$38,11,FALSE))="X","X",(IF(Y758="X",1,Y758+1)))))</f>
        <v/>
      </c>
    </row>
    <row r="760" spans="2:25" ht="18.600000000000001" customHeight="1" x14ac:dyDescent="0.25">
      <c r="B760" s="50" t="str">
        <f>IF($A760="","",(IF((VLOOKUP($A760,DATA!$A$1:$M$38,2,FALSE))="X","X",(IF(B759="X",1,B759+1)))))</f>
        <v/>
      </c>
      <c r="C760" s="51" t="str">
        <f>IF($A760="","",(IF((VLOOKUP($A760,DATA!$A$1:$M$38,3,FALSE))="X","X",(IF(C759="X",1,C759+1)))))</f>
        <v/>
      </c>
      <c r="D760" s="50" t="str">
        <f>IF($A760="","",(IF((VLOOKUP($A760,DATA!$A$1:$M$38,4,FALSE))="X","X",(IF(D759="X",1,D759+1)))))</f>
        <v/>
      </c>
      <c r="E760" s="51" t="str">
        <f>IF($A760="","",(IF((VLOOKUP($A760,DATA!$A$1:$M$38,5,FALSE))="X","X",(IF(E759="X",1,E759+1)))))</f>
        <v/>
      </c>
      <c r="F760" s="50" t="str">
        <f>IF($A760="","",(IF((VLOOKUP($A760,DATA!$A$1:$M$38,6,FALSE))="X","X",(IF(F759="X",1,F759+1)))))</f>
        <v/>
      </c>
      <c r="G760" s="51" t="str">
        <f>IF($A760="","",(IF((VLOOKUP($A760,DATA!$A$1:$M$38,7,FALSE))="X","X",(IF(G759="X",1,G759+1)))))</f>
        <v/>
      </c>
      <c r="H760" s="50" t="str">
        <f>IF($A760="","",(IF((VLOOKUP($A760,DATA!$A$1:$M$38,8,FALSE))="X","X",(IF(H759="X",1,H759+1)))))</f>
        <v/>
      </c>
      <c r="I760" s="50" t="str">
        <f>IF($A760="","",(IF((VLOOKUP($A760,DATA!$A$1:$M$38,9,FALSE))="X","X",(IF(I759="X",1,I759+1)))))</f>
        <v/>
      </c>
      <c r="J760" s="51" t="str">
        <f>IF($A760="","",(IF((VLOOKUP($A760,DATA!$A$1:$M$38,10,FALSE))="X","X",(IF(J759="X",1,J759+1)))))</f>
        <v/>
      </c>
      <c r="K760" s="50" t="str">
        <f>IF($A760="","",(IF((VLOOKUP($A760,DATA!$A$1:$M$38,11,FALSE))="X","X",(IF(K759="X",1,K759+1)))))</f>
        <v/>
      </c>
      <c r="L760" s="50" t="str">
        <f>IF($A760="","",(IF((VLOOKUP($A760,DATA!$A$1:$M$38,12,FALSE))="X","X",(IF(L759="X",1,L759+1)))))</f>
        <v/>
      </c>
      <c r="M760" s="50" t="str">
        <f>IF($A760="","",(IF((VLOOKUP($A760,DATA!$A$1:$M$38,13,FALSE))="X","X",(IF(M759="X",1,M759+1)))))</f>
        <v/>
      </c>
      <c r="N760" s="53" t="str">
        <f t="shared" si="22"/>
        <v/>
      </c>
      <c r="O760" s="51" t="str">
        <f t="shared" si="23"/>
        <v/>
      </c>
      <c r="P760" s="50" t="str">
        <f>IF($A760="","",(IF((VLOOKUP($A760,DATA!$S$1:$AC$38,2,FALSE))="X","X",(IF(P759="X",1,P759+1)))))</f>
        <v/>
      </c>
      <c r="Q760" s="50" t="str">
        <f>IF($A760="","",(IF((VLOOKUP($A760,DATA!$S$1:$AC$38,3,FALSE))="X","X",(IF(Q759="X",1,Q759+1)))))</f>
        <v/>
      </c>
      <c r="R760" s="50" t="str">
        <f>IF($A760="","",(IF((VLOOKUP($A760,DATA!$S$1:$AC$38,4,FALSE))="X","X",(IF(R759="X",1,R759+1)))))</f>
        <v/>
      </c>
      <c r="S760" s="50" t="str">
        <f>IF($A760="","",(IF((VLOOKUP($A760,DATA!$S$1:$AC$38,5,FALSE))="X","X",(IF(S759="X",1,S759+1)))))</f>
        <v/>
      </c>
      <c r="T760" s="50" t="str">
        <f>IF($A760="","",(IF((VLOOKUP($A760,DATA!$S$1:$AC$38,6,FALSE))="X","X",(IF(T759="X",1,T759+1)))))</f>
        <v/>
      </c>
      <c r="U760" s="50" t="str">
        <f>IF($A760="","",(IF((VLOOKUP($A760,DATA!$S$1:$AC$38,7,FALSE))="X","X",(IF(U759="X",1,U759+1)))))</f>
        <v/>
      </c>
      <c r="V760" s="51" t="str">
        <f>IF($A760="","",(IF((VLOOKUP($A760,DATA!$S$1:$AC$38,8,FALSE))="X","X",(IF(V759="X",1,V759+1)))))</f>
        <v/>
      </c>
      <c r="W760" s="50" t="str">
        <f>IF($A760="","",(IF((VLOOKUP($A760,DATA!$S$1:$AC$38,9,FALSE))="X","X",(IF(W759="X",1,W759+1)))))</f>
        <v/>
      </c>
      <c r="X760" s="50" t="str">
        <f>IF($A760="","",(IF((VLOOKUP($A760,DATA!$S$1:$AC$38,10,FALSE))="X","X",(IF(X759="X",1,X759+1)))))</f>
        <v/>
      </c>
      <c r="Y760" s="51" t="str">
        <f>IF($A760="","",(IF((VLOOKUP($A760,DATA!$S$1:$AC$38,11,FALSE))="X","X",(IF(Y759="X",1,Y759+1)))))</f>
        <v/>
      </c>
    </row>
    <row r="761" spans="2:25" ht="18.600000000000001" customHeight="1" x14ac:dyDescent="0.25">
      <c r="B761" s="50" t="str">
        <f>IF($A761="","",(IF((VLOOKUP($A761,DATA!$A$1:$M$38,2,FALSE))="X","X",(IF(B760="X",1,B760+1)))))</f>
        <v/>
      </c>
      <c r="C761" s="51" t="str">
        <f>IF($A761="","",(IF((VLOOKUP($A761,DATA!$A$1:$M$38,3,FALSE))="X","X",(IF(C760="X",1,C760+1)))))</f>
        <v/>
      </c>
      <c r="D761" s="50" t="str">
        <f>IF($A761="","",(IF((VLOOKUP($A761,DATA!$A$1:$M$38,4,FALSE))="X","X",(IF(D760="X",1,D760+1)))))</f>
        <v/>
      </c>
      <c r="E761" s="51" t="str">
        <f>IF($A761="","",(IF((VLOOKUP($A761,DATA!$A$1:$M$38,5,FALSE))="X","X",(IF(E760="X",1,E760+1)))))</f>
        <v/>
      </c>
      <c r="F761" s="50" t="str">
        <f>IF($A761="","",(IF((VLOOKUP($A761,DATA!$A$1:$M$38,6,FALSE))="X","X",(IF(F760="X",1,F760+1)))))</f>
        <v/>
      </c>
      <c r="G761" s="51" t="str">
        <f>IF($A761="","",(IF((VLOOKUP($A761,DATA!$A$1:$M$38,7,FALSE))="X","X",(IF(G760="X",1,G760+1)))))</f>
        <v/>
      </c>
      <c r="H761" s="50" t="str">
        <f>IF($A761="","",(IF((VLOOKUP($A761,DATA!$A$1:$M$38,8,FALSE))="X","X",(IF(H760="X",1,H760+1)))))</f>
        <v/>
      </c>
      <c r="I761" s="50" t="str">
        <f>IF($A761="","",(IF((VLOOKUP($A761,DATA!$A$1:$M$38,9,FALSE))="X","X",(IF(I760="X",1,I760+1)))))</f>
        <v/>
      </c>
      <c r="J761" s="51" t="str">
        <f>IF($A761="","",(IF((VLOOKUP($A761,DATA!$A$1:$M$38,10,FALSE))="X","X",(IF(J760="X",1,J760+1)))))</f>
        <v/>
      </c>
      <c r="K761" s="50" t="str">
        <f>IF($A761="","",(IF((VLOOKUP($A761,DATA!$A$1:$M$38,11,FALSE))="X","X",(IF(K760="X",1,K760+1)))))</f>
        <v/>
      </c>
      <c r="L761" s="50" t="str">
        <f>IF($A761="","",(IF((VLOOKUP($A761,DATA!$A$1:$M$38,12,FALSE))="X","X",(IF(L760="X",1,L760+1)))))</f>
        <v/>
      </c>
      <c r="M761" s="50" t="str">
        <f>IF($A761="","",(IF((VLOOKUP($A761,DATA!$A$1:$M$38,13,FALSE))="X","X",(IF(M760="X",1,M760+1)))))</f>
        <v/>
      </c>
      <c r="N761" s="53" t="str">
        <f t="shared" si="22"/>
        <v/>
      </c>
      <c r="O761" s="51" t="str">
        <f t="shared" si="23"/>
        <v/>
      </c>
      <c r="P761" s="50" t="str">
        <f>IF($A761="","",(IF((VLOOKUP($A761,DATA!$S$1:$AC$38,2,FALSE))="X","X",(IF(P760="X",1,P760+1)))))</f>
        <v/>
      </c>
      <c r="Q761" s="50" t="str">
        <f>IF($A761="","",(IF((VLOOKUP($A761,DATA!$S$1:$AC$38,3,FALSE))="X","X",(IF(Q760="X",1,Q760+1)))))</f>
        <v/>
      </c>
      <c r="R761" s="50" t="str">
        <f>IF($A761="","",(IF((VLOOKUP($A761,DATA!$S$1:$AC$38,4,FALSE))="X","X",(IF(R760="X",1,R760+1)))))</f>
        <v/>
      </c>
      <c r="S761" s="50" t="str">
        <f>IF($A761="","",(IF((VLOOKUP($A761,DATA!$S$1:$AC$38,5,FALSE))="X","X",(IF(S760="X",1,S760+1)))))</f>
        <v/>
      </c>
      <c r="T761" s="50" t="str">
        <f>IF($A761="","",(IF((VLOOKUP($A761,DATA!$S$1:$AC$38,6,FALSE))="X","X",(IF(T760="X",1,T760+1)))))</f>
        <v/>
      </c>
      <c r="U761" s="50" t="str">
        <f>IF($A761="","",(IF((VLOOKUP($A761,DATA!$S$1:$AC$38,7,FALSE))="X","X",(IF(U760="X",1,U760+1)))))</f>
        <v/>
      </c>
      <c r="V761" s="51" t="str">
        <f>IF($A761="","",(IF((VLOOKUP($A761,DATA!$S$1:$AC$38,8,FALSE))="X","X",(IF(V760="X",1,V760+1)))))</f>
        <v/>
      </c>
      <c r="W761" s="50" t="str">
        <f>IF($A761="","",(IF((VLOOKUP($A761,DATA!$S$1:$AC$38,9,FALSE))="X","X",(IF(W760="X",1,W760+1)))))</f>
        <v/>
      </c>
      <c r="X761" s="50" t="str">
        <f>IF($A761="","",(IF((VLOOKUP($A761,DATA!$S$1:$AC$38,10,FALSE))="X","X",(IF(X760="X",1,X760+1)))))</f>
        <v/>
      </c>
      <c r="Y761" s="51" t="str">
        <f>IF($A761="","",(IF((VLOOKUP($A761,DATA!$S$1:$AC$38,11,FALSE))="X","X",(IF(Y760="X",1,Y760+1)))))</f>
        <v/>
      </c>
    </row>
    <row r="762" spans="2:25" ht="18.600000000000001" customHeight="1" x14ac:dyDescent="0.25">
      <c r="B762" s="50" t="str">
        <f>IF($A762="","",(IF((VLOOKUP($A762,DATA!$A$1:$M$38,2,FALSE))="X","X",(IF(B761="X",1,B761+1)))))</f>
        <v/>
      </c>
      <c r="C762" s="51" t="str">
        <f>IF($A762="","",(IF((VLOOKUP($A762,DATA!$A$1:$M$38,3,FALSE))="X","X",(IF(C761="X",1,C761+1)))))</f>
        <v/>
      </c>
      <c r="D762" s="50" t="str">
        <f>IF($A762="","",(IF((VLOOKUP($A762,DATA!$A$1:$M$38,4,FALSE))="X","X",(IF(D761="X",1,D761+1)))))</f>
        <v/>
      </c>
      <c r="E762" s="51" t="str">
        <f>IF($A762="","",(IF((VLOOKUP($A762,DATA!$A$1:$M$38,5,FALSE))="X","X",(IF(E761="X",1,E761+1)))))</f>
        <v/>
      </c>
      <c r="F762" s="50" t="str">
        <f>IF($A762="","",(IF((VLOOKUP($A762,DATA!$A$1:$M$38,6,FALSE))="X","X",(IF(F761="X",1,F761+1)))))</f>
        <v/>
      </c>
      <c r="G762" s="51" t="str">
        <f>IF($A762="","",(IF((VLOOKUP($A762,DATA!$A$1:$M$38,7,FALSE))="X","X",(IF(G761="X",1,G761+1)))))</f>
        <v/>
      </c>
      <c r="H762" s="50" t="str">
        <f>IF($A762="","",(IF((VLOOKUP($A762,DATA!$A$1:$M$38,8,FALSE))="X","X",(IF(H761="X",1,H761+1)))))</f>
        <v/>
      </c>
      <c r="I762" s="50" t="str">
        <f>IF($A762="","",(IF((VLOOKUP($A762,DATA!$A$1:$M$38,9,FALSE))="X","X",(IF(I761="X",1,I761+1)))))</f>
        <v/>
      </c>
      <c r="J762" s="51" t="str">
        <f>IF($A762="","",(IF((VLOOKUP($A762,DATA!$A$1:$M$38,10,FALSE))="X","X",(IF(J761="X",1,J761+1)))))</f>
        <v/>
      </c>
      <c r="K762" s="50" t="str">
        <f>IF($A762="","",(IF((VLOOKUP($A762,DATA!$A$1:$M$38,11,FALSE))="X","X",(IF(K761="X",1,K761+1)))))</f>
        <v/>
      </c>
      <c r="L762" s="50" t="str">
        <f>IF($A762="","",(IF((VLOOKUP($A762,DATA!$A$1:$M$38,12,FALSE))="X","X",(IF(L761="X",1,L761+1)))))</f>
        <v/>
      </c>
      <c r="M762" s="50" t="str">
        <f>IF($A762="","",(IF((VLOOKUP($A762,DATA!$A$1:$M$38,13,FALSE))="X","X",(IF(M761="X",1,M761+1)))))</f>
        <v/>
      </c>
      <c r="N762" s="53" t="str">
        <f t="shared" si="22"/>
        <v/>
      </c>
      <c r="O762" s="51" t="str">
        <f t="shared" si="23"/>
        <v/>
      </c>
      <c r="P762" s="50" t="str">
        <f>IF($A762="","",(IF((VLOOKUP($A762,DATA!$S$1:$AC$38,2,FALSE))="X","X",(IF(P761="X",1,P761+1)))))</f>
        <v/>
      </c>
      <c r="Q762" s="50" t="str">
        <f>IF($A762="","",(IF((VLOOKUP($A762,DATA!$S$1:$AC$38,3,FALSE))="X","X",(IF(Q761="X",1,Q761+1)))))</f>
        <v/>
      </c>
      <c r="R762" s="50" t="str">
        <f>IF($A762="","",(IF((VLOOKUP($A762,DATA!$S$1:$AC$38,4,FALSE))="X","X",(IF(R761="X",1,R761+1)))))</f>
        <v/>
      </c>
      <c r="S762" s="50" t="str">
        <f>IF($A762="","",(IF((VLOOKUP($A762,DATA!$S$1:$AC$38,5,FALSE))="X","X",(IF(S761="X",1,S761+1)))))</f>
        <v/>
      </c>
      <c r="T762" s="50" t="str">
        <f>IF($A762="","",(IF((VLOOKUP($A762,DATA!$S$1:$AC$38,6,FALSE))="X","X",(IF(T761="X",1,T761+1)))))</f>
        <v/>
      </c>
      <c r="U762" s="50" t="str">
        <f>IF($A762="","",(IF((VLOOKUP($A762,DATA!$S$1:$AC$38,7,FALSE))="X","X",(IF(U761="X",1,U761+1)))))</f>
        <v/>
      </c>
      <c r="V762" s="51" t="str">
        <f>IF($A762="","",(IF((VLOOKUP($A762,DATA!$S$1:$AC$38,8,FALSE))="X","X",(IF(V761="X",1,V761+1)))))</f>
        <v/>
      </c>
      <c r="W762" s="50" t="str">
        <f>IF($A762="","",(IF((VLOOKUP($A762,DATA!$S$1:$AC$38,9,FALSE))="X","X",(IF(W761="X",1,W761+1)))))</f>
        <v/>
      </c>
      <c r="X762" s="50" t="str">
        <f>IF($A762="","",(IF((VLOOKUP($A762,DATA!$S$1:$AC$38,10,FALSE))="X","X",(IF(X761="X",1,X761+1)))))</f>
        <v/>
      </c>
      <c r="Y762" s="51" t="str">
        <f>IF($A762="","",(IF((VLOOKUP($A762,DATA!$S$1:$AC$38,11,FALSE))="X","X",(IF(Y761="X",1,Y761+1)))))</f>
        <v/>
      </c>
    </row>
    <row r="763" spans="2:25" ht="18.600000000000001" customHeight="1" x14ac:dyDescent="0.25">
      <c r="B763" s="50" t="str">
        <f>IF($A763="","",(IF((VLOOKUP($A763,DATA!$A$1:$M$38,2,FALSE))="X","X",(IF(B762="X",1,B762+1)))))</f>
        <v/>
      </c>
      <c r="C763" s="51" t="str">
        <f>IF($A763="","",(IF((VLOOKUP($A763,DATA!$A$1:$M$38,3,FALSE))="X","X",(IF(C762="X",1,C762+1)))))</f>
        <v/>
      </c>
      <c r="D763" s="50" t="str">
        <f>IF($A763="","",(IF((VLOOKUP($A763,DATA!$A$1:$M$38,4,FALSE))="X","X",(IF(D762="X",1,D762+1)))))</f>
        <v/>
      </c>
      <c r="E763" s="51" t="str">
        <f>IF($A763="","",(IF((VLOOKUP($A763,DATA!$A$1:$M$38,5,FALSE))="X","X",(IF(E762="X",1,E762+1)))))</f>
        <v/>
      </c>
      <c r="F763" s="50" t="str">
        <f>IF($A763="","",(IF((VLOOKUP($A763,DATA!$A$1:$M$38,6,FALSE))="X","X",(IF(F762="X",1,F762+1)))))</f>
        <v/>
      </c>
      <c r="G763" s="51" t="str">
        <f>IF($A763="","",(IF((VLOOKUP($A763,DATA!$A$1:$M$38,7,FALSE))="X","X",(IF(G762="X",1,G762+1)))))</f>
        <v/>
      </c>
      <c r="H763" s="50" t="str">
        <f>IF($A763="","",(IF((VLOOKUP($A763,DATA!$A$1:$M$38,8,FALSE))="X","X",(IF(H762="X",1,H762+1)))))</f>
        <v/>
      </c>
      <c r="I763" s="50" t="str">
        <f>IF($A763="","",(IF((VLOOKUP($A763,DATA!$A$1:$M$38,9,FALSE))="X","X",(IF(I762="X",1,I762+1)))))</f>
        <v/>
      </c>
      <c r="J763" s="51" t="str">
        <f>IF($A763="","",(IF((VLOOKUP($A763,DATA!$A$1:$M$38,10,FALSE))="X","X",(IF(J762="X",1,J762+1)))))</f>
        <v/>
      </c>
      <c r="K763" s="50" t="str">
        <f>IF($A763="","",(IF((VLOOKUP($A763,DATA!$A$1:$M$38,11,FALSE))="X","X",(IF(K762="X",1,K762+1)))))</f>
        <v/>
      </c>
      <c r="L763" s="50" t="str">
        <f>IF($A763="","",(IF((VLOOKUP($A763,DATA!$A$1:$M$38,12,FALSE))="X","X",(IF(L762="X",1,L762+1)))))</f>
        <v/>
      </c>
      <c r="M763" s="50" t="str">
        <f>IF($A763="","",(IF((VLOOKUP($A763,DATA!$A$1:$M$38,13,FALSE))="X","X",(IF(M762="X",1,M762+1)))))</f>
        <v/>
      </c>
      <c r="N763" s="53" t="str">
        <f t="shared" si="22"/>
        <v/>
      </c>
      <c r="O763" s="51" t="str">
        <f t="shared" si="23"/>
        <v/>
      </c>
      <c r="P763" s="50" t="str">
        <f>IF($A763="","",(IF((VLOOKUP($A763,DATA!$S$1:$AC$38,2,FALSE))="X","X",(IF(P762="X",1,P762+1)))))</f>
        <v/>
      </c>
      <c r="Q763" s="50" t="str">
        <f>IF($A763="","",(IF((VLOOKUP($A763,DATA!$S$1:$AC$38,3,FALSE))="X","X",(IF(Q762="X",1,Q762+1)))))</f>
        <v/>
      </c>
      <c r="R763" s="50" t="str">
        <f>IF($A763="","",(IF((VLOOKUP($A763,DATA!$S$1:$AC$38,4,FALSE))="X","X",(IF(R762="X",1,R762+1)))))</f>
        <v/>
      </c>
      <c r="S763" s="50" t="str">
        <f>IF($A763="","",(IF((VLOOKUP($A763,DATA!$S$1:$AC$38,5,FALSE))="X","X",(IF(S762="X",1,S762+1)))))</f>
        <v/>
      </c>
      <c r="T763" s="50" t="str">
        <f>IF($A763="","",(IF((VLOOKUP($A763,DATA!$S$1:$AC$38,6,FALSE))="X","X",(IF(T762="X",1,T762+1)))))</f>
        <v/>
      </c>
      <c r="U763" s="50" t="str">
        <f>IF($A763="","",(IF((VLOOKUP($A763,DATA!$S$1:$AC$38,7,FALSE))="X","X",(IF(U762="X",1,U762+1)))))</f>
        <v/>
      </c>
      <c r="V763" s="51" t="str">
        <f>IF($A763="","",(IF((VLOOKUP($A763,DATA!$S$1:$AC$38,8,FALSE))="X","X",(IF(V762="X",1,V762+1)))))</f>
        <v/>
      </c>
      <c r="W763" s="50" t="str">
        <f>IF($A763="","",(IF((VLOOKUP($A763,DATA!$S$1:$AC$38,9,FALSE))="X","X",(IF(W762="X",1,W762+1)))))</f>
        <v/>
      </c>
      <c r="X763" s="50" t="str">
        <f>IF($A763="","",(IF((VLOOKUP($A763,DATA!$S$1:$AC$38,10,FALSE))="X","X",(IF(X762="X",1,X762+1)))))</f>
        <v/>
      </c>
      <c r="Y763" s="51" t="str">
        <f>IF($A763="","",(IF((VLOOKUP($A763,DATA!$S$1:$AC$38,11,FALSE))="X","X",(IF(Y762="X",1,Y762+1)))))</f>
        <v/>
      </c>
    </row>
    <row r="764" spans="2:25" ht="18.600000000000001" customHeight="1" x14ac:dyDescent="0.25">
      <c r="B764" s="50" t="str">
        <f>IF($A764="","",(IF((VLOOKUP($A764,DATA!$A$1:$M$38,2,FALSE))="X","X",(IF(B763="X",1,B763+1)))))</f>
        <v/>
      </c>
      <c r="C764" s="51" t="str">
        <f>IF($A764="","",(IF((VLOOKUP($A764,DATA!$A$1:$M$38,3,FALSE))="X","X",(IF(C763="X",1,C763+1)))))</f>
        <v/>
      </c>
      <c r="D764" s="50" t="str">
        <f>IF($A764="","",(IF((VLOOKUP($A764,DATA!$A$1:$M$38,4,FALSE))="X","X",(IF(D763="X",1,D763+1)))))</f>
        <v/>
      </c>
      <c r="E764" s="51" t="str">
        <f>IF($A764="","",(IF((VLOOKUP($A764,DATA!$A$1:$M$38,5,FALSE))="X","X",(IF(E763="X",1,E763+1)))))</f>
        <v/>
      </c>
      <c r="F764" s="50" t="str">
        <f>IF($A764="","",(IF((VLOOKUP($A764,DATA!$A$1:$M$38,6,FALSE))="X","X",(IF(F763="X",1,F763+1)))))</f>
        <v/>
      </c>
      <c r="G764" s="51" t="str">
        <f>IF($A764="","",(IF((VLOOKUP($A764,DATA!$A$1:$M$38,7,FALSE))="X","X",(IF(G763="X",1,G763+1)))))</f>
        <v/>
      </c>
      <c r="H764" s="50" t="str">
        <f>IF($A764="","",(IF((VLOOKUP($A764,DATA!$A$1:$M$38,8,FALSE))="X","X",(IF(H763="X",1,H763+1)))))</f>
        <v/>
      </c>
      <c r="I764" s="50" t="str">
        <f>IF($A764="","",(IF((VLOOKUP($A764,DATA!$A$1:$M$38,9,FALSE))="X","X",(IF(I763="X",1,I763+1)))))</f>
        <v/>
      </c>
      <c r="J764" s="51" t="str">
        <f>IF($A764="","",(IF((VLOOKUP($A764,DATA!$A$1:$M$38,10,FALSE))="X","X",(IF(J763="X",1,J763+1)))))</f>
        <v/>
      </c>
      <c r="K764" s="50" t="str">
        <f>IF($A764="","",(IF((VLOOKUP($A764,DATA!$A$1:$M$38,11,FALSE))="X","X",(IF(K763="X",1,K763+1)))))</f>
        <v/>
      </c>
      <c r="L764" s="50" t="str">
        <f>IF($A764="","",(IF((VLOOKUP($A764,DATA!$A$1:$M$38,12,FALSE))="X","X",(IF(L763="X",1,L763+1)))))</f>
        <v/>
      </c>
      <c r="M764" s="50" t="str">
        <f>IF($A764="","",(IF((VLOOKUP($A764,DATA!$A$1:$M$38,13,FALSE))="X","X",(IF(M763="X",1,M763+1)))))</f>
        <v/>
      </c>
      <c r="N764" s="53" t="str">
        <f t="shared" si="22"/>
        <v/>
      </c>
      <c r="O764" s="51" t="str">
        <f t="shared" si="23"/>
        <v/>
      </c>
      <c r="P764" s="50" t="str">
        <f>IF($A764="","",(IF((VLOOKUP($A764,DATA!$S$1:$AC$38,2,FALSE))="X","X",(IF(P763="X",1,P763+1)))))</f>
        <v/>
      </c>
      <c r="Q764" s="50" t="str">
        <f>IF($A764="","",(IF((VLOOKUP($A764,DATA!$S$1:$AC$38,3,FALSE))="X","X",(IF(Q763="X",1,Q763+1)))))</f>
        <v/>
      </c>
      <c r="R764" s="50" t="str">
        <f>IF($A764="","",(IF((VLOOKUP($A764,DATA!$S$1:$AC$38,4,FALSE))="X","X",(IF(R763="X",1,R763+1)))))</f>
        <v/>
      </c>
      <c r="S764" s="50" t="str">
        <f>IF($A764="","",(IF((VLOOKUP($A764,DATA!$S$1:$AC$38,5,FALSE))="X","X",(IF(S763="X",1,S763+1)))))</f>
        <v/>
      </c>
      <c r="T764" s="50" t="str">
        <f>IF($A764="","",(IF((VLOOKUP($A764,DATA!$S$1:$AC$38,6,FALSE))="X","X",(IF(T763="X",1,T763+1)))))</f>
        <v/>
      </c>
      <c r="U764" s="50" t="str">
        <f>IF($A764="","",(IF((VLOOKUP($A764,DATA!$S$1:$AC$38,7,FALSE))="X","X",(IF(U763="X",1,U763+1)))))</f>
        <v/>
      </c>
      <c r="V764" s="51" t="str">
        <f>IF($A764="","",(IF((VLOOKUP($A764,DATA!$S$1:$AC$38,8,FALSE))="X","X",(IF(V763="X",1,V763+1)))))</f>
        <v/>
      </c>
      <c r="W764" s="50" t="str">
        <f>IF($A764="","",(IF((VLOOKUP($A764,DATA!$S$1:$AC$38,9,FALSE))="X","X",(IF(W763="X",1,W763+1)))))</f>
        <v/>
      </c>
      <c r="X764" s="50" t="str">
        <f>IF($A764="","",(IF((VLOOKUP($A764,DATA!$S$1:$AC$38,10,FALSE))="X","X",(IF(X763="X",1,X763+1)))))</f>
        <v/>
      </c>
      <c r="Y764" s="51" t="str">
        <f>IF($A764="","",(IF((VLOOKUP($A764,DATA!$S$1:$AC$38,11,FALSE))="X","X",(IF(Y763="X",1,Y763+1)))))</f>
        <v/>
      </c>
    </row>
    <row r="765" spans="2:25" ht="18.600000000000001" customHeight="1" x14ac:dyDescent="0.25">
      <c r="B765" s="50" t="str">
        <f>IF($A765="","",(IF((VLOOKUP($A765,DATA!$A$1:$M$38,2,FALSE))="X","X",(IF(B764="X",1,B764+1)))))</f>
        <v/>
      </c>
      <c r="C765" s="51" t="str">
        <f>IF($A765="","",(IF((VLOOKUP($A765,DATA!$A$1:$M$38,3,FALSE))="X","X",(IF(C764="X",1,C764+1)))))</f>
        <v/>
      </c>
      <c r="D765" s="50" t="str">
        <f>IF($A765="","",(IF((VLOOKUP($A765,DATA!$A$1:$M$38,4,FALSE))="X","X",(IF(D764="X",1,D764+1)))))</f>
        <v/>
      </c>
      <c r="E765" s="51" t="str">
        <f>IF($A765="","",(IF((VLOOKUP($A765,DATA!$A$1:$M$38,5,FALSE))="X","X",(IF(E764="X",1,E764+1)))))</f>
        <v/>
      </c>
      <c r="F765" s="50" t="str">
        <f>IF($A765="","",(IF((VLOOKUP($A765,DATA!$A$1:$M$38,6,FALSE))="X","X",(IF(F764="X",1,F764+1)))))</f>
        <v/>
      </c>
      <c r="G765" s="51" t="str">
        <f>IF($A765="","",(IF((VLOOKUP($A765,DATA!$A$1:$M$38,7,FALSE))="X","X",(IF(G764="X",1,G764+1)))))</f>
        <v/>
      </c>
      <c r="H765" s="50" t="str">
        <f>IF($A765="","",(IF((VLOOKUP($A765,DATA!$A$1:$M$38,8,FALSE))="X","X",(IF(H764="X",1,H764+1)))))</f>
        <v/>
      </c>
      <c r="I765" s="50" t="str">
        <f>IF($A765="","",(IF((VLOOKUP($A765,DATA!$A$1:$M$38,9,FALSE))="X","X",(IF(I764="X",1,I764+1)))))</f>
        <v/>
      </c>
      <c r="J765" s="51" t="str">
        <f>IF($A765="","",(IF((VLOOKUP($A765,DATA!$A$1:$M$38,10,FALSE))="X","X",(IF(J764="X",1,J764+1)))))</f>
        <v/>
      </c>
      <c r="K765" s="50" t="str">
        <f>IF($A765="","",(IF((VLOOKUP($A765,DATA!$A$1:$M$38,11,FALSE))="X","X",(IF(K764="X",1,K764+1)))))</f>
        <v/>
      </c>
      <c r="L765" s="50" t="str">
        <f>IF($A765="","",(IF((VLOOKUP($A765,DATA!$A$1:$M$38,12,FALSE))="X","X",(IF(L764="X",1,L764+1)))))</f>
        <v/>
      </c>
      <c r="M765" s="50" t="str">
        <f>IF($A765="","",(IF((VLOOKUP($A765,DATA!$A$1:$M$38,13,FALSE))="X","X",(IF(M764="X",1,M764+1)))))</f>
        <v/>
      </c>
      <c r="N765" s="53" t="str">
        <f t="shared" si="22"/>
        <v/>
      </c>
      <c r="O765" s="51" t="str">
        <f t="shared" si="23"/>
        <v/>
      </c>
      <c r="P765" s="50" t="str">
        <f>IF($A765="","",(IF((VLOOKUP($A765,DATA!$S$1:$AC$38,2,FALSE))="X","X",(IF(P764="X",1,P764+1)))))</f>
        <v/>
      </c>
      <c r="Q765" s="50" t="str">
        <f>IF($A765="","",(IF((VLOOKUP($A765,DATA!$S$1:$AC$38,3,FALSE))="X","X",(IF(Q764="X",1,Q764+1)))))</f>
        <v/>
      </c>
      <c r="R765" s="50" t="str">
        <f>IF($A765="","",(IF((VLOOKUP($A765,DATA!$S$1:$AC$38,4,FALSE))="X","X",(IF(R764="X",1,R764+1)))))</f>
        <v/>
      </c>
      <c r="S765" s="50" t="str">
        <f>IF($A765="","",(IF((VLOOKUP($A765,DATA!$S$1:$AC$38,5,FALSE))="X","X",(IF(S764="X",1,S764+1)))))</f>
        <v/>
      </c>
      <c r="T765" s="50" t="str">
        <f>IF($A765="","",(IF((VLOOKUP($A765,DATA!$S$1:$AC$38,6,FALSE))="X","X",(IF(T764="X",1,T764+1)))))</f>
        <v/>
      </c>
      <c r="U765" s="50" t="str">
        <f>IF($A765="","",(IF((VLOOKUP($A765,DATA!$S$1:$AC$38,7,FALSE))="X","X",(IF(U764="X",1,U764+1)))))</f>
        <v/>
      </c>
      <c r="V765" s="51" t="str">
        <f>IF($A765="","",(IF((VLOOKUP($A765,DATA!$S$1:$AC$38,8,FALSE))="X","X",(IF(V764="X",1,V764+1)))))</f>
        <v/>
      </c>
      <c r="W765" s="50" t="str">
        <f>IF($A765="","",(IF((VLOOKUP($A765,DATA!$S$1:$AC$38,9,FALSE))="X","X",(IF(W764="X",1,W764+1)))))</f>
        <v/>
      </c>
      <c r="X765" s="50" t="str">
        <f>IF($A765="","",(IF((VLOOKUP($A765,DATA!$S$1:$AC$38,10,FALSE))="X","X",(IF(X764="X",1,X764+1)))))</f>
        <v/>
      </c>
      <c r="Y765" s="51" t="str">
        <f>IF($A765="","",(IF((VLOOKUP($A765,DATA!$S$1:$AC$38,11,FALSE))="X","X",(IF(Y764="X",1,Y764+1)))))</f>
        <v/>
      </c>
    </row>
    <row r="766" spans="2:25" ht="18.600000000000001" customHeight="1" x14ac:dyDescent="0.25">
      <c r="B766" s="50" t="str">
        <f>IF($A766="","",(IF((VLOOKUP($A766,DATA!$A$1:$M$38,2,FALSE))="X","X",(IF(B765="X",1,B765+1)))))</f>
        <v/>
      </c>
      <c r="C766" s="51" t="str">
        <f>IF($A766="","",(IF((VLOOKUP($A766,DATA!$A$1:$M$38,3,FALSE))="X","X",(IF(C765="X",1,C765+1)))))</f>
        <v/>
      </c>
      <c r="D766" s="50" t="str">
        <f>IF($A766="","",(IF((VLOOKUP($A766,DATA!$A$1:$M$38,4,FALSE))="X","X",(IF(D765="X",1,D765+1)))))</f>
        <v/>
      </c>
      <c r="E766" s="51" t="str">
        <f>IF($A766="","",(IF((VLOOKUP($A766,DATA!$A$1:$M$38,5,FALSE))="X","X",(IF(E765="X",1,E765+1)))))</f>
        <v/>
      </c>
      <c r="F766" s="50" t="str">
        <f>IF($A766="","",(IF((VLOOKUP($A766,DATA!$A$1:$M$38,6,FALSE))="X","X",(IF(F765="X",1,F765+1)))))</f>
        <v/>
      </c>
      <c r="G766" s="51" t="str">
        <f>IF($A766="","",(IF((VLOOKUP($A766,DATA!$A$1:$M$38,7,FALSE))="X","X",(IF(G765="X",1,G765+1)))))</f>
        <v/>
      </c>
      <c r="H766" s="50" t="str">
        <f>IF($A766="","",(IF((VLOOKUP($A766,DATA!$A$1:$M$38,8,FALSE))="X","X",(IF(H765="X",1,H765+1)))))</f>
        <v/>
      </c>
      <c r="I766" s="50" t="str">
        <f>IF($A766="","",(IF((VLOOKUP($A766,DATA!$A$1:$M$38,9,FALSE))="X","X",(IF(I765="X",1,I765+1)))))</f>
        <v/>
      </c>
      <c r="J766" s="51" t="str">
        <f>IF($A766="","",(IF((VLOOKUP($A766,DATA!$A$1:$M$38,10,FALSE))="X","X",(IF(J765="X",1,J765+1)))))</f>
        <v/>
      </c>
      <c r="K766" s="50" t="str">
        <f>IF($A766="","",(IF((VLOOKUP($A766,DATA!$A$1:$M$38,11,FALSE))="X","X",(IF(K765="X",1,K765+1)))))</f>
        <v/>
      </c>
      <c r="L766" s="50" t="str">
        <f>IF($A766="","",(IF((VLOOKUP($A766,DATA!$A$1:$M$38,12,FALSE))="X","X",(IF(L765="X",1,L765+1)))))</f>
        <v/>
      </c>
      <c r="M766" s="50" t="str">
        <f>IF($A766="","",(IF((VLOOKUP($A766,DATA!$A$1:$M$38,13,FALSE))="X","X",(IF(M765="X",1,M765+1)))))</f>
        <v/>
      </c>
      <c r="N766" s="53" t="str">
        <f t="shared" si="22"/>
        <v/>
      </c>
      <c r="O766" s="51" t="str">
        <f t="shared" si="23"/>
        <v/>
      </c>
      <c r="P766" s="50" t="str">
        <f>IF($A766="","",(IF((VLOOKUP($A766,DATA!$S$1:$AC$38,2,FALSE))="X","X",(IF(P765="X",1,P765+1)))))</f>
        <v/>
      </c>
      <c r="Q766" s="50" t="str">
        <f>IF($A766="","",(IF((VLOOKUP($A766,DATA!$S$1:$AC$38,3,FALSE))="X","X",(IF(Q765="X",1,Q765+1)))))</f>
        <v/>
      </c>
      <c r="R766" s="50" t="str">
        <f>IF($A766="","",(IF((VLOOKUP($A766,DATA!$S$1:$AC$38,4,FALSE))="X","X",(IF(R765="X",1,R765+1)))))</f>
        <v/>
      </c>
      <c r="S766" s="50" t="str">
        <f>IF($A766="","",(IF((VLOOKUP($A766,DATA!$S$1:$AC$38,5,FALSE))="X","X",(IF(S765="X",1,S765+1)))))</f>
        <v/>
      </c>
      <c r="T766" s="50" t="str">
        <f>IF($A766="","",(IF((VLOOKUP($A766,DATA!$S$1:$AC$38,6,FALSE))="X","X",(IF(T765="X",1,T765+1)))))</f>
        <v/>
      </c>
      <c r="U766" s="50" t="str">
        <f>IF($A766="","",(IF((VLOOKUP($A766,DATA!$S$1:$AC$38,7,FALSE))="X","X",(IF(U765="X",1,U765+1)))))</f>
        <v/>
      </c>
      <c r="V766" s="51" t="str">
        <f>IF($A766="","",(IF((VLOOKUP($A766,DATA!$S$1:$AC$38,8,FALSE))="X","X",(IF(V765="X",1,V765+1)))))</f>
        <v/>
      </c>
      <c r="W766" s="50" t="str">
        <f>IF($A766="","",(IF((VLOOKUP($A766,DATA!$S$1:$AC$38,9,FALSE))="X","X",(IF(W765="X",1,W765+1)))))</f>
        <v/>
      </c>
      <c r="X766" s="50" t="str">
        <f>IF($A766="","",(IF((VLOOKUP($A766,DATA!$S$1:$AC$38,10,FALSE))="X","X",(IF(X765="X",1,X765+1)))))</f>
        <v/>
      </c>
      <c r="Y766" s="51" t="str">
        <f>IF($A766="","",(IF((VLOOKUP($A766,DATA!$S$1:$AC$38,11,FALSE))="X","X",(IF(Y765="X",1,Y765+1)))))</f>
        <v/>
      </c>
    </row>
    <row r="767" spans="2:25" ht="18.600000000000001" customHeight="1" x14ac:dyDescent="0.25">
      <c r="B767" s="50" t="str">
        <f>IF($A767="","",(IF((VLOOKUP($A767,DATA!$A$1:$M$38,2,FALSE))="X","X",(IF(B766="X",1,B766+1)))))</f>
        <v/>
      </c>
      <c r="C767" s="51" t="str">
        <f>IF($A767="","",(IF((VLOOKUP($A767,DATA!$A$1:$M$38,3,FALSE))="X","X",(IF(C766="X",1,C766+1)))))</f>
        <v/>
      </c>
      <c r="D767" s="50" t="str">
        <f>IF($A767="","",(IF((VLOOKUP($A767,DATA!$A$1:$M$38,4,FALSE))="X","X",(IF(D766="X",1,D766+1)))))</f>
        <v/>
      </c>
      <c r="E767" s="51" t="str">
        <f>IF($A767="","",(IF((VLOOKUP($A767,DATA!$A$1:$M$38,5,FALSE))="X","X",(IF(E766="X",1,E766+1)))))</f>
        <v/>
      </c>
      <c r="F767" s="50" t="str">
        <f>IF($A767="","",(IF((VLOOKUP($A767,DATA!$A$1:$M$38,6,FALSE))="X","X",(IF(F766="X",1,F766+1)))))</f>
        <v/>
      </c>
      <c r="G767" s="51" t="str">
        <f>IF($A767="","",(IF((VLOOKUP($A767,DATA!$A$1:$M$38,7,FALSE))="X","X",(IF(G766="X",1,G766+1)))))</f>
        <v/>
      </c>
      <c r="H767" s="50" t="str">
        <f>IF($A767="","",(IF((VLOOKUP($A767,DATA!$A$1:$M$38,8,FALSE))="X","X",(IF(H766="X",1,H766+1)))))</f>
        <v/>
      </c>
      <c r="I767" s="50" t="str">
        <f>IF($A767="","",(IF((VLOOKUP($A767,DATA!$A$1:$M$38,9,FALSE))="X","X",(IF(I766="X",1,I766+1)))))</f>
        <v/>
      </c>
      <c r="J767" s="51" t="str">
        <f>IF($A767="","",(IF((VLOOKUP($A767,DATA!$A$1:$M$38,10,FALSE))="X","X",(IF(J766="X",1,J766+1)))))</f>
        <v/>
      </c>
      <c r="K767" s="50" t="str">
        <f>IF($A767="","",(IF((VLOOKUP($A767,DATA!$A$1:$M$38,11,FALSE))="X","X",(IF(K766="X",1,K766+1)))))</f>
        <v/>
      </c>
      <c r="L767" s="50" t="str">
        <f>IF($A767="","",(IF((VLOOKUP($A767,DATA!$A$1:$M$38,12,FALSE))="X","X",(IF(L766="X",1,L766+1)))))</f>
        <v/>
      </c>
      <c r="M767" s="50" t="str">
        <f>IF($A767="","",(IF((VLOOKUP($A767,DATA!$A$1:$M$38,13,FALSE))="X","X",(IF(M766="X",1,M766+1)))))</f>
        <v/>
      </c>
      <c r="N767" s="53" t="str">
        <f t="shared" si="22"/>
        <v/>
      </c>
      <c r="O767" s="51" t="str">
        <f t="shared" si="23"/>
        <v/>
      </c>
      <c r="P767" s="50" t="str">
        <f>IF($A767="","",(IF((VLOOKUP($A767,DATA!$S$1:$AC$38,2,FALSE))="X","X",(IF(P766="X",1,P766+1)))))</f>
        <v/>
      </c>
      <c r="Q767" s="50" t="str">
        <f>IF($A767="","",(IF((VLOOKUP($A767,DATA!$S$1:$AC$38,3,FALSE))="X","X",(IF(Q766="X",1,Q766+1)))))</f>
        <v/>
      </c>
      <c r="R767" s="50" t="str">
        <f>IF($A767="","",(IF((VLOOKUP($A767,DATA!$S$1:$AC$38,4,FALSE))="X","X",(IF(R766="X",1,R766+1)))))</f>
        <v/>
      </c>
      <c r="S767" s="50" t="str">
        <f>IF($A767="","",(IF((VLOOKUP($A767,DATA!$S$1:$AC$38,5,FALSE))="X","X",(IF(S766="X",1,S766+1)))))</f>
        <v/>
      </c>
      <c r="T767" s="50" t="str">
        <f>IF($A767="","",(IF((VLOOKUP($A767,DATA!$S$1:$AC$38,6,FALSE))="X","X",(IF(T766="X",1,T766+1)))))</f>
        <v/>
      </c>
      <c r="U767" s="50" t="str">
        <f>IF($A767="","",(IF((VLOOKUP($A767,DATA!$S$1:$AC$38,7,FALSE))="X","X",(IF(U766="X",1,U766+1)))))</f>
        <v/>
      </c>
      <c r="V767" s="51" t="str">
        <f>IF($A767="","",(IF((VLOOKUP($A767,DATA!$S$1:$AC$38,8,FALSE))="X","X",(IF(V766="X",1,V766+1)))))</f>
        <v/>
      </c>
      <c r="W767" s="50" t="str">
        <f>IF($A767="","",(IF((VLOOKUP($A767,DATA!$S$1:$AC$38,9,FALSE))="X","X",(IF(W766="X",1,W766+1)))))</f>
        <v/>
      </c>
      <c r="X767" s="50" t="str">
        <f>IF($A767="","",(IF((VLOOKUP($A767,DATA!$S$1:$AC$38,10,FALSE))="X","X",(IF(X766="X",1,X766+1)))))</f>
        <v/>
      </c>
      <c r="Y767" s="51" t="str">
        <f>IF($A767="","",(IF((VLOOKUP($A767,DATA!$S$1:$AC$38,11,FALSE))="X","X",(IF(Y766="X",1,Y766+1)))))</f>
        <v/>
      </c>
    </row>
    <row r="768" spans="2:25" ht="18.600000000000001" customHeight="1" x14ac:dyDescent="0.25">
      <c r="B768" s="50" t="str">
        <f>IF($A768="","",(IF((VLOOKUP($A768,DATA!$A$1:$M$38,2,FALSE))="X","X",(IF(B767="X",1,B767+1)))))</f>
        <v/>
      </c>
      <c r="C768" s="51" t="str">
        <f>IF($A768="","",(IF((VLOOKUP($A768,DATA!$A$1:$M$38,3,FALSE))="X","X",(IF(C767="X",1,C767+1)))))</f>
        <v/>
      </c>
      <c r="D768" s="50" t="str">
        <f>IF($A768="","",(IF((VLOOKUP($A768,DATA!$A$1:$M$38,4,FALSE))="X","X",(IF(D767="X",1,D767+1)))))</f>
        <v/>
      </c>
      <c r="E768" s="51" t="str">
        <f>IF($A768="","",(IF((VLOOKUP($A768,DATA!$A$1:$M$38,5,FALSE))="X","X",(IF(E767="X",1,E767+1)))))</f>
        <v/>
      </c>
      <c r="F768" s="50" t="str">
        <f>IF($A768="","",(IF((VLOOKUP($A768,DATA!$A$1:$M$38,6,FALSE))="X","X",(IF(F767="X",1,F767+1)))))</f>
        <v/>
      </c>
      <c r="G768" s="51" t="str">
        <f>IF($A768="","",(IF((VLOOKUP($A768,DATA!$A$1:$M$38,7,FALSE))="X","X",(IF(G767="X",1,G767+1)))))</f>
        <v/>
      </c>
      <c r="H768" s="50" t="str">
        <f>IF($A768="","",(IF((VLOOKUP($A768,DATA!$A$1:$M$38,8,FALSE))="X","X",(IF(H767="X",1,H767+1)))))</f>
        <v/>
      </c>
      <c r="I768" s="50" t="str">
        <f>IF($A768="","",(IF((VLOOKUP($A768,DATA!$A$1:$M$38,9,FALSE))="X","X",(IF(I767="X",1,I767+1)))))</f>
        <v/>
      </c>
      <c r="J768" s="51" t="str">
        <f>IF($A768="","",(IF((VLOOKUP($A768,DATA!$A$1:$M$38,10,FALSE))="X","X",(IF(J767="X",1,J767+1)))))</f>
        <v/>
      </c>
      <c r="K768" s="50" t="str">
        <f>IF($A768="","",(IF((VLOOKUP($A768,DATA!$A$1:$M$38,11,FALSE))="X","X",(IF(K767="X",1,K767+1)))))</f>
        <v/>
      </c>
      <c r="L768" s="50" t="str">
        <f>IF($A768="","",(IF((VLOOKUP($A768,DATA!$A$1:$M$38,12,FALSE))="X","X",(IF(L767="X",1,L767+1)))))</f>
        <v/>
      </c>
      <c r="M768" s="50" t="str">
        <f>IF($A768="","",(IF((VLOOKUP($A768,DATA!$A$1:$M$38,13,FALSE))="X","X",(IF(M767="X",1,M767+1)))))</f>
        <v/>
      </c>
      <c r="N768" s="53" t="str">
        <f t="shared" si="22"/>
        <v/>
      </c>
      <c r="O768" s="51" t="str">
        <f t="shared" si="23"/>
        <v/>
      </c>
      <c r="P768" s="50" t="str">
        <f>IF($A768="","",(IF((VLOOKUP($A768,DATA!$S$1:$AC$38,2,FALSE))="X","X",(IF(P767="X",1,P767+1)))))</f>
        <v/>
      </c>
      <c r="Q768" s="50" t="str">
        <f>IF($A768="","",(IF((VLOOKUP($A768,DATA!$S$1:$AC$38,3,FALSE))="X","X",(IF(Q767="X",1,Q767+1)))))</f>
        <v/>
      </c>
      <c r="R768" s="50" t="str">
        <f>IF($A768="","",(IF((VLOOKUP($A768,DATA!$S$1:$AC$38,4,FALSE))="X","X",(IF(R767="X",1,R767+1)))))</f>
        <v/>
      </c>
      <c r="S768" s="50" t="str">
        <f>IF($A768="","",(IF((VLOOKUP($A768,DATA!$S$1:$AC$38,5,FALSE))="X","X",(IF(S767="X",1,S767+1)))))</f>
        <v/>
      </c>
      <c r="T768" s="50" t="str">
        <f>IF($A768="","",(IF((VLOOKUP($A768,DATA!$S$1:$AC$38,6,FALSE))="X","X",(IF(T767="X",1,T767+1)))))</f>
        <v/>
      </c>
      <c r="U768" s="50" t="str">
        <f>IF($A768="","",(IF((VLOOKUP($A768,DATA!$S$1:$AC$38,7,FALSE))="X","X",(IF(U767="X",1,U767+1)))))</f>
        <v/>
      </c>
      <c r="V768" s="51" t="str">
        <f>IF($A768="","",(IF((VLOOKUP($A768,DATA!$S$1:$AC$38,8,FALSE))="X","X",(IF(V767="X",1,V767+1)))))</f>
        <v/>
      </c>
      <c r="W768" s="50" t="str">
        <f>IF($A768="","",(IF((VLOOKUP($A768,DATA!$S$1:$AC$38,9,FALSE))="X","X",(IF(W767="X",1,W767+1)))))</f>
        <v/>
      </c>
      <c r="X768" s="50" t="str">
        <f>IF($A768="","",(IF((VLOOKUP($A768,DATA!$S$1:$AC$38,10,FALSE))="X","X",(IF(X767="X",1,X767+1)))))</f>
        <v/>
      </c>
      <c r="Y768" s="51" t="str">
        <f>IF($A768="","",(IF((VLOOKUP($A768,DATA!$S$1:$AC$38,11,FALSE))="X","X",(IF(Y767="X",1,Y767+1)))))</f>
        <v/>
      </c>
    </row>
    <row r="769" spans="2:25" ht="18.600000000000001" customHeight="1" x14ac:dyDescent="0.25">
      <c r="B769" s="50" t="str">
        <f>IF($A769="","",(IF((VLOOKUP($A769,DATA!$A$1:$M$38,2,FALSE))="X","X",(IF(B768="X",1,B768+1)))))</f>
        <v/>
      </c>
      <c r="C769" s="51" t="str">
        <f>IF($A769="","",(IF((VLOOKUP($A769,DATA!$A$1:$M$38,3,FALSE))="X","X",(IF(C768="X",1,C768+1)))))</f>
        <v/>
      </c>
      <c r="D769" s="50" t="str">
        <f>IF($A769="","",(IF((VLOOKUP($A769,DATA!$A$1:$M$38,4,FALSE))="X","X",(IF(D768="X",1,D768+1)))))</f>
        <v/>
      </c>
      <c r="E769" s="51" t="str">
        <f>IF($A769="","",(IF((VLOOKUP($A769,DATA!$A$1:$M$38,5,FALSE))="X","X",(IF(E768="X",1,E768+1)))))</f>
        <v/>
      </c>
      <c r="F769" s="50" t="str">
        <f>IF($A769="","",(IF((VLOOKUP($A769,DATA!$A$1:$M$38,6,FALSE))="X","X",(IF(F768="X",1,F768+1)))))</f>
        <v/>
      </c>
      <c r="G769" s="51" t="str">
        <f>IF($A769="","",(IF((VLOOKUP($A769,DATA!$A$1:$M$38,7,FALSE))="X","X",(IF(G768="X",1,G768+1)))))</f>
        <v/>
      </c>
      <c r="H769" s="50" t="str">
        <f>IF($A769="","",(IF((VLOOKUP($A769,DATA!$A$1:$M$38,8,FALSE))="X","X",(IF(H768="X",1,H768+1)))))</f>
        <v/>
      </c>
      <c r="I769" s="50" t="str">
        <f>IF($A769="","",(IF((VLOOKUP($A769,DATA!$A$1:$M$38,9,FALSE))="X","X",(IF(I768="X",1,I768+1)))))</f>
        <v/>
      </c>
      <c r="J769" s="51" t="str">
        <f>IF($A769="","",(IF((VLOOKUP($A769,DATA!$A$1:$M$38,10,FALSE))="X","X",(IF(J768="X",1,J768+1)))))</f>
        <v/>
      </c>
      <c r="K769" s="50" t="str">
        <f>IF($A769="","",(IF((VLOOKUP($A769,DATA!$A$1:$M$38,11,FALSE))="X","X",(IF(K768="X",1,K768+1)))))</f>
        <v/>
      </c>
      <c r="L769" s="50" t="str">
        <f>IF($A769="","",(IF((VLOOKUP($A769,DATA!$A$1:$M$38,12,FALSE))="X","X",(IF(L768="X",1,L768+1)))))</f>
        <v/>
      </c>
      <c r="M769" s="50" t="str">
        <f>IF($A769="","",(IF((VLOOKUP($A769,DATA!$A$1:$M$38,13,FALSE))="X","X",(IF(M768="X",1,M768+1)))))</f>
        <v/>
      </c>
      <c r="N769" s="53" t="str">
        <f t="shared" si="22"/>
        <v/>
      </c>
      <c r="O769" s="51" t="str">
        <f t="shared" si="23"/>
        <v/>
      </c>
      <c r="P769" s="50" t="str">
        <f>IF($A769="","",(IF((VLOOKUP($A769,DATA!$S$1:$AC$38,2,FALSE))="X","X",(IF(P768="X",1,P768+1)))))</f>
        <v/>
      </c>
      <c r="Q769" s="50" t="str">
        <f>IF($A769="","",(IF((VLOOKUP($A769,DATA!$S$1:$AC$38,3,FALSE))="X","X",(IF(Q768="X",1,Q768+1)))))</f>
        <v/>
      </c>
      <c r="R769" s="50" t="str">
        <f>IF($A769="","",(IF((VLOOKUP($A769,DATA!$S$1:$AC$38,4,FALSE))="X","X",(IF(R768="X",1,R768+1)))))</f>
        <v/>
      </c>
      <c r="S769" s="50" t="str">
        <f>IF($A769="","",(IF((VLOOKUP($A769,DATA!$S$1:$AC$38,5,FALSE))="X","X",(IF(S768="X",1,S768+1)))))</f>
        <v/>
      </c>
      <c r="T769" s="50" t="str">
        <f>IF($A769="","",(IF((VLOOKUP($A769,DATA!$S$1:$AC$38,6,FALSE))="X","X",(IF(T768="X",1,T768+1)))))</f>
        <v/>
      </c>
      <c r="U769" s="50" t="str">
        <f>IF($A769="","",(IF((VLOOKUP($A769,DATA!$S$1:$AC$38,7,FALSE))="X","X",(IF(U768="X",1,U768+1)))))</f>
        <v/>
      </c>
      <c r="V769" s="51" t="str">
        <f>IF($A769="","",(IF((VLOOKUP($A769,DATA!$S$1:$AC$38,8,FALSE))="X","X",(IF(V768="X",1,V768+1)))))</f>
        <v/>
      </c>
      <c r="W769" s="50" t="str">
        <f>IF($A769="","",(IF((VLOOKUP($A769,DATA!$S$1:$AC$38,9,FALSE))="X","X",(IF(W768="X",1,W768+1)))))</f>
        <v/>
      </c>
      <c r="X769" s="50" t="str">
        <f>IF($A769="","",(IF((VLOOKUP($A769,DATA!$S$1:$AC$38,10,FALSE))="X","X",(IF(X768="X",1,X768+1)))))</f>
        <v/>
      </c>
      <c r="Y769" s="51" t="str">
        <f>IF($A769="","",(IF((VLOOKUP($A769,DATA!$S$1:$AC$38,11,FALSE))="X","X",(IF(Y768="X",1,Y768+1)))))</f>
        <v/>
      </c>
    </row>
    <row r="770" spans="2:25" ht="18.600000000000001" customHeight="1" x14ac:dyDescent="0.25">
      <c r="B770" s="50" t="str">
        <f>IF($A770="","",(IF((VLOOKUP($A770,DATA!$A$1:$M$38,2,FALSE))="X","X",(IF(B769="X",1,B769+1)))))</f>
        <v/>
      </c>
      <c r="C770" s="51" t="str">
        <f>IF($A770="","",(IF((VLOOKUP($A770,DATA!$A$1:$M$38,3,FALSE))="X","X",(IF(C769="X",1,C769+1)))))</f>
        <v/>
      </c>
      <c r="D770" s="50" t="str">
        <f>IF($A770="","",(IF((VLOOKUP($A770,DATA!$A$1:$M$38,4,FALSE))="X","X",(IF(D769="X",1,D769+1)))))</f>
        <v/>
      </c>
      <c r="E770" s="51" t="str">
        <f>IF($A770="","",(IF((VLOOKUP($A770,DATA!$A$1:$M$38,5,FALSE))="X","X",(IF(E769="X",1,E769+1)))))</f>
        <v/>
      </c>
      <c r="F770" s="50" t="str">
        <f>IF($A770="","",(IF((VLOOKUP($A770,DATA!$A$1:$M$38,6,FALSE))="X","X",(IF(F769="X",1,F769+1)))))</f>
        <v/>
      </c>
      <c r="G770" s="51" t="str">
        <f>IF($A770="","",(IF((VLOOKUP($A770,DATA!$A$1:$M$38,7,FALSE))="X","X",(IF(G769="X",1,G769+1)))))</f>
        <v/>
      </c>
      <c r="H770" s="50" t="str">
        <f>IF($A770="","",(IF((VLOOKUP($A770,DATA!$A$1:$M$38,8,FALSE))="X","X",(IF(H769="X",1,H769+1)))))</f>
        <v/>
      </c>
      <c r="I770" s="50" t="str">
        <f>IF($A770="","",(IF((VLOOKUP($A770,DATA!$A$1:$M$38,9,FALSE))="X","X",(IF(I769="X",1,I769+1)))))</f>
        <v/>
      </c>
      <c r="J770" s="51" t="str">
        <f>IF($A770="","",(IF((VLOOKUP($A770,DATA!$A$1:$M$38,10,FALSE))="X","X",(IF(J769="X",1,J769+1)))))</f>
        <v/>
      </c>
      <c r="K770" s="50" t="str">
        <f>IF($A770="","",(IF((VLOOKUP($A770,DATA!$A$1:$M$38,11,FALSE))="X","X",(IF(K769="X",1,K769+1)))))</f>
        <v/>
      </c>
      <c r="L770" s="50" t="str">
        <f>IF($A770="","",(IF((VLOOKUP($A770,DATA!$A$1:$M$38,12,FALSE))="X","X",(IF(L769="X",1,L769+1)))))</f>
        <v/>
      </c>
      <c r="M770" s="50" t="str">
        <f>IF($A770="","",(IF((VLOOKUP($A770,DATA!$A$1:$M$38,13,FALSE))="X","X",(IF(M769="X",1,M769+1)))))</f>
        <v/>
      </c>
      <c r="N770" s="53" t="str">
        <f t="shared" si="22"/>
        <v/>
      </c>
      <c r="O770" s="51" t="str">
        <f t="shared" si="23"/>
        <v/>
      </c>
      <c r="P770" s="50" t="str">
        <f>IF($A770="","",(IF((VLOOKUP($A770,DATA!$S$1:$AC$38,2,FALSE))="X","X",(IF(P769="X",1,P769+1)))))</f>
        <v/>
      </c>
      <c r="Q770" s="50" t="str">
        <f>IF($A770="","",(IF((VLOOKUP($A770,DATA!$S$1:$AC$38,3,FALSE))="X","X",(IF(Q769="X",1,Q769+1)))))</f>
        <v/>
      </c>
      <c r="R770" s="50" t="str">
        <f>IF($A770="","",(IF((VLOOKUP($A770,DATA!$S$1:$AC$38,4,FALSE))="X","X",(IF(R769="X",1,R769+1)))))</f>
        <v/>
      </c>
      <c r="S770" s="50" t="str">
        <f>IF($A770="","",(IF((VLOOKUP($A770,DATA!$S$1:$AC$38,5,FALSE))="X","X",(IF(S769="X",1,S769+1)))))</f>
        <v/>
      </c>
      <c r="T770" s="50" t="str">
        <f>IF($A770="","",(IF((VLOOKUP($A770,DATA!$S$1:$AC$38,6,FALSE))="X","X",(IF(T769="X",1,T769+1)))))</f>
        <v/>
      </c>
      <c r="U770" s="50" t="str">
        <f>IF($A770="","",(IF((VLOOKUP($A770,DATA!$S$1:$AC$38,7,FALSE))="X","X",(IF(U769="X",1,U769+1)))))</f>
        <v/>
      </c>
      <c r="V770" s="51" t="str">
        <f>IF($A770="","",(IF((VLOOKUP($A770,DATA!$S$1:$AC$38,8,FALSE))="X","X",(IF(V769="X",1,V769+1)))))</f>
        <v/>
      </c>
      <c r="W770" s="50" t="str">
        <f>IF($A770="","",(IF((VLOOKUP($A770,DATA!$S$1:$AC$38,9,FALSE))="X","X",(IF(W769="X",1,W769+1)))))</f>
        <v/>
      </c>
      <c r="X770" s="50" t="str">
        <f>IF($A770="","",(IF((VLOOKUP($A770,DATA!$S$1:$AC$38,10,FALSE))="X","X",(IF(X769="X",1,X769+1)))))</f>
        <v/>
      </c>
      <c r="Y770" s="51" t="str">
        <f>IF($A770="","",(IF((VLOOKUP($A770,DATA!$S$1:$AC$38,11,FALSE))="X","X",(IF(Y769="X",1,Y769+1)))))</f>
        <v/>
      </c>
    </row>
    <row r="771" spans="2:25" ht="18.600000000000001" customHeight="1" x14ac:dyDescent="0.25">
      <c r="B771" s="50" t="str">
        <f>IF($A771="","",(IF((VLOOKUP($A771,DATA!$A$1:$M$38,2,FALSE))="X","X",(IF(B770="X",1,B770+1)))))</f>
        <v/>
      </c>
      <c r="C771" s="51" t="str">
        <f>IF($A771="","",(IF((VLOOKUP($A771,DATA!$A$1:$M$38,3,FALSE))="X","X",(IF(C770="X",1,C770+1)))))</f>
        <v/>
      </c>
      <c r="D771" s="50" t="str">
        <f>IF($A771="","",(IF((VLOOKUP($A771,DATA!$A$1:$M$38,4,FALSE))="X","X",(IF(D770="X",1,D770+1)))))</f>
        <v/>
      </c>
      <c r="E771" s="51" t="str">
        <f>IF($A771="","",(IF((VLOOKUP($A771,DATA!$A$1:$M$38,5,FALSE))="X","X",(IF(E770="X",1,E770+1)))))</f>
        <v/>
      </c>
      <c r="F771" s="50" t="str">
        <f>IF($A771="","",(IF((VLOOKUP($A771,DATA!$A$1:$M$38,6,FALSE))="X","X",(IF(F770="X",1,F770+1)))))</f>
        <v/>
      </c>
      <c r="G771" s="51" t="str">
        <f>IF($A771="","",(IF((VLOOKUP($A771,DATA!$A$1:$M$38,7,FALSE))="X","X",(IF(G770="X",1,G770+1)))))</f>
        <v/>
      </c>
      <c r="H771" s="50" t="str">
        <f>IF($A771="","",(IF((VLOOKUP($A771,DATA!$A$1:$M$38,8,FALSE))="X","X",(IF(H770="X",1,H770+1)))))</f>
        <v/>
      </c>
      <c r="I771" s="50" t="str">
        <f>IF($A771="","",(IF((VLOOKUP($A771,DATA!$A$1:$M$38,9,FALSE))="X","X",(IF(I770="X",1,I770+1)))))</f>
        <v/>
      </c>
      <c r="J771" s="51" t="str">
        <f>IF($A771="","",(IF((VLOOKUP($A771,DATA!$A$1:$M$38,10,FALSE))="X","X",(IF(J770="X",1,J770+1)))))</f>
        <v/>
      </c>
      <c r="K771" s="50" t="str">
        <f>IF($A771="","",(IF((VLOOKUP($A771,DATA!$A$1:$M$38,11,FALSE))="X","X",(IF(K770="X",1,K770+1)))))</f>
        <v/>
      </c>
      <c r="L771" s="50" t="str">
        <f>IF($A771="","",(IF((VLOOKUP($A771,DATA!$A$1:$M$38,12,FALSE))="X","X",(IF(L770="X",1,L770+1)))))</f>
        <v/>
      </c>
      <c r="M771" s="50" t="str">
        <f>IF($A771="","",(IF((VLOOKUP($A771,DATA!$A$1:$M$38,13,FALSE))="X","X",(IF(M770="X",1,M770+1)))))</f>
        <v/>
      </c>
      <c r="N771" s="53" t="str">
        <f t="shared" si="22"/>
        <v/>
      </c>
      <c r="O771" s="51" t="str">
        <f t="shared" si="23"/>
        <v/>
      </c>
      <c r="P771" s="50" t="str">
        <f>IF($A771="","",(IF((VLOOKUP($A771,DATA!$S$1:$AC$38,2,FALSE))="X","X",(IF(P770="X",1,P770+1)))))</f>
        <v/>
      </c>
      <c r="Q771" s="50" t="str">
        <f>IF($A771="","",(IF((VLOOKUP($A771,DATA!$S$1:$AC$38,3,FALSE))="X","X",(IF(Q770="X",1,Q770+1)))))</f>
        <v/>
      </c>
      <c r="R771" s="50" t="str">
        <f>IF($A771="","",(IF((VLOOKUP($A771,DATA!$S$1:$AC$38,4,FALSE))="X","X",(IF(R770="X",1,R770+1)))))</f>
        <v/>
      </c>
      <c r="S771" s="50" t="str">
        <f>IF($A771="","",(IF((VLOOKUP($A771,DATA!$S$1:$AC$38,5,FALSE))="X","X",(IF(S770="X",1,S770+1)))))</f>
        <v/>
      </c>
      <c r="T771" s="50" t="str">
        <f>IF($A771="","",(IF((VLOOKUP($A771,DATA!$S$1:$AC$38,6,FALSE))="X","X",(IF(T770="X",1,T770+1)))))</f>
        <v/>
      </c>
      <c r="U771" s="50" t="str">
        <f>IF($A771="","",(IF((VLOOKUP($A771,DATA!$S$1:$AC$38,7,FALSE))="X","X",(IF(U770="X",1,U770+1)))))</f>
        <v/>
      </c>
      <c r="V771" s="51" t="str">
        <f>IF($A771="","",(IF((VLOOKUP($A771,DATA!$S$1:$AC$38,8,FALSE))="X","X",(IF(V770="X",1,V770+1)))))</f>
        <v/>
      </c>
      <c r="W771" s="50" t="str">
        <f>IF($A771="","",(IF((VLOOKUP($A771,DATA!$S$1:$AC$38,9,FALSE))="X","X",(IF(W770="X",1,W770+1)))))</f>
        <v/>
      </c>
      <c r="X771" s="50" t="str">
        <f>IF($A771="","",(IF((VLOOKUP($A771,DATA!$S$1:$AC$38,10,FALSE))="X","X",(IF(X770="X",1,X770+1)))))</f>
        <v/>
      </c>
      <c r="Y771" s="51" t="str">
        <f>IF($A771="","",(IF((VLOOKUP($A771,DATA!$S$1:$AC$38,11,FALSE))="X","X",(IF(Y770="X",1,Y770+1)))))</f>
        <v/>
      </c>
    </row>
    <row r="772" spans="2:25" ht="18.600000000000001" customHeight="1" x14ac:dyDescent="0.25">
      <c r="B772" s="50" t="str">
        <f>IF($A772="","",(IF((VLOOKUP($A772,DATA!$A$1:$M$38,2,FALSE))="X","X",(IF(B771="X",1,B771+1)))))</f>
        <v/>
      </c>
      <c r="C772" s="51" t="str">
        <f>IF($A772="","",(IF((VLOOKUP($A772,DATA!$A$1:$M$38,3,FALSE))="X","X",(IF(C771="X",1,C771+1)))))</f>
        <v/>
      </c>
      <c r="D772" s="50" t="str">
        <f>IF($A772="","",(IF((VLOOKUP($A772,DATA!$A$1:$M$38,4,FALSE))="X","X",(IF(D771="X",1,D771+1)))))</f>
        <v/>
      </c>
      <c r="E772" s="51" t="str">
        <f>IF($A772="","",(IF((VLOOKUP($A772,DATA!$A$1:$M$38,5,FALSE))="X","X",(IF(E771="X",1,E771+1)))))</f>
        <v/>
      </c>
      <c r="F772" s="50" t="str">
        <f>IF($A772="","",(IF((VLOOKUP($A772,DATA!$A$1:$M$38,6,FALSE))="X","X",(IF(F771="X",1,F771+1)))))</f>
        <v/>
      </c>
      <c r="G772" s="51" t="str">
        <f>IF($A772="","",(IF((VLOOKUP($A772,DATA!$A$1:$M$38,7,FALSE))="X","X",(IF(G771="X",1,G771+1)))))</f>
        <v/>
      </c>
      <c r="H772" s="50" t="str">
        <f>IF($A772="","",(IF((VLOOKUP($A772,DATA!$A$1:$M$38,8,FALSE))="X","X",(IF(H771="X",1,H771+1)))))</f>
        <v/>
      </c>
      <c r="I772" s="50" t="str">
        <f>IF($A772="","",(IF((VLOOKUP($A772,DATA!$A$1:$M$38,9,FALSE))="X","X",(IF(I771="X",1,I771+1)))))</f>
        <v/>
      </c>
      <c r="J772" s="51" t="str">
        <f>IF($A772="","",(IF((VLOOKUP($A772,DATA!$A$1:$M$38,10,FALSE))="X","X",(IF(J771="X",1,J771+1)))))</f>
        <v/>
      </c>
      <c r="K772" s="50" t="str">
        <f>IF($A772="","",(IF((VLOOKUP($A772,DATA!$A$1:$M$38,11,FALSE))="X","X",(IF(K771="X",1,K771+1)))))</f>
        <v/>
      </c>
      <c r="L772" s="50" t="str">
        <f>IF($A772="","",(IF((VLOOKUP($A772,DATA!$A$1:$M$38,12,FALSE))="X","X",(IF(L771="X",1,L771+1)))))</f>
        <v/>
      </c>
      <c r="M772" s="50" t="str">
        <f>IF($A772="","",(IF((VLOOKUP($A772,DATA!$A$1:$M$38,13,FALSE))="X","X",(IF(M771="X",1,M771+1)))))</f>
        <v/>
      </c>
      <c r="N772" s="53" t="str">
        <f t="shared" si="22"/>
        <v/>
      </c>
      <c r="O772" s="51" t="str">
        <f t="shared" si="23"/>
        <v/>
      </c>
      <c r="P772" s="50" t="str">
        <f>IF($A772="","",(IF((VLOOKUP($A772,DATA!$S$1:$AC$38,2,FALSE))="X","X",(IF(P771="X",1,P771+1)))))</f>
        <v/>
      </c>
      <c r="Q772" s="50" t="str">
        <f>IF($A772="","",(IF((VLOOKUP($A772,DATA!$S$1:$AC$38,3,FALSE))="X","X",(IF(Q771="X",1,Q771+1)))))</f>
        <v/>
      </c>
      <c r="R772" s="50" t="str">
        <f>IF($A772="","",(IF((VLOOKUP($A772,DATA!$S$1:$AC$38,4,FALSE))="X","X",(IF(R771="X",1,R771+1)))))</f>
        <v/>
      </c>
      <c r="S772" s="50" t="str">
        <f>IF($A772="","",(IF((VLOOKUP($A772,DATA!$S$1:$AC$38,5,FALSE))="X","X",(IF(S771="X",1,S771+1)))))</f>
        <v/>
      </c>
      <c r="T772" s="50" t="str">
        <f>IF($A772="","",(IF((VLOOKUP($A772,DATA!$S$1:$AC$38,6,FALSE))="X","X",(IF(T771="X",1,T771+1)))))</f>
        <v/>
      </c>
      <c r="U772" s="50" t="str">
        <f>IF($A772="","",(IF((VLOOKUP($A772,DATA!$S$1:$AC$38,7,FALSE))="X","X",(IF(U771="X",1,U771+1)))))</f>
        <v/>
      </c>
      <c r="V772" s="51" t="str">
        <f>IF($A772="","",(IF((VLOOKUP($A772,DATA!$S$1:$AC$38,8,FALSE))="X","X",(IF(V771="X",1,V771+1)))))</f>
        <v/>
      </c>
      <c r="W772" s="50" t="str">
        <f>IF($A772="","",(IF((VLOOKUP($A772,DATA!$S$1:$AC$38,9,FALSE))="X","X",(IF(W771="X",1,W771+1)))))</f>
        <v/>
      </c>
      <c r="X772" s="50" t="str">
        <f>IF($A772="","",(IF((VLOOKUP($A772,DATA!$S$1:$AC$38,10,FALSE))="X","X",(IF(X771="X",1,X771+1)))))</f>
        <v/>
      </c>
      <c r="Y772" s="51" t="str">
        <f>IF($A772="","",(IF((VLOOKUP($A772,DATA!$S$1:$AC$38,11,FALSE))="X","X",(IF(Y771="X",1,Y771+1)))))</f>
        <v/>
      </c>
    </row>
    <row r="773" spans="2:25" ht="18.600000000000001" customHeight="1" x14ac:dyDescent="0.25">
      <c r="B773" s="50" t="str">
        <f>IF($A773="","",(IF((VLOOKUP($A773,DATA!$A$1:$M$38,2,FALSE))="X","X",(IF(B772="X",1,B772+1)))))</f>
        <v/>
      </c>
      <c r="C773" s="51" t="str">
        <f>IF($A773="","",(IF((VLOOKUP($A773,DATA!$A$1:$M$38,3,FALSE))="X","X",(IF(C772="X",1,C772+1)))))</f>
        <v/>
      </c>
      <c r="D773" s="50" t="str">
        <f>IF($A773="","",(IF((VLOOKUP($A773,DATA!$A$1:$M$38,4,FALSE))="X","X",(IF(D772="X",1,D772+1)))))</f>
        <v/>
      </c>
      <c r="E773" s="51" t="str">
        <f>IF($A773="","",(IF((VLOOKUP($A773,DATA!$A$1:$M$38,5,FALSE))="X","X",(IF(E772="X",1,E772+1)))))</f>
        <v/>
      </c>
      <c r="F773" s="50" t="str">
        <f>IF($A773="","",(IF((VLOOKUP($A773,DATA!$A$1:$M$38,6,FALSE))="X","X",(IF(F772="X",1,F772+1)))))</f>
        <v/>
      </c>
      <c r="G773" s="51" t="str">
        <f>IF($A773="","",(IF((VLOOKUP($A773,DATA!$A$1:$M$38,7,FALSE))="X","X",(IF(G772="X",1,G772+1)))))</f>
        <v/>
      </c>
      <c r="H773" s="50" t="str">
        <f>IF($A773="","",(IF((VLOOKUP($A773,DATA!$A$1:$M$38,8,FALSE))="X","X",(IF(H772="X",1,H772+1)))))</f>
        <v/>
      </c>
      <c r="I773" s="50" t="str">
        <f>IF($A773="","",(IF((VLOOKUP($A773,DATA!$A$1:$M$38,9,FALSE))="X","X",(IF(I772="X",1,I772+1)))))</f>
        <v/>
      </c>
      <c r="J773" s="51" t="str">
        <f>IF($A773="","",(IF((VLOOKUP($A773,DATA!$A$1:$M$38,10,FALSE))="X","X",(IF(J772="X",1,J772+1)))))</f>
        <v/>
      </c>
      <c r="K773" s="50" t="str">
        <f>IF($A773="","",(IF((VLOOKUP($A773,DATA!$A$1:$M$38,11,FALSE))="X","X",(IF(K772="X",1,K772+1)))))</f>
        <v/>
      </c>
      <c r="L773" s="50" t="str">
        <f>IF($A773="","",(IF((VLOOKUP($A773,DATA!$A$1:$M$38,12,FALSE))="X","X",(IF(L772="X",1,L772+1)))))</f>
        <v/>
      </c>
      <c r="M773" s="50" t="str">
        <f>IF($A773="","",(IF((VLOOKUP($A773,DATA!$A$1:$M$38,13,FALSE))="X","X",(IF(M772="X",1,M772+1)))))</f>
        <v/>
      </c>
      <c r="N773" s="53" t="str">
        <f t="shared" si="22"/>
        <v/>
      </c>
      <c r="O773" s="51" t="str">
        <f t="shared" si="23"/>
        <v/>
      </c>
      <c r="P773" s="50" t="str">
        <f>IF($A773="","",(IF((VLOOKUP($A773,DATA!$S$1:$AC$38,2,FALSE))="X","X",(IF(P772="X",1,P772+1)))))</f>
        <v/>
      </c>
      <c r="Q773" s="50" t="str">
        <f>IF($A773="","",(IF((VLOOKUP($A773,DATA!$S$1:$AC$38,3,FALSE))="X","X",(IF(Q772="X",1,Q772+1)))))</f>
        <v/>
      </c>
      <c r="R773" s="50" t="str">
        <f>IF($A773="","",(IF((VLOOKUP($A773,DATA!$S$1:$AC$38,4,FALSE))="X","X",(IF(R772="X",1,R772+1)))))</f>
        <v/>
      </c>
      <c r="S773" s="50" t="str">
        <f>IF($A773="","",(IF((VLOOKUP($A773,DATA!$S$1:$AC$38,5,FALSE))="X","X",(IF(S772="X",1,S772+1)))))</f>
        <v/>
      </c>
      <c r="T773" s="50" t="str">
        <f>IF($A773="","",(IF((VLOOKUP($A773,DATA!$S$1:$AC$38,6,FALSE))="X","X",(IF(T772="X",1,T772+1)))))</f>
        <v/>
      </c>
      <c r="U773" s="50" t="str">
        <f>IF($A773="","",(IF((VLOOKUP($A773,DATA!$S$1:$AC$38,7,FALSE))="X","X",(IF(U772="X",1,U772+1)))))</f>
        <v/>
      </c>
      <c r="V773" s="51" t="str">
        <f>IF($A773="","",(IF((VLOOKUP($A773,DATA!$S$1:$AC$38,8,FALSE))="X","X",(IF(V772="X",1,V772+1)))))</f>
        <v/>
      </c>
      <c r="W773" s="50" t="str">
        <f>IF($A773="","",(IF((VLOOKUP($A773,DATA!$S$1:$AC$38,9,FALSE))="X","X",(IF(W772="X",1,W772+1)))))</f>
        <v/>
      </c>
      <c r="X773" s="50" t="str">
        <f>IF($A773="","",(IF((VLOOKUP($A773,DATA!$S$1:$AC$38,10,FALSE))="X","X",(IF(X772="X",1,X772+1)))))</f>
        <v/>
      </c>
      <c r="Y773" s="51" t="str">
        <f>IF($A773="","",(IF((VLOOKUP($A773,DATA!$S$1:$AC$38,11,FALSE))="X","X",(IF(Y772="X",1,Y772+1)))))</f>
        <v/>
      </c>
    </row>
    <row r="774" spans="2:25" ht="18.600000000000001" customHeight="1" x14ac:dyDescent="0.25">
      <c r="B774" s="50" t="str">
        <f>IF($A774="","",(IF((VLOOKUP($A774,DATA!$A$1:$M$38,2,FALSE))="X","X",(IF(B773="X",1,B773+1)))))</f>
        <v/>
      </c>
      <c r="C774" s="51" t="str">
        <f>IF($A774="","",(IF((VLOOKUP($A774,DATA!$A$1:$M$38,3,FALSE))="X","X",(IF(C773="X",1,C773+1)))))</f>
        <v/>
      </c>
      <c r="D774" s="50" t="str">
        <f>IF($A774="","",(IF((VLOOKUP($A774,DATA!$A$1:$M$38,4,FALSE))="X","X",(IF(D773="X",1,D773+1)))))</f>
        <v/>
      </c>
      <c r="E774" s="51" t="str">
        <f>IF($A774="","",(IF((VLOOKUP($A774,DATA!$A$1:$M$38,5,FALSE))="X","X",(IF(E773="X",1,E773+1)))))</f>
        <v/>
      </c>
      <c r="F774" s="50" t="str">
        <f>IF($A774="","",(IF((VLOOKUP($A774,DATA!$A$1:$M$38,6,FALSE))="X","X",(IF(F773="X",1,F773+1)))))</f>
        <v/>
      </c>
      <c r="G774" s="51" t="str">
        <f>IF($A774="","",(IF((VLOOKUP($A774,DATA!$A$1:$M$38,7,FALSE))="X","X",(IF(G773="X",1,G773+1)))))</f>
        <v/>
      </c>
      <c r="H774" s="50" t="str">
        <f>IF($A774="","",(IF((VLOOKUP($A774,DATA!$A$1:$M$38,8,FALSE))="X","X",(IF(H773="X",1,H773+1)))))</f>
        <v/>
      </c>
      <c r="I774" s="50" t="str">
        <f>IF($A774="","",(IF((VLOOKUP($A774,DATA!$A$1:$M$38,9,FALSE))="X","X",(IF(I773="X",1,I773+1)))))</f>
        <v/>
      </c>
      <c r="J774" s="51" t="str">
        <f>IF($A774="","",(IF((VLOOKUP($A774,DATA!$A$1:$M$38,10,FALSE))="X","X",(IF(J773="X",1,J773+1)))))</f>
        <v/>
      </c>
      <c r="K774" s="50" t="str">
        <f>IF($A774="","",(IF((VLOOKUP($A774,DATA!$A$1:$M$38,11,FALSE))="X","X",(IF(K773="X",1,K773+1)))))</f>
        <v/>
      </c>
      <c r="L774" s="50" t="str">
        <f>IF($A774="","",(IF((VLOOKUP($A774,DATA!$A$1:$M$38,12,FALSE))="X","X",(IF(L773="X",1,L773+1)))))</f>
        <v/>
      </c>
      <c r="M774" s="50" t="str">
        <f>IF($A774="","",(IF((VLOOKUP($A774,DATA!$A$1:$M$38,13,FALSE))="X","X",(IF(M773="X",1,M773+1)))))</f>
        <v/>
      </c>
      <c r="N774" s="53" t="str">
        <f t="shared" ref="N774:N837" si="24">IF($A774="","",(IF((AND($A774=$A773,$A774&lt;&gt;""))=TRUE,"X",(IF(N773="X",1,N773+1)))))</f>
        <v/>
      </c>
      <c r="O774" s="51" t="str">
        <f t="shared" ref="O774:O837" si="25">IF($A774="","",(IF((AND($A774=$A772,$A774&lt;&gt;""))=TRUE,"X",(IF(O773="X",1,O773+1)))))</f>
        <v/>
      </c>
      <c r="P774" s="50" t="str">
        <f>IF($A774="","",(IF((VLOOKUP($A774,DATA!$S$1:$AC$38,2,FALSE))="X","X",(IF(P773="X",1,P773+1)))))</f>
        <v/>
      </c>
      <c r="Q774" s="50" t="str">
        <f>IF($A774="","",(IF((VLOOKUP($A774,DATA!$S$1:$AC$38,3,FALSE))="X","X",(IF(Q773="X",1,Q773+1)))))</f>
        <v/>
      </c>
      <c r="R774" s="50" t="str">
        <f>IF($A774="","",(IF((VLOOKUP($A774,DATA!$S$1:$AC$38,4,FALSE))="X","X",(IF(R773="X",1,R773+1)))))</f>
        <v/>
      </c>
      <c r="S774" s="50" t="str">
        <f>IF($A774="","",(IF((VLOOKUP($A774,DATA!$S$1:$AC$38,5,FALSE))="X","X",(IF(S773="X",1,S773+1)))))</f>
        <v/>
      </c>
      <c r="T774" s="50" t="str">
        <f>IF($A774="","",(IF((VLOOKUP($A774,DATA!$S$1:$AC$38,6,FALSE))="X","X",(IF(T773="X",1,T773+1)))))</f>
        <v/>
      </c>
      <c r="U774" s="50" t="str">
        <f>IF($A774="","",(IF((VLOOKUP($A774,DATA!$S$1:$AC$38,7,FALSE))="X","X",(IF(U773="X",1,U773+1)))))</f>
        <v/>
      </c>
      <c r="V774" s="51" t="str">
        <f>IF($A774="","",(IF((VLOOKUP($A774,DATA!$S$1:$AC$38,8,FALSE))="X","X",(IF(V773="X",1,V773+1)))))</f>
        <v/>
      </c>
      <c r="W774" s="50" t="str">
        <f>IF($A774="","",(IF((VLOOKUP($A774,DATA!$S$1:$AC$38,9,FALSE))="X","X",(IF(W773="X",1,W773+1)))))</f>
        <v/>
      </c>
      <c r="X774" s="50" t="str">
        <f>IF($A774="","",(IF((VLOOKUP($A774,DATA!$S$1:$AC$38,10,FALSE))="X","X",(IF(X773="X",1,X773+1)))))</f>
        <v/>
      </c>
      <c r="Y774" s="51" t="str">
        <f>IF($A774="","",(IF((VLOOKUP($A774,DATA!$S$1:$AC$38,11,FALSE))="X","X",(IF(Y773="X",1,Y773+1)))))</f>
        <v/>
      </c>
    </row>
    <row r="775" spans="2:25" ht="18.600000000000001" customHeight="1" x14ac:dyDescent="0.25">
      <c r="B775" s="50" t="str">
        <f>IF($A775="","",(IF((VLOOKUP($A775,DATA!$A$1:$M$38,2,FALSE))="X","X",(IF(B774="X",1,B774+1)))))</f>
        <v/>
      </c>
      <c r="C775" s="51" t="str">
        <f>IF($A775="","",(IF((VLOOKUP($A775,DATA!$A$1:$M$38,3,FALSE))="X","X",(IF(C774="X",1,C774+1)))))</f>
        <v/>
      </c>
      <c r="D775" s="50" t="str">
        <f>IF($A775="","",(IF((VLOOKUP($A775,DATA!$A$1:$M$38,4,FALSE))="X","X",(IF(D774="X",1,D774+1)))))</f>
        <v/>
      </c>
      <c r="E775" s="51" t="str">
        <f>IF($A775="","",(IF((VLOOKUP($A775,DATA!$A$1:$M$38,5,FALSE))="X","X",(IF(E774="X",1,E774+1)))))</f>
        <v/>
      </c>
      <c r="F775" s="50" t="str">
        <f>IF($A775="","",(IF((VLOOKUP($A775,DATA!$A$1:$M$38,6,FALSE))="X","X",(IF(F774="X",1,F774+1)))))</f>
        <v/>
      </c>
      <c r="G775" s="51" t="str">
        <f>IF($A775="","",(IF((VLOOKUP($A775,DATA!$A$1:$M$38,7,FALSE))="X","X",(IF(G774="X",1,G774+1)))))</f>
        <v/>
      </c>
      <c r="H775" s="50" t="str">
        <f>IF($A775="","",(IF((VLOOKUP($A775,DATA!$A$1:$M$38,8,FALSE))="X","X",(IF(H774="X",1,H774+1)))))</f>
        <v/>
      </c>
      <c r="I775" s="50" t="str">
        <f>IF($A775="","",(IF((VLOOKUP($A775,DATA!$A$1:$M$38,9,FALSE))="X","X",(IF(I774="X",1,I774+1)))))</f>
        <v/>
      </c>
      <c r="J775" s="51" t="str">
        <f>IF($A775="","",(IF((VLOOKUP($A775,DATA!$A$1:$M$38,10,FALSE))="X","X",(IF(J774="X",1,J774+1)))))</f>
        <v/>
      </c>
      <c r="K775" s="50" t="str">
        <f>IF($A775="","",(IF((VLOOKUP($A775,DATA!$A$1:$M$38,11,FALSE))="X","X",(IF(K774="X",1,K774+1)))))</f>
        <v/>
      </c>
      <c r="L775" s="50" t="str">
        <f>IF($A775="","",(IF((VLOOKUP($A775,DATA!$A$1:$M$38,12,FALSE))="X","X",(IF(L774="X",1,L774+1)))))</f>
        <v/>
      </c>
      <c r="M775" s="50" t="str">
        <f>IF($A775="","",(IF((VLOOKUP($A775,DATA!$A$1:$M$38,13,FALSE))="X","X",(IF(M774="X",1,M774+1)))))</f>
        <v/>
      </c>
      <c r="N775" s="53" t="str">
        <f t="shared" si="24"/>
        <v/>
      </c>
      <c r="O775" s="51" t="str">
        <f t="shared" si="25"/>
        <v/>
      </c>
      <c r="P775" s="50" t="str">
        <f>IF($A775="","",(IF((VLOOKUP($A775,DATA!$S$1:$AC$38,2,FALSE))="X","X",(IF(P774="X",1,P774+1)))))</f>
        <v/>
      </c>
      <c r="Q775" s="50" t="str">
        <f>IF($A775="","",(IF((VLOOKUP($A775,DATA!$S$1:$AC$38,3,FALSE))="X","X",(IF(Q774="X",1,Q774+1)))))</f>
        <v/>
      </c>
      <c r="R775" s="50" t="str">
        <f>IF($A775="","",(IF((VLOOKUP($A775,DATA!$S$1:$AC$38,4,FALSE))="X","X",(IF(R774="X",1,R774+1)))))</f>
        <v/>
      </c>
      <c r="S775" s="50" t="str">
        <f>IF($A775="","",(IF((VLOOKUP($A775,DATA!$S$1:$AC$38,5,FALSE))="X","X",(IF(S774="X",1,S774+1)))))</f>
        <v/>
      </c>
      <c r="T775" s="50" t="str">
        <f>IF($A775="","",(IF((VLOOKUP($A775,DATA!$S$1:$AC$38,6,FALSE))="X","X",(IF(T774="X",1,T774+1)))))</f>
        <v/>
      </c>
      <c r="U775" s="50" t="str">
        <f>IF($A775="","",(IF((VLOOKUP($A775,DATA!$S$1:$AC$38,7,FALSE))="X","X",(IF(U774="X",1,U774+1)))))</f>
        <v/>
      </c>
      <c r="V775" s="51" t="str">
        <f>IF($A775="","",(IF((VLOOKUP($A775,DATA!$S$1:$AC$38,8,FALSE))="X","X",(IF(V774="X",1,V774+1)))))</f>
        <v/>
      </c>
      <c r="W775" s="50" t="str">
        <f>IF($A775="","",(IF((VLOOKUP($A775,DATA!$S$1:$AC$38,9,FALSE))="X","X",(IF(W774="X",1,W774+1)))))</f>
        <v/>
      </c>
      <c r="X775" s="50" t="str">
        <f>IF($A775="","",(IF((VLOOKUP($A775,DATA!$S$1:$AC$38,10,FALSE))="X","X",(IF(X774="X",1,X774+1)))))</f>
        <v/>
      </c>
      <c r="Y775" s="51" t="str">
        <f>IF($A775="","",(IF((VLOOKUP($A775,DATA!$S$1:$AC$38,11,FALSE))="X","X",(IF(Y774="X",1,Y774+1)))))</f>
        <v/>
      </c>
    </row>
    <row r="776" spans="2:25" ht="18.600000000000001" customHeight="1" x14ac:dyDescent="0.25">
      <c r="B776" s="50" t="str">
        <f>IF($A776="","",(IF((VLOOKUP($A776,DATA!$A$1:$M$38,2,FALSE))="X","X",(IF(B775="X",1,B775+1)))))</f>
        <v/>
      </c>
      <c r="C776" s="51" t="str">
        <f>IF($A776="","",(IF((VLOOKUP($A776,DATA!$A$1:$M$38,3,FALSE))="X","X",(IF(C775="X",1,C775+1)))))</f>
        <v/>
      </c>
      <c r="D776" s="50" t="str">
        <f>IF($A776="","",(IF((VLOOKUP($A776,DATA!$A$1:$M$38,4,FALSE))="X","X",(IF(D775="X",1,D775+1)))))</f>
        <v/>
      </c>
      <c r="E776" s="51" t="str">
        <f>IF($A776="","",(IF((VLOOKUP($A776,DATA!$A$1:$M$38,5,FALSE))="X","X",(IF(E775="X",1,E775+1)))))</f>
        <v/>
      </c>
      <c r="F776" s="50" t="str">
        <f>IF($A776="","",(IF((VLOOKUP($A776,DATA!$A$1:$M$38,6,FALSE))="X","X",(IF(F775="X",1,F775+1)))))</f>
        <v/>
      </c>
      <c r="G776" s="51" t="str">
        <f>IF($A776="","",(IF((VLOOKUP($A776,DATA!$A$1:$M$38,7,FALSE))="X","X",(IF(G775="X",1,G775+1)))))</f>
        <v/>
      </c>
      <c r="H776" s="50" t="str">
        <f>IF($A776="","",(IF((VLOOKUP($A776,DATA!$A$1:$M$38,8,FALSE))="X","X",(IF(H775="X",1,H775+1)))))</f>
        <v/>
      </c>
      <c r="I776" s="50" t="str">
        <f>IF($A776="","",(IF((VLOOKUP($A776,DATA!$A$1:$M$38,9,FALSE))="X","X",(IF(I775="X",1,I775+1)))))</f>
        <v/>
      </c>
      <c r="J776" s="51" t="str">
        <f>IF($A776="","",(IF((VLOOKUP($A776,DATA!$A$1:$M$38,10,FALSE))="X","X",(IF(J775="X",1,J775+1)))))</f>
        <v/>
      </c>
      <c r="K776" s="50" t="str">
        <f>IF($A776="","",(IF((VLOOKUP($A776,DATA!$A$1:$M$38,11,FALSE))="X","X",(IF(K775="X",1,K775+1)))))</f>
        <v/>
      </c>
      <c r="L776" s="50" t="str">
        <f>IF($A776="","",(IF((VLOOKUP($A776,DATA!$A$1:$M$38,12,FALSE))="X","X",(IF(L775="X",1,L775+1)))))</f>
        <v/>
      </c>
      <c r="M776" s="50" t="str">
        <f>IF($A776="","",(IF((VLOOKUP($A776,DATA!$A$1:$M$38,13,FALSE))="X","X",(IF(M775="X",1,M775+1)))))</f>
        <v/>
      </c>
      <c r="N776" s="53" t="str">
        <f t="shared" si="24"/>
        <v/>
      </c>
      <c r="O776" s="51" t="str">
        <f t="shared" si="25"/>
        <v/>
      </c>
      <c r="P776" s="50" t="str">
        <f>IF($A776="","",(IF((VLOOKUP($A776,DATA!$S$1:$AC$38,2,FALSE))="X","X",(IF(P775="X",1,P775+1)))))</f>
        <v/>
      </c>
      <c r="Q776" s="50" t="str">
        <f>IF($A776="","",(IF((VLOOKUP($A776,DATA!$S$1:$AC$38,3,FALSE))="X","X",(IF(Q775="X",1,Q775+1)))))</f>
        <v/>
      </c>
      <c r="R776" s="50" t="str">
        <f>IF($A776="","",(IF((VLOOKUP($A776,DATA!$S$1:$AC$38,4,FALSE))="X","X",(IF(R775="X",1,R775+1)))))</f>
        <v/>
      </c>
      <c r="S776" s="50" t="str">
        <f>IF($A776="","",(IF((VLOOKUP($A776,DATA!$S$1:$AC$38,5,FALSE))="X","X",(IF(S775="X",1,S775+1)))))</f>
        <v/>
      </c>
      <c r="T776" s="50" t="str">
        <f>IF($A776="","",(IF((VLOOKUP($A776,DATA!$S$1:$AC$38,6,FALSE))="X","X",(IF(T775="X",1,T775+1)))))</f>
        <v/>
      </c>
      <c r="U776" s="50" t="str">
        <f>IF($A776="","",(IF((VLOOKUP($A776,DATA!$S$1:$AC$38,7,FALSE))="X","X",(IF(U775="X",1,U775+1)))))</f>
        <v/>
      </c>
      <c r="V776" s="51" t="str">
        <f>IF($A776="","",(IF((VLOOKUP($A776,DATA!$S$1:$AC$38,8,FALSE))="X","X",(IF(V775="X",1,V775+1)))))</f>
        <v/>
      </c>
      <c r="W776" s="50" t="str">
        <f>IF($A776="","",(IF((VLOOKUP($A776,DATA!$S$1:$AC$38,9,FALSE))="X","X",(IF(W775="X",1,W775+1)))))</f>
        <v/>
      </c>
      <c r="X776" s="50" t="str">
        <f>IF($A776="","",(IF((VLOOKUP($A776,DATA!$S$1:$AC$38,10,FALSE))="X","X",(IF(X775="X",1,X775+1)))))</f>
        <v/>
      </c>
      <c r="Y776" s="51" t="str">
        <f>IF($A776="","",(IF((VLOOKUP($A776,DATA!$S$1:$AC$38,11,FALSE))="X","X",(IF(Y775="X",1,Y775+1)))))</f>
        <v/>
      </c>
    </row>
    <row r="777" spans="2:25" ht="18.600000000000001" customHeight="1" x14ac:dyDescent="0.25">
      <c r="B777" s="50" t="str">
        <f>IF($A777="","",(IF((VLOOKUP($A777,DATA!$A$1:$M$38,2,FALSE))="X","X",(IF(B776="X",1,B776+1)))))</f>
        <v/>
      </c>
      <c r="C777" s="51" t="str">
        <f>IF($A777="","",(IF((VLOOKUP($A777,DATA!$A$1:$M$38,3,FALSE))="X","X",(IF(C776="X",1,C776+1)))))</f>
        <v/>
      </c>
      <c r="D777" s="50" t="str">
        <f>IF($A777="","",(IF((VLOOKUP($A777,DATA!$A$1:$M$38,4,FALSE))="X","X",(IF(D776="X",1,D776+1)))))</f>
        <v/>
      </c>
      <c r="E777" s="51" t="str">
        <f>IF($A777="","",(IF((VLOOKUP($A777,DATA!$A$1:$M$38,5,FALSE))="X","X",(IF(E776="X",1,E776+1)))))</f>
        <v/>
      </c>
      <c r="F777" s="50" t="str">
        <f>IF($A777="","",(IF((VLOOKUP($A777,DATA!$A$1:$M$38,6,FALSE))="X","X",(IF(F776="X",1,F776+1)))))</f>
        <v/>
      </c>
      <c r="G777" s="51" t="str">
        <f>IF($A777="","",(IF((VLOOKUP($A777,DATA!$A$1:$M$38,7,FALSE))="X","X",(IF(G776="X",1,G776+1)))))</f>
        <v/>
      </c>
      <c r="H777" s="50" t="str">
        <f>IF($A777="","",(IF((VLOOKUP($A777,DATA!$A$1:$M$38,8,FALSE))="X","X",(IF(H776="X",1,H776+1)))))</f>
        <v/>
      </c>
      <c r="I777" s="50" t="str">
        <f>IF($A777="","",(IF((VLOOKUP($A777,DATA!$A$1:$M$38,9,FALSE))="X","X",(IF(I776="X",1,I776+1)))))</f>
        <v/>
      </c>
      <c r="J777" s="51" t="str">
        <f>IF($A777="","",(IF((VLOOKUP($A777,DATA!$A$1:$M$38,10,FALSE))="X","X",(IF(J776="X",1,J776+1)))))</f>
        <v/>
      </c>
      <c r="K777" s="50" t="str">
        <f>IF($A777="","",(IF((VLOOKUP($A777,DATA!$A$1:$M$38,11,FALSE))="X","X",(IF(K776="X",1,K776+1)))))</f>
        <v/>
      </c>
      <c r="L777" s="50" t="str">
        <f>IF($A777="","",(IF((VLOOKUP($A777,DATA!$A$1:$M$38,12,FALSE))="X","X",(IF(L776="X",1,L776+1)))))</f>
        <v/>
      </c>
      <c r="M777" s="50" t="str">
        <f>IF($A777="","",(IF((VLOOKUP($A777,DATA!$A$1:$M$38,13,FALSE))="X","X",(IF(M776="X",1,M776+1)))))</f>
        <v/>
      </c>
      <c r="N777" s="53" t="str">
        <f t="shared" si="24"/>
        <v/>
      </c>
      <c r="O777" s="51" t="str">
        <f t="shared" si="25"/>
        <v/>
      </c>
      <c r="P777" s="50" t="str">
        <f>IF($A777="","",(IF((VLOOKUP($A777,DATA!$S$1:$AC$38,2,FALSE))="X","X",(IF(P776="X",1,P776+1)))))</f>
        <v/>
      </c>
      <c r="Q777" s="50" t="str">
        <f>IF($A777="","",(IF((VLOOKUP($A777,DATA!$S$1:$AC$38,3,FALSE))="X","X",(IF(Q776="X",1,Q776+1)))))</f>
        <v/>
      </c>
      <c r="R777" s="50" t="str">
        <f>IF($A777="","",(IF((VLOOKUP($A777,DATA!$S$1:$AC$38,4,FALSE))="X","X",(IF(R776="X",1,R776+1)))))</f>
        <v/>
      </c>
      <c r="S777" s="50" t="str">
        <f>IF($A777="","",(IF((VLOOKUP($A777,DATA!$S$1:$AC$38,5,FALSE))="X","X",(IF(S776="X",1,S776+1)))))</f>
        <v/>
      </c>
      <c r="T777" s="50" t="str">
        <f>IF($A777="","",(IF((VLOOKUP($A777,DATA!$S$1:$AC$38,6,FALSE))="X","X",(IF(T776="X",1,T776+1)))))</f>
        <v/>
      </c>
      <c r="U777" s="50" t="str">
        <f>IF($A777="","",(IF((VLOOKUP($A777,DATA!$S$1:$AC$38,7,FALSE))="X","X",(IF(U776="X",1,U776+1)))))</f>
        <v/>
      </c>
      <c r="V777" s="51" t="str">
        <f>IF($A777="","",(IF((VLOOKUP($A777,DATA!$S$1:$AC$38,8,FALSE))="X","X",(IF(V776="X",1,V776+1)))))</f>
        <v/>
      </c>
      <c r="W777" s="50" t="str">
        <f>IF($A777="","",(IF((VLOOKUP($A777,DATA!$S$1:$AC$38,9,FALSE))="X","X",(IF(W776="X",1,W776+1)))))</f>
        <v/>
      </c>
      <c r="X777" s="50" t="str">
        <f>IF($A777="","",(IF((VLOOKUP($A777,DATA!$S$1:$AC$38,10,FALSE))="X","X",(IF(X776="X",1,X776+1)))))</f>
        <v/>
      </c>
      <c r="Y777" s="51" t="str">
        <f>IF($A777="","",(IF((VLOOKUP($A777,DATA!$S$1:$AC$38,11,FALSE))="X","X",(IF(Y776="X",1,Y776+1)))))</f>
        <v/>
      </c>
    </row>
    <row r="778" spans="2:25" ht="18.600000000000001" customHeight="1" x14ac:dyDescent="0.25">
      <c r="B778" s="50" t="str">
        <f>IF($A778="","",(IF((VLOOKUP($A778,DATA!$A$1:$M$38,2,FALSE))="X","X",(IF(B777="X",1,B777+1)))))</f>
        <v/>
      </c>
      <c r="C778" s="51" t="str">
        <f>IF($A778="","",(IF((VLOOKUP($A778,DATA!$A$1:$M$38,3,FALSE))="X","X",(IF(C777="X",1,C777+1)))))</f>
        <v/>
      </c>
      <c r="D778" s="50" t="str">
        <f>IF($A778="","",(IF((VLOOKUP($A778,DATA!$A$1:$M$38,4,FALSE))="X","X",(IF(D777="X",1,D777+1)))))</f>
        <v/>
      </c>
      <c r="E778" s="51" t="str">
        <f>IF($A778="","",(IF((VLOOKUP($A778,DATA!$A$1:$M$38,5,FALSE))="X","X",(IF(E777="X",1,E777+1)))))</f>
        <v/>
      </c>
      <c r="F778" s="50" t="str">
        <f>IF($A778="","",(IF((VLOOKUP($A778,DATA!$A$1:$M$38,6,FALSE))="X","X",(IF(F777="X",1,F777+1)))))</f>
        <v/>
      </c>
      <c r="G778" s="51" t="str">
        <f>IF($A778="","",(IF((VLOOKUP($A778,DATA!$A$1:$M$38,7,FALSE))="X","X",(IF(G777="X",1,G777+1)))))</f>
        <v/>
      </c>
      <c r="H778" s="50" t="str">
        <f>IF($A778="","",(IF((VLOOKUP($A778,DATA!$A$1:$M$38,8,FALSE))="X","X",(IF(H777="X",1,H777+1)))))</f>
        <v/>
      </c>
      <c r="I778" s="50" t="str">
        <f>IF($A778="","",(IF((VLOOKUP($A778,DATA!$A$1:$M$38,9,FALSE))="X","X",(IF(I777="X",1,I777+1)))))</f>
        <v/>
      </c>
      <c r="J778" s="51" t="str">
        <f>IF($A778="","",(IF((VLOOKUP($A778,DATA!$A$1:$M$38,10,FALSE))="X","X",(IF(J777="X",1,J777+1)))))</f>
        <v/>
      </c>
      <c r="K778" s="50" t="str">
        <f>IF($A778="","",(IF((VLOOKUP($A778,DATA!$A$1:$M$38,11,FALSE))="X","X",(IF(K777="X",1,K777+1)))))</f>
        <v/>
      </c>
      <c r="L778" s="50" t="str">
        <f>IF($A778="","",(IF((VLOOKUP($A778,DATA!$A$1:$M$38,12,FALSE))="X","X",(IF(L777="X",1,L777+1)))))</f>
        <v/>
      </c>
      <c r="M778" s="50" t="str">
        <f>IF($A778="","",(IF((VLOOKUP($A778,DATA!$A$1:$M$38,13,FALSE))="X","X",(IF(M777="X",1,M777+1)))))</f>
        <v/>
      </c>
      <c r="N778" s="53" t="str">
        <f t="shared" si="24"/>
        <v/>
      </c>
      <c r="O778" s="51" t="str">
        <f t="shared" si="25"/>
        <v/>
      </c>
      <c r="P778" s="50" t="str">
        <f>IF($A778="","",(IF((VLOOKUP($A778,DATA!$S$1:$AC$38,2,FALSE))="X","X",(IF(P777="X",1,P777+1)))))</f>
        <v/>
      </c>
      <c r="Q778" s="50" t="str">
        <f>IF($A778="","",(IF((VLOOKUP($A778,DATA!$S$1:$AC$38,3,FALSE))="X","X",(IF(Q777="X",1,Q777+1)))))</f>
        <v/>
      </c>
      <c r="R778" s="50" t="str">
        <f>IF($A778="","",(IF((VLOOKUP($A778,DATA!$S$1:$AC$38,4,FALSE))="X","X",(IF(R777="X",1,R777+1)))))</f>
        <v/>
      </c>
      <c r="S778" s="50" t="str">
        <f>IF($A778="","",(IF((VLOOKUP($A778,DATA!$S$1:$AC$38,5,FALSE))="X","X",(IF(S777="X",1,S777+1)))))</f>
        <v/>
      </c>
      <c r="T778" s="50" t="str">
        <f>IF($A778="","",(IF((VLOOKUP($A778,DATA!$S$1:$AC$38,6,FALSE))="X","X",(IF(T777="X",1,T777+1)))))</f>
        <v/>
      </c>
      <c r="U778" s="50" t="str">
        <f>IF($A778="","",(IF((VLOOKUP($A778,DATA!$S$1:$AC$38,7,FALSE))="X","X",(IF(U777="X",1,U777+1)))))</f>
        <v/>
      </c>
      <c r="V778" s="51" t="str">
        <f>IF($A778="","",(IF((VLOOKUP($A778,DATA!$S$1:$AC$38,8,FALSE))="X","X",(IF(V777="X",1,V777+1)))))</f>
        <v/>
      </c>
      <c r="W778" s="50" t="str">
        <f>IF($A778="","",(IF((VLOOKUP($A778,DATA!$S$1:$AC$38,9,FALSE))="X","X",(IF(W777="X",1,W777+1)))))</f>
        <v/>
      </c>
      <c r="X778" s="50" t="str">
        <f>IF($A778="","",(IF((VLOOKUP($A778,DATA!$S$1:$AC$38,10,FALSE))="X","X",(IF(X777="X",1,X777+1)))))</f>
        <v/>
      </c>
      <c r="Y778" s="51" t="str">
        <f>IF($A778="","",(IF((VLOOKUP($A778,DATA!$S$1:$AC$38,11,FALSE))="X","X",(IF(Y777="X",1,Y777+1)))))</f>
        <v/>
      </c>
    </row>
    <row r="779" spans="2:25" ht="18.600000000000001" customHeight="1" x14ac:dyDescent="0.25">
      <c r="B779" s="50" t="str">
        <f>IF($A779="","",(IF((VLOOKUP($A779,DATA!$A$1:$M$38,2,FALSE))="X","X",(IF(B778="X",1,B778+1)))))</f>
        <v/>
      </c>
      <c r="C779" s="51" t="str">
        <f>IF($A779="","",(IF((VLOOKUP($A779,DATA!$A$1:$M$38,3,FALSE))="X","X",(IF(C778="X",1,C778+1)))))</f>
        <v/>
      </c>
      <c r="D779" s="50" t="str">
        <f>IF($A779="","",(IF((VLOOKUP($A779,DATA!$A$1:$M$38,4,FALSE))="X","X",(IF(D778="X",1,D778+1)))))</f>
        <v/>
      </c>
      <c r="E779" s="51" t="str">
        <f>IF($A779="","",(IF((VLOOKUP($A779,DATA!$A$1:$M$38,5,FALSE))="X","X",(IF(E778="X",1,E778+1)))))</f>
        <v/>
      </c>
      <c r="F779" s="50" t="str">
        <f>IF($A779="","",(IF((VLOOKUP($A779,DATA!$A$1:$M$38,6,FALSE))="X","X",(IF(F778="X",1,F778+1)))))</f>
        <v/>
      </c>
      <c r="G779" s="51" t="str">
        <f>IF($A779="","",(IF((VLOOKUP($A779,DATA!$A$1:$M$38,7,FALSE))="X","X",(IF(G778="X",1,G778+1)))))</f>
        <v/>
      </c>
      <c r="H779" s="50" t="str">
        <f>IF($A779="","",(IF((VLOOKUP($A779,DATA!$A$1:$M$38,8,FALSE))="X","X",(IF(H778="X",1,H778+1)))))</f>
        <v/>
      </c>
      <c r="I779" s="50" t="str">
        <f>IF($A779="","",(IF((VLOOKUP($A779,DATA!$A$1:$M$38,9,FALSE))="X","X",(IF(I778="X",1,I778+1)))))</f>
        <v/>
      </c>
      <c r="J779" s="51" t="str">
        <f>IF($A779="","",(IF((VLOOKUP($A779,DATA!$A$1:$M$38,10,FALSE))="X","X",(IF(J778="X",1,J778+1)))))</f>
        <v/>
      </c>
      <c r="K779" s="50" t="str">
        <f>IF($A779="","",(IF((VLOOKUP($A779,DATA!$A$1:$M$38,11,FALSE))="X","X",(IF(K778="X",1,K778+1)))))</f>
        <v/>
      </c>
      <c r="L779" s="50" t="str">
        <f>IF($A779="","",(IF((VLOOKUP($A779,DATA!$A$1:$M$38,12,FALSE))="X","X",(IF(L778="X",1,L778+1)))))</f>
        <v/>
      </c>
      <c r="M779" s="50" t="str">
        <f>IF($A779="","",(IF((VLOOKUP($A779,DATA!$A$1:$M$38,13,FALSE))="X","X",(IF(M778="X",1,M778+1)))))</f>
        <v/>
      </c>
      <c r="N779" s="53" t="str">
        <f t="shared" si="24"/>
        <v/>
      </c>
      <c r="O779" s="51" t="str">
        <f t="shared" si="25"/>
        <v/>
      </c>
      <c r="P779" s="50" t="str">
        <f>IF($A779="","",(IF((VLOOKUP($A779,DATA!$S$1:$AC$38,2,FALSE))="X","X",(IF(P778="X",1,P778+1)))))</f>
        <v/>
      </c>
      <c r="Q779" s="50" t="str">
        <f>IF($A779="","",(IF((VLOOKUP($A779,DATA!$S$1:$AC$38,3,FALSE))="X","X",(IF(Q778="X",1,Q778+1)))))</f>
        <v/>
      </c>
      <c r="R779" s="50" t="str">
        <f>IF($A779="","",(IF((VLOOKUP($A779,DATA!$S$1:$AC$38,4,FALSE))="X","X",(IF(R778="X",1,R778+1)))))</f>
        <v/>
      </c>
      <c r="S779" s="50" t="str">
        <f>IF($A779="","",(IF((VLOOKUP($A779,DATA!$S$1:$AC$38,5,FALSE))="X","X",(IF(S778="X",1,S778+1)))))</f>
        <v/>
      </c>
      <c r="T779" s="50" t="str">
        <f>IF($A779="","",(IF((VLOOKUP($A779,DATA!$S$1:$AC$38,6,FALSE))="X","X",(IF(T778="X",1,T778+1)))))</f>
        <v/>
      </c>
      <c r="U779" s="50" t="str">
        <f>IF($A779="","",(IF((VLOOKUP($A779,DATA!$S$1:$AC$38,7,FALSE))="X","X",(IF(U778="X",1,U778+1)))))</f>
        <v/>
      </c>
      <c r="V779" s="51" t="str">
        <f>IF($A779="","",(IF((VLOOKUP($A779,DATA!$S$1:$AC$38,8,FALSE))="X","X",(IF(V778="X",1,V778+1)))))</f>
        <v/>
      </c>
      <c r="W779" s="50" t="str">
        <f>IF($A779="","",(IF((VLOOKUP($A779,DATA!$S$1:$AC$38,9,FALSE))="X","X",(IF(W778="X",1,W778+1)))))</f>
        <v/>
      </c>
      <c r="X779" s="50" t="str">
        <f>IF($A779="","",(IF((VLOOKUP($A779,DATA!$S$1:$AC$38,10,FALSE))="X","X",(IF(X778="X",1,X778+1)))))</f>
        <v/>
      </c>
      <c r="Y779" s="51" t="str">
        <f>IF($A779="","",(IF((VLOOKUP($A779,DATA!$S$1:$AC$38,11,FALSE))="X","X",(IF(Y778="X",1,Y778+1)))))</f>
        <v/>
      </c>
    </row>
    <row r="780" spans="2:25" ht="18.600000000000001" customHeight="1" x14ac:dyDescent="0.25">
      <c r="B780" s="50" t="str">
        <f>IF($A780="","",(IF((VLOOKUP($A780,DATA!$A$1:$M$38,2,FALSE))="X","X",(IF(B779="X",1,B779+1)))))</f>
        <v/>
      </c>
      <c r="C780" s="51" t="str">
        <f>IF($A780="","",(IF((VLOOKUP($A780,DATA!$A$1:$M$38,3,FALSE))="X","X",(IF(C779="X",1,C779+1)))))</f>
        <v/>
      </c>
      <c r="D780" s="50" t="str">
        <f>IF($A780="","",(IF((VLOOKUP($A780,DATA!$A$1:$M$38,4,FALSE))="X","X",(IF(D779="X",1,D779+1)))))</f>
        <v/>
      </c>
      <c r="E780" s="51" t="str">
        <f>IF($A780="","",(IF((VLOOKUP($A780,DATA!$A$1:$M$38,5,FALSE))="X","X",(IF(E779="X",1,E779+1)))))</f>
        <v/>
      </c>
      <c r="F780" s="50" t="str">
        <f>IF($A780="","",(IF((VLOOKUP($A780,DATA!$A$1:$M$38,6,FALSE))="X","X",(IF(F779="X",1,F779+1)))))</f>
        <v/>
      </c>
      <c r="G780" s="51" t="str">
        <f>IF($A780="","",(IF((VLOOKUP($A780,DATA!$A$1:$M$38,7,FALSE))="X","X",(IF(G779="X",1,G779+1)))))</f>
        <v/>
      </c>
      <c r="H780" s="50" t="str">
        <f>IF($A780="","",(IF((VLOOKUP($A780,DATA!$A$1:$M$38,8,FALSE))="X","X",(IF(H779="X",1,H779+1)))))</f>
        <v/>
      </c>
      <c r="I780" s="50" t="str">
        <f>IF($A780="","",(IF((VLOOKUP($A780,DATA!$A$1:$M$38,9,FALSE))="X","X",(IF(I779="X",1,I779+1)))))</f>
        <v/>
      </c>
      <c r="J780" s="51" t="str">
        <f>IF($A780="","",(IF((VLOOKUP($A780,DATA!$A$1:$M$38,10,FALSE))="X","X",(IF(J779="X",1,J779+1)))))</f>
        <v/>
      </c>
      <c r="K780" s="50" t="str">
        <f>IF($A780="","",(IF((VLOOKUP($A780,DATA!$A$1:$M$38,11,FALSE))="X","X",(IF(K779="X",1,K779+1)))))</f>
        <v/>
      </c>
      <c r="L780" s="50" t="str">
        <f>IF($A780="","",(IF((VLOOKUP($A780,DATA!$A$1:$M$38,12,FALSE))="X","X",(IF(L779="X",1,L779+1)))))</f>
        <v/>
      </c>
      <c r="M780" s="50" t="str">
        <f>IF($A780="","",(IF((VLOOKUP($A780,DATA!$A$1:$M$38,13,FALSE))="X","X",(IF(M779="X",1,M779+1)))))</f>
        <v/>
      </c>
      <c r="N780" s="53" t="str">
        <f t="shared" si="24"/>
        <v/>
      </c>
      <c r="O780" s="51" t="str">
        <f t="shared" si="25"/>
        <v/>
      </c>
      <c r="P780" s="50" t="str">
        <f>IF($A780="","",(IF((VLOOKUP($A780,DATA!$S$1:$AC$38,2,FALSE))="X","X",(IF(P779="X",1,P779+1)))))</f>
        <v/>
      </c>
      <c r="Q780" s="50" t="str">
        <f>IF($A780="","",(IF((VLOOKUP($A780,DATA!$S$1:$AC$38,3,FALSE))="X","X",(IF(Q779="X",1,Q779+1)))))</f>
        <v/>
      </c>
      <c r="R780" s="50" t="str">
        <f>IF($A780="","",(IF((VLOOKUP($A780,DATA!$S$1:$AC$38,4,FALSE))="X","X",(IF(R779="X",1,R779+1)))))</f>
        <v/>
      </c>
      <c r="S780" s="50" t="str">
        <f>IF($A780="","",(IF((VLOOKUP($A780,DATA!$S$1:$AC$38,5,FALSE))="X","X",(IF(S779="X",1,S779+1)))))</f>
        <v/>
      </c>
      <c r="T780" s="50" t="str">
        <f>IF($A780="","",(IF((VLOOKUP($A780,DATA!$S$1:$AC$38,6,FALSE))="X","X",(IF(T779="X",1,T779+1)))))</f>
        <v/>
      </c>
      <c r="U780" s="50" t="str">
        <f>IF($A780="","",(IF((VLOOKUP($A780,DATA!$S$1:$AC$38,7,FALSE))="X","X",(IF(U779="X",1,U779+1)))))</f>
        <v/>
      </c>
      <c r="V780" s="51" t="str">
        <f>IF($A780="","",(IF((VLOOKUP($A780,DATA!$S$1:$AC$38,8,FALSE))="X","X",(IF(V779="X",1,V779+1)))))</f>
        <v/>
      </c>
      <c r="W780" s="50" t="str">
        <f>IF($A780="","",(IF((VLOOKUP($A780,DATA!$S$1:$AC$38,9,FALSE))="X","X",(IF(W779="X",1,W779+1)))))</f>
        <v/>
      </c>
      <c r="X780" s="50" t="str">
        <f>IF($A780="","",(IF((VLOOKUP($A780,DATA!$S$1:$AC$38,10,FALSE))="X","X",(IF(X779="X",1,X779+1)))))</f>
        <v/>
      </c>
      <c r="Y780" s="51" t="str">
        <f>IF($A780="","",(IF((VLOOKUP($A780,DATA!$S$1:$AC$38,11,FALSE))="X","X",(IF(Y779="X",1,Y779+1)))))</f>
        <v/>
      </c>
    </row>
    <row r="781" spans="2:25" ht="18.600000000000001" customHeight="1" x14ac:dyDescent="0.25">
      <c r="B781" s="50" t="str">
        <f>IF($A781="","",(IF((VLOOKUP($A781,DATA!$A$1:$M$38,2,FALSE))="X","X",(IF(B780="X",1,B780+1)))))</f>
        <v/>
      </c>
      <c r="C781" s="51" t="str">
        <f>IF($A781="","",(IF((VLOOKUP($A781,DATA!$A$1:$M$38,3,FALSE))="X","X",(IF(C780="X",1,C780+1)))))</f>
        <v/>
      </c>
      <c r="D781" s="50" t="str">
        <f>IF($A781="","",(IF((VLOOKUP($A781,DATA!$A$1:$M$38,4,FALSE))="X","X",(IF(D780="X",1,D780+1)))))</f>
        <v/>
      </c>
      <c r="E781" s="51" t="str">
        <f>IF($A781="","",(IF((VLOOKUP($A781,DATA!$A$1:$M$38,5,FALSE))="X","X",(IF(E780="X",1,E780+1)))))</f>
        <v/>
      </c>
      <c r="F781" s="50" t="str">
        <f>IF($A781="","",(IF((VLOOKUP($A781,DATA!$A$1:$M$38,6,FALSE))="X","X",(IF(F780="X",1,F780+1)))))</f>
        <v/>
      </c>
      <c r="G781" s="51" t="str">
        <f>IF($A781="","",(IF((VLOOKUP($A781,DATA!$A$1:$M$38,7,FALSE))="X","X",(IF(G780="X",1,G780+1)))))</f>
        <v/>
      </c>
      <c r="H781" s="50" t="str">
        <f>IF($A781="","",(IF((VLOOKUP($A781,DATA!$A$1:$M$38,8,FALSE))="X","X",(IF(H780="X",1,H780+1)))))</f>
        <v/>
      </c>
      <c r="I781" s="50" t="str">
        <f>IF($A781="","",(IF((VLOOKUP($A781,DATA!$A$1:$M$38,9,FALSE))="X","X",(IF(I780="X",1,I780+1)))))</f>
        <v/>
      </c>
      <c r="J781" s="51" t="str">
        <f>IF($A781="","",(IF((VLOOKUP($A781,DATA!$A$1:$M$38,10,FALSE))="X","X",(IF(J780="X",1,J780+1)))))</f>
        <v/>
      </c>
      <c r="K781" s="50" t="str">
        <f>IF($A781="","",(IF((VLOOKUP($A781,DATA!$A$1:$M$38,11,FALSE))="X","X",(IF(K780="X",1,K780+1)))))</f>
        <v/>
      </c>
      <c r="L781" s="50" t="str">
        <f>IF($A781="","",(IF((VLOOKUP($A781,DATA!$A$1:$M$38,12,FALSE))="X","X",(IF(L780="X",1,L780+1)))))</f>
        <v/>
      </c>
      <c r="M781" s="50" t="str">
        <f>IF($A781="","",(IF((VLOOKUP($A781,DATA!$A$1:$M$38,13,FALSE))="X","X",(IF(M780="X",1,M780+1)))))</f>
        <v/>
      </c>
      <c r="N781" s="53" t="str">
        <f t="shared" si="24"/>
        <v/>
      </c>
      <c r="O781" s="51" t="str">
        <f t="shared" si="25"/>
        <v/>
      </c>
      <c r="P781" s="50" t="str">
        <f>IF($A781="","",(IF((VLOOKUP($A781,DATA!$S$1:$AC$38,2,FALSE))="X","X",(IF(P780="X",1,P780+1)))))</f>
        <v/>
      </c>
      <c r="Q781" s="50" t="str">
        <f>IF($A781="","",(IF((VLOOKUP($A781,DATA!$S$1:$AC$38,3,FALSE))="X","X",(IF(Q780="X",1,Q780+1)))))</f>
        <v/>
      </c>
      <c r="R781" s="50" t="str">
        <f>IF($A781="","",(IF((VLOOKUP($A781,DATA!$S$1:$AC$38,4,FALSE))="X","X",(IF(R780="X",1,R780+1)))))</f>
        <v/>
      </c>
      <c r="S781" s="50" t="str">
        <f>IF($A781="","",(IF((VLOOKUP($A781,DATA!$S$1:$AC$38,5,FALSE))="X","X",(IF(S780="X",1,S780+1)))))</f>
        <v/>
      </c>
      <c r="T781" s="50" t="str">
        <f>IF($A781="","",(IF((VLOOKUP($A781,DATA!$S$1:$AC$38,6,FALSE))="X","X",(IF(T780="X",1,T780+1)))))</f>
        <v/>
      </c>
      <c r="U781" s="50" t="str">
        <f>IF($A781="","",(IF((VLOOKUP($A781,DATA!$S$1:$AC$38,7,FALSE))="X","X",(IF(U780="X",1,U780+1)))))</f>
        <v/>
      </c>
      <c r="V781" s="51" t="str">
        <f>IF($A781="","",(IF((VLOOKUP($A781,DATA!$S$1:$AC$38,8,FALSE))="X","X",(IF(V780="X",1,V780+1)))))</f>
        <v/>
      </c>
      <c r="W781" s="50" t="str">
        <f>IF($A781="","",(IF((VLOOKUP($A781,DATA!$S$1:$AC$38,9,FALSE))="X","X",(IF(W780="X",1,W780+1)))))</f>
        <v/>
      </c>
      <c r="X781" s="50" t="str">
        <f>IF($A781="","",(IF((VLOOKUP($A781,DATA!$S$1:$AC$38,10,FALSE))="X","X",(IF(X780="X",1,X780+1)))))</f>
        <v/>
      </c>
      <c r="Y781" s="51" t="str">
        <f>IF($A781="","",(IF((VLOOKUP($A781,DATA!$S$1:$AC$38,11,FALSE))="X","X",(IF(Y780="X",1,Y780+1)))))</f>
        <v/>
      </c>
    </row>
    <row r="782" spans="2:25" ht="18.600000000000001" customHeight="1" x14ac:dyDescent="0.25">
      <c r="B782" s="50" t="str">
        <f>IF($A782="","",(IF((VLOOKUP($A782,DATA!$A$1:$M$38,2,FALSE))="X","X",(IF(B781="X",1,B781+1)))))</f>
        <v/>
      </c>
      <c r="C782" s="51" t="str">
        <f>IF($A782="","",(IF((VLOOKUP($A782,DATA!$A$1:$M$38,3,FALSE))="X","X",(IF(C781="X",1,C781+1)))))</f>
        <v/>
      </c>
      <c r="D782" s="50" t="str">
        <f>IF($A782="","",(IF((VLOOKUP($A782,DATA!$A$1:$M$38,4,FALSE))="X","X",(IF(D781="X",1,D781+1)))))</f>
        <v/>
      </c>
      <c r="E782" s="51" t="str">
        <f>IF($A782="","",(IF((VLOOKUP($A782,DATA!$A$1:$M$38,5,FALSE))="X","X",(IF(E781="X",1,E781+1)))))</f>
        <v/>
      </c>
      <c r="F782" s="50" t="str">
        <f>IF($A782="","",(IF((VLOOKUP($A782,DATA!$A$1:$M$38,6,FALSE))="X","X",(IF(F781="X",1,F781+1)))))</f>
        <v/>
      </c>
      <c r="G782" s="51" t="str">
        <f>IF($A782="","",(IF((VLOOKUP($A782,DATA!$A$1:$M$38,7,FALSE))="X","X",(IF(G781="X",1,G781+1)))))</f>
        <v/>
      </c>
      <c r="H782" s="50" t="str">
        <f>IF($A782="","",(IF((VLOOKUP($A782,DATA!$A$1:$M$38,8,FALSE))="X","X",(IF(H781="X",1,H781+1)))))</f>
        <v/>
      </c>
      <c r="I782" s="50" t="str">
        <f>IF($A782="","",(IF((VLOOKUP($A782,DATA!$A$1:$M$38,9,FALSE))="X","X",(IF(I781="X",1,I781+1)))))</f>
        <v/>
      </c>
      <c r="J782" s="51" t="str">
        <f>IF($A782="","",(IF((VLOOKUP($A782,DATA!$A$1:$M$38,10,FALSE))="X","X",(IF(J781="X",1,J781+1)))))</f>
        <v/>
      </c>
      <c r="K782" s="50" t="str">
        <f>IF($A782="","",(IF((VLOOKUP($A782,DATA!$A$1:$M$38,11,FALSE))="X","X",(IF(K781="X",1,K781+1)))))</f>
        <v/>
      </c>
      <c r="L782" s="50" t="str">
        <f>IF($A782="","",(IF((VLOOKUP($A782,DATA!$A$1:$M$38,12,FALSE))="X","X",(IF(L781="X",1,L781+1)))))</f>
        <v/>
      </c>
      <c r="M782" s="50" t="str">
        <f>IF($A782="","",(IF((VLOOKUP($A782,DATA!$A$1:$M$38,13,FALSE))="X","X",(IF(M781="X",1,M781+1)))))</f>
        <v/>
      </c>
      <c r="N782" s="53" t="str">
        <f t="shared" si="24"/>
        <v/>
      </c>
      <c r="O782" s="51" t="str">
        <f t="shared" si="25"/>
        <v/>
      </c>
      <c r="P782" s="50" t="str">
        <f>IF($A782="","",(IF((VLOOKUP($A782,DATA!$S$1:$AC$38,2,FALSE))="X","X",(IF(P781="X",1,P781+1)))))</f>
        <v/>
      </c>
      <c r="Q782" s="50" t="str">
        <f>IF($A782="","",(IF((VLOOKUP($A782,DATA!$S$1:$AC$38,3,FALSE))="X","X",(IF(Q781="X",1,Q781+1)))))</f>
        <v/>
      </c>
      <c r="R782" s="50" t="str">
        <f>IF($A782="","",(IF((VLOOKUP($A782,DATA!$S$1:$AC$38,4,FALSE))="X","X",(IF(R781="X",1,R781+1)))))</f>
        <v/>
      </c>
      <c r="S782" s="50" t="str">
        <f>IF($A782="","",(IF((VLOOKUP($A782,DATA!$S$1:$AC$38,5,FALSE))="X","X",(IF(S781="X",1,S781+1)))))</f>
        <v/>
      </c>
      <c r="T782" s="50" t="str">
        <f>IF($A782="","",(IF((VLOOKUP($A782,DATA!$S$1:$AC$38,6,FALSE))="X","X",(IF(T781="X",1,T781+1)))))</f>
        <v/>
      </c>
      <c r="U782" s="50" t="str">
        <f>IF($A782="","",(IF((VLOOKUP($A782,DATA!$S$1:$AC$38,7,FALSE))="X","X",(IF(U781="X",1,U781+1)))))</f>
        <v/>
      </c>
      <c r="V782" s="51" t="str">
        <f>IF($A782="","",(IF((VLOOKUP($A782,DATA!$S$1:$AC$38,8,FALSE))="X","X",(IF(V781="X",1,V781+1)))))</f>
        <v/>
      </c>
      <c r="W782" s="50" t="str">
        <f>IF($A782="","",(IF((VLOOKUP($A782,DATA!$S$1:$AC$38,9,FALSE))="X","X",(IF(W781="X",1,W781+1)))))</f>
        <v/>
      </c>
      <c r="X782" s="50" t="str">
        <f>IF($A782="","",(IF((VLOOKUP($A782,DATA!$S$1:$AC$38,10,FALSE))="X","X",(IF(X781="X",1,X781+1)))))</f>
        <v/>
      </c>
      <c r="Y782" s="51" t="str">
        <f>IF($A782="","",(IF((VLOOKUP($A782,DATA!$S$1:$AC$38,11,FALSE))="X","X",(IF(Y781="X",1,Y781+1)))))</f>
        <v/>
      </c>
    </row>
    <row r="783" spans="2:25" ht="18.600000000000001" customHeight="1" x14ac:dyDescent="0.25">
      <c r="B783" s="50" t="str">
        <f>IF($A783="","",(IF((VLOOKUP($A783,DATA!$A$1:$M$38,2,FALSE))="X","X",(IF(B782="X",1,B782+1)))))</f>
        <v/>
      </c>
      <c r="C783" s="51" t="str">
        <f>IF($A783="","",(IF((VLOOKUP($A783,DATA!$A$1:$M$38,3,FALSE))="X","X",(IF(C782="X",1,C782+1)))))</f>
        <v/>
      </c>
      <c r="D783" s="50" t="str">
        <f>IF($A783="","",(IF((VLOOKUP($A783,DATA!$A$1:$M$38,4,FALSE))="X","X",(IF(D782="X",1,D782+1)))))</f>
        <v/>
      </c>
      <c r="E783" s="51" t="str">
        <f>IF($A783="","",(IF((VLOOKUP($A783,DATA!$A$1:$M$38,5,FALSE))="X","X",(IF(E782="X",1,E782+1)))))</f>
        <v/>
      </c>
      <c r="F783" s="50" t="str">
        <f>IF($A783="","",(IF((VLOOKUP($A783,DATA!$A$1:$M$38,6,FALSE))="X","X",(IF(F782="X",1,F782+1)))))</f>
        <v/>
      </c>
      <c r="G783" s="51" t="str">
        <f>IF($A783="","",(IF((VLOOKUP($A783,DATA!$A$1:$M$38,7,FALSE))="X","X",(IF(G782="X",1,G782+1)))))</f>
        <v/>
      </c>
      <c r="H783" s="50" t="str">
        <f>IF($A783="","",(IF((VLOOKUP($A783,DATA!$A$1:$M$38,8,FALSE))="X","X",(IF(H782="X",1,H782+1)))))</f>
        <v/>
      </c>
      <c r="I783" s="50" t="str">
        <f>IF($A783="","",(IF((VLOOKUP($A783,DATA!$A$1:$M$38,9,FALSE))="X","X",(IF(I782="X",1,I782+1)))))</f>
        <v/>
      </c>
      <c r="J783" s="51" t="str">
        <f>IF($A783="","",(IF((VLOOKUP($A783,DATA!$A$1:$M$38,10,FALSE))="X","X",(IF(J782="X",1,J782+1)))))</f>
        <v/>
      </c>
      <c r="K783" s="50" t="str">
        <f>IF($A783="","",(IF((VLOOKUP($A783,DATA!$A$1:$M$38,11,FALSE))="X","X",(IF(K782="X",1,K782+1)))))</f>
        <v/>
      </c>
      <c r="L783" s="50" t="str">
        <f>IF($A783="","",(IF((VLOOKUP($A783,DATA!$A$1:$M$38,12,FALSE))="X","X",(IF(L782="X",1,L782+1)))))</f>
        <v/>
      </c>
      <c r="M783" s="50" t="str">
        <f>IF($A783="","",(IF((VLOOKUP($A783,DATA!$A$1:$M$38,13,FALSE))="X","X",(IF(M782="X",1,M782+1)))))</f>
        <v/>
      </c>
      <c r="N783" s="53" t="str">
        <f t="shared" si="24"/>
        <v/>
      </c>
      <c r="O783" s="51" t="str">
        <f t="shared" si="25"/>
        <v/>
      </c>
      <c r="P783" s="50" t="str">
        <f>IF($A783="","",(IF((VLOOKUP($A783,DATA!$S$1:$AC$38,2,FALSE))="X","X",(IF(P782="X",1,P782+1)))))</f>
        <v/>
      </c>
      <c r="Q783" s="50" t="str">
        <f>IF($A783="","",(IF((VLOOKUP($A783,DATA!$S$1:$AC$38,3,FALSE))="X","X",(IF(Q782="X",1,Q782+1)))))</f>
        <v/>
      </c>
      <c r="R783" s="50" t="str">
        <f>IF($A783="","",(IF((VLOOKUP($A783,DATA!$S$1:$AC$38,4,FALSE))="X","X",(IF(R782="X",1,R782+1)))))</f>
        <v/>
      </c>
      <c r="S783" s="50" t="str">
        <f>IF($A783="","",(IF((VLOOKUP($A783,DATA!$S$1:$AC$38,5,FALSE))="X","X",(IF(S782="X",1,S782+1)))))</f>
        <v/>
      </c>
      <c r="T783" s="50" t="str">
        <f>IF($A783="","",(IF((VLOOKUP($A783,DATA!$S$1:$AC$38,6,FALSE))="X","X",(IF(T782="X",1,T782+1)))))</f>
        <v/>
      </c>
      <c r="U783" s="50" t="str">
        <f>IF($A783="","",(IF((VLOOKUP($A783,DATA!$S$1:$AC$38,7,FALSE))="X","X",(IF(U782="X",1,U782+1)))))</f>
        <v/>
      </c>
      <c r="V783" s="51" t="str">
        <f>IF($A783="","",(IF((VLOOKUP($A783,DATA!$S$1:$AC$38,8,FALSE))="X","X",(IF(V782="X",1,V782+1)))))</f>
        <v/>
      </c>
      <c r="W783" s="50" t="str">
        <f>IF($A783="","",(IF((VLOOKUP($A783,DATA!$S$1:$AC$38,9,FALSE))="X","X",(IF(W782="X",1,W782+1)))))</f>
        <v/>
      </c>
      <c r="X783" s="50" t="str">
        <f>IF($A783="","",(IF((VLOOKUP($A783,DATA!$S$1:$AC$38,10,FALSE))="X","X",(IF(X782="X",1,X782+1)))))</f>
        <v/>
      </c>
      <c r="Y783" s="51" t="str">
        <f>IF($A783="","",(IF((VLOOKUP($A783,DATA!$S$1:$AC$38,11,FALSE))="X","X",(IF(Y782="X",1,Y782+1)))))</f>
        <v/>
      </c>
    </row>
    <row r="784" spans="2:25" ht="18.600000000000001" customHeight="1" x14ac:dyDescent="0.25">
      <c r="B784" s="50" t="str">
        <f>IF($A784="","",(IF((VLOOKUP($A784,DATA!$A$1:$M$38,2,FALSE))="X","X",(IF(B783="X",1,B783+1)))))</f>
        <v/>
      </c>
      <c r="C784" s="51" t="str">
        <f>IF($A784="","",(IF((VLOOKUP($A784,DATA!$A$1:$M$38,3,FALSE))="X","X",(IF(C783="X",1,C783+1)))))</f>
        <v/>
      </c>
      <c r="D784" s="50" t="str">
        <f>IF($A784="","",(IF((VLOOKUP($A784,DATA!$A$1:$M$38,4,FALSE))="X","X",(IF(D783="X",1,D783+1)))))</f>
        <v/>
      </c>
      <c r="E784" s="51" t="str">
        <f>IF($A784="","",(IF((VLOOKUP($A784,DATA!$A$1:$M$38,5,FALSE))="X","X",(IF(E783="X",1,E783+1)))))</f>
        <v/>
      </c>
      <c r="F784" s="50" t="str">
        <f>IF($A784="","",(IF((VLOOKUP($A784,DATA!$A$1:$M$38,6,FALSE))="X","X",(IF(F783="X",1,F783+1)))))</f>
        <v/>
      </c>
      <c r="G784" s="51" t="str">
        <f>IF($A784="","",(IF((VLOOKUP($A784,DATA!$A$1:$M$38,7,FALSE))="X","X",(IF(G783="X",1,G783+1)))))</f>
        <v/>
      </c>
      <c r="H784" s="50" t="str">
        <f>IF($A784="","",(IF((VLOOKUP($A784,DATA!$A$1:$M$38,8,FALSE))="X","X",(IF(H783="X",1,H783+1)))))</f>
        <v/>
      </c>
      <c r="I784" s="50" t="str">
        <f>IF($A784="","",(IF((VLOOKUP($A784,DATA!$A$1:$M$38,9,FALSE))="X","X",(IF(I783="X",1,I783+1)))))</f>
        <v/>
      </c>
      <c r="J784" s="51" t="str">
        <f>IF($A784="","",(IF((VLOOKUP($A784,DATA!$A$1:$M$38,10,FALSE))="X","X",(IF(J783="X",1,J783+1)))))</f>
        <v/>
      </c>
      <c r="K784" s="50" t="str">
        <f>IF($A784="","",(IF((VLOOKUP($A784,DATA!$A$1:$M$38,11,FALSE))="X","X",(IF(K783="X",1,K783+1)))))</f>
        <v/>
      </c>
      <c r="L784" s="50" t="str">
        <f>IF($A784="","",(IF((VLOOKUP($A784,DATA!$A$1:$M$38,12,FALSE))="X","X",(IF(L783="X",1,L783+1)))))</f>
        <v/>
      </c>
      <c r="M784" s="50" t="str">
        <f>IF($A784="","",(IF((VLOOKUP($A784,DATA!$A$1:$M$38,13,FALSE))="X","X",(IF(M783="X",1,M783+1)))))</f>
        <v/>
      </c>
      <c r="N784" s="53" t="str">
        <f t="shared" si="24"/>
        <v/>
      </c>
      <c r="O784" s="51" t="str">
        <f t="shared" si="25"/>
        <v/>
      </c>
      <c r="P784" s="50" t="str">
        <f>IF($A784="","",(IF((VLOOKUP($A784,DATA!$S$1:$AC$38,2,FALSE))="X","X",(IF(P783="X",1,P783+1)))))</f>
        <v/>
      </c>
      <c r="Q784" s="50" t="str">
        <f>IF($A784="","",(IF((VLOOKUP($A784,DATA!$S$1:$AC$38,3,FALSE))="X","X",(IF(Q783="X",1,Q783+1)))))</f>
        <v/>
      </c>
      <c r="R784" s="50" t="str">
        <f>IF($A784="","",(IF((VLOOKUP($A784,DATA!$S$1:$AC$38,4,FALSE))="X","X",(IF(R783="X",1,R783+1)))))</f>
        <v/>
      </c>
      <c r="S784" s="50" t="str">
        <f>IF($A784="","",(IF((VLOOKUP($A784,DATA!$S$1:$AC$38,5,FALSE))="X","X",(IF(S783="X",1,S783+1)))))</f>
        <v/>
      </c>
      <c r="T784" s="50" t="str">
        <f>IF($A784="","",(IF((VLOOKUP($A784,DATA!$S$1:$AC$38,6,FALSE))="X","X",(IF(T783="X",1,T783+1)))))</f>
        <v/>
      </c>
      <c r="U784" s="50" t="str">
        <f>IF($A784="","",(IF((VLOOKUP($A784,DATA!$S$1:$AC$38,7,FALSE))="X","X",(IF(U783="X",1,U783+1)))))</f>
        <v/>
      </c>
      <c r="V784" s="51" t="str">
        <f>IF($A784="","",(IF((VLOOKUP($A784,DATA!$S$1:$AC$38,8,FALSE))="X","X",(IF(V783="X",1,V783+1)))))</f>
        <v/>
      </c>
      <c r="W784" s="50" t="str">
        <f>IF($A784="","",(IF((VLOOKUP($A784,DATA!$S$1:$AC$38,9,FALSE))="X","X",(IF(W783="X",1,W783+1)))))</f>
        <v/>
      </c>
      <c r="X784" s="50" t="str">
        <f>IF($A784="","",(IF((VLOOKUP($A784,DATA!$S$1:$AC$38,10,FALSE))="X","X",(IF(X783="X",1,X783+1)))))</f>
        <v/>
      </c>
      <c r="Y784" s="51" t="str">
        <f>IF($A784="","",(IF((VLOOKUP($A784,DATA!$S$1:$AC$38,11,FALSE))="X","X",(IF(Y783="X",1,Y783+1)))))</f>
        <v/>
      </c>
    </row>
    <row r="785" spans="2:25" ht="18.600000000000001" customHeight="1" x14ac:dyDescent="0.25">
      <c r="B785" s="50" t="str">
        <f>IF($A785="","",(IF((VLOOKUP($A785,DATA!$A$1:$M$38,2,FALSE))="X","X",(IF(B784="X",1,B784+1)))))</f>
        <v/>
      </c>
      <c r="C785" s="51" t="str">
        <f>IF($A785="","",(IF((VLOOKUP($A785,DATA!$A$1:$M$38,3,FALSE))="X","X",(IF(C784="X",1,C784+1)))))</f>
        <v/>
      </c>
      <c r="D785" s="50" t="str">
        <f>IF($A785="","",(IF((VLOOKUP($A785,DATA!$A$1:$M$38,4,FALSE))="X","X",(IF(D784="X",1,D784+1)))))</f>
        <v/>
      </c>
      <c r="E785" s="51" t="str">
        <f>IF($A785="","",(IF((VLOOKUP($A785,DATA!$A$1:$M$38,5,FALSE))="X","X",(IF(E784="X",1,E784+1)))))</f>
        <v/>
      </c>
      <c r="F785" s="50" t="str">
        <f>IF($A785="","",(IF((VLOOKUP($A785,DATA!$A$1:$M$38,6,FALSE))="X","X",(IF(F784="X",1,F784+1)))))</f>
        <v/>
      </c>
      <c r="G785" s="51" t="str">
        <f>IF($A785="","",(IF((VLOOKUP($A785,DATA!$A$1:$M$38,7,FALSE))="X","X",(IF(G784="X",1,G784+1)))))</f>
        <v/>
      </c>
      <c r="H785" s="50" t="str">
        <f>IF($A785="","",(IF((VLOOKUP($A785,DATA!$A$1:$M$38,8,FALSE))="X","X",(IF(H784="X",1,H784+1)))))</f>
        <v/>
      </c>
      <c r="I785" s="50" t="str">
        <f>IF($A785="","",(IF((VLOOKUP($A785,DATA!$A$1:$M$38,9,FALSE))="X","X",(IF(I784="X",1,I784+1)))))</f>
        <v/>
      </c>
      <c r="J785" s="51" t="str">
        <f>IF($A785="","",(IF((VLOOKUP($A785,DATA!$A$1:$M$38,10,FALSE))="X","X",(IF(J784="X",1,J784+1)))))</f>
        <v/>
      </c>
      <c r="K785" s="50" t="str">
        <f>IF($A785="","",(IF((VLOOKUP($A785,DATA!$A$1:$M$38,11,FALSE))="X","X",(IF(K784="X",1,K784+1)))))</f>
        <v/>
      </c>
      <c r="L785" s="50" t="str">
        <f>IF($A785="","",(IF((VLOOKUP($A785,DATA!$A$1:$M$38,12,FALSE))="X","X",(IF(L784="X",1,L784+1)))))</f>
        <v/>
      </c>
      <c r="M785" s="50" t="str">
        <f>IF($A785="","",(IF((VLOOKUP($A785,DATA!$A$1:$M$38,13,FALSE))="X","X",(IF(M784="X",1,M784+1)))))</f>
        <v/>
      </c>
      <c r="N785" s="53" t="str">
        <f t="shared" si="24"/>
        <v/>
      </c>
      <c r="O785" s="51" t="str">
        <f t="shared" si="25"/>
        <v/>
      </c>
      <c r="P785" s="50" t="str">
        <f>IF($A785="","",(IF((VLOOKUP($A785,DATA!$S$1:$AC$38,2,FALSE))="X","X",(IF(P784="X",1,P784+1)))))</f>
        <v/>
      </c>
      <c r="Q785" s="50" t="str">
        <f>IF($A785="","",(IF((VLOOKUP($A785,DATA!$S$1:$AC$38,3,FALSE))="X","X",(IF(Q784="X",1,Q784+1)))))</f>
        <v/>
      </c>
      <c r="R785" s="50" t="str">
        <f>IF($A785="","",(IF((VLOOKUP($A785,DATA!$S$1:$AC$38,4,FALSE))="X","X",(IF(R784="X",1,R784+1)))))</f>
        <v/>
      </c>
      <c r="S785" s="50" t="str">
        <f>IF($A785="","",(IF((VLOOKUP($A785,DATA!$S$1:$AC$38,5,FALSE))="X","X",(IF(S784="X",1,S784+1)))))</f>
        <v/>
      </c>
      <c r="T785" s="50" t="str">
        <f>IF($A785="","",(IF((VLOOKUP($A785,DATA!$S$1:$AC$38,6,FALSE))="X","X",(IF(T784="X",1,T784+1)))))</f>
        <v/>
      </c>
      <c r="U785" s="50" t="str">
        <f>IF($A785="","",(IF((VLOOKUP($A785,DATA!$S$1:$AC$38,7,FALSE))="X","X",(IF(U784="X",1,U784+1)))))</f>
        <v/>
      </c>
      <c r="V785" s="51" t="str">
        <f>IF($A785="","",(IF((VLOOKUP($A785,DATA!$S$1:$AC$38,8,FALSE))="X","X",(IF(V784="X",1,V784+1)))))</f>
        <v/>
      </c>
      <c r="W785" s="50" t="str">
        <f>IF($A785="","",(IF((VLOOKUP($A785,DATA!$S$1:$AC$38,9,FALSE))="X","X",(IF(W784="X",1,W784+1)))))</f>
        <v/>
      </c>
      <c r="X785" s="50" t="str">
        <f>IF($A785="","",(IF((VLOOKUP($A785,DATA!$S$1:$AC$38,10,FALSE))="X","X",(IF(X784="X",1,X784+1)))))</f>
        <v/>
      </c>
      <c r="Y785" s="51" t="str">
        <f>IF($A785="","",(IF((VLOOKUP($A785,DATA!$S$1:$AC$38,11,FALSE))="X","X",(IF(Y784="X",1,Y784+1)))))</f>
        <v/>
      </c>
    </row>
    <row r="786" spans="2:25" ht="18.600000000000001" customHeight="1" x14ac:dyDescent="0.25">
      <c r="B786" s="50" t="str">
        <f>IF($A786="","",(IF((VLOOKUP($A786,DATA!$A$1:$M$38,2,FALSE))="X","X",(IF(B785="X",1,B785+1)))))</f>
        <v/>
      </c>
      <c r="C786" s="51" t="str">
        <f>IF($A786="","",(IF((VLOOKUP($A786,DATA!$A$1:$M$38,3,FALSE))="X","X",(IF(C785="X",1,C785+1)))))</f>
        <v/>
      </c>
      <c r="D786" s="50" t="str">
        <f>IF($A786="","",(IF((VLOOKUP($A786,DATA!$A$1:$M$38,4,FALSE))="X","X",(IF(D785="X",1,D785+1)))))</f>
        <v/>
      </c>
      <c r="E786" s="51" t="str">
        <f>IF($A786="","",(IF((VLOOKUP($A786,DATA!$A$1:$M$38,5,FALSE))="X","X",(IF(E785="X",1,E785+1)))))</f>
        <v/>
      </c>
      <c r="F786" s="50" t="str">
        <f>IF($A786="","",(IF((VLOOKUP($A786,DATA!$A$1:$M$38,6,FALSE))="X","X",(IF(F785="X",1,F785+1)))))</f>
        <v/>
      </c>
      <c r="G786" s="51" t="str">
        <f>IF($A786="","",(IF((VLOOKUP($A786,DATA!$A$1:$M$38,7,FALSE))="X","X",(IF(G785="X",1,G785+1)))))</f>
        <v/>
      </c>
      <c r="H786" s="50" t="str">
        <f>IF($A786="","",(IF((VLOOKUP($A786,DATA!$A$1:$M$38,8,FALSE))="X","X",(IF(H785="X",1,H785+1)))))</f>
        <v/>
      </c>
      <c r="I786" s="50" t="str">
        <f>IF($A786="","",(IF((VLOOKUP($A786,DATA!$A$1:$M$38,9,FALSE))="X","X",(IF(I785="X",1,I785+1)))))</f>
        <v/>
      </c>
      <c r="J786" s="51" t="str">
        <f>IF($A786="","",(IF((VLOOKUP($A786,DATA!$A$1:$M$38,10,FALSE))="X","X",(IF(J785="X",1,J785+1)))))</f>
        <v/>
      </c>
      <c r="K786" s="50" t="str">
        <f>IF($A786="","",(IF((VLOOKUP($A786,DATA!$A$1:$M$38,11,FALSE))="X","X",(IF(K785="X",1,K785+1)))))</f>
        <v/>
      </c>
      <c r="L786" s="50" t="str">
        <f>IF($A786="","",(IF((VLOOKUP($A786,DATA!$A$1:$M$38,12,FALSE))="X","X",(IF(L785="X",1,L785+1)))))</f>
        <v/>
      </c>
      <c r="M786" s="50" t="str">
        <f>IF($A786="","",(IF((VLOOKUP($A786,DATA!$A$1:$M$38,13,FALSE))="X","X",(IF(M785="X",1,M785+1)))))</f>
        <v/>
      </c>
      <c r="N786" s="53" t="str">
        <f t="shared" si="24"/>
        <v/>
      </c>
      <c r="O786" s="51" t="str">
        <f t="shared" si="25"/>
        <v/>
      </c>
      <c r="P786" s="50" t="str">
        <f>IF($A786="","",(IF((VLOOKUP($A786,DATA!$S$1:$AC$38,2,FALSE))="X","X",(IF(P785="X",1,P785+1)))))</f>
        <v/>
      </c>
      <c r="Q786" s="50" t="str">
        <f>IF($A786="","",(IF((VLOOKUP($A786,DATA!$S$1:$AC$38,3,FALSE))="X","X",(IF(Q785="X",1,Q785+1)))))</f>
        <v/>
      </c>
      <c r="R786" s="50" t="str">
        <f>IF($A786="","",(IF((VLOOKUP($A786,DATA!$S$1:$AC$38,4,FALSE))="X","X",(IF(R785="X",1,R785+1)))))</f>
        <v/>
      </c>
      <c r="S786" s="50" t="str">
        <f>IF($A786="","",(IF((VLOOKUP($A786,DATA!$S$1:$AC$38,5,FALSE))="X","X",(IF(S785="X",1,S785+1)))))</f>
        <v/>
      </c>
      <c r="T786" s="50" t="str">
        <f>IF($A786="","",(IF((VLOOKUP($A786,DATA!$S$1:$AC$38,6,FALSE))="X","X",(IF(T785="X",1,T785+1)))))</f>
        <v/>
      </c>
      <c r="U786" s="50" t="str">
        <f>IF($A786="","",(IF((VLOOKUP($A786,DATA!$S$1:$AC$38,7,FALSE))="X","X",(IF(U785="X",1,U785+1)))))</f>
        <v/>
      </c>
      <c r="V786" s="51" t="str">
        <f>IF($A786="","",(IF((VLOOKUP($A786,DATA!$S$1:$AC$38,8,FALSE))="X","X",(IF(V785="X",1,V785+1)))))</f>
        <v/>
      </c>
      <c r="W786" s="50" t="str">
        <f>IF($A786="","",(IF((VLOOKUP($A786,DATA!$S$1:$AC$38,9,FALSE))="X","X",(IF(W785="X",1,W785+1)))))</f>
        <v/>
      </c>
      <c r="X786" s="50" t="str">
        <f>IF($A786="","",(IF((VLOOKUP($A786,DATA!$S$1:$AC$38,10,FALSE))="X","X",(IF(X785="X",1,X785+1)))))</f>
        <v/>
      </c>
      <c r="Y786" s="51" t="str">
        <f>IF($A786="","",(IF((VLOOKUP($A786,DATA!$S$1:$AC$38,11,FALSE))="X","X",(IF(Y785="X",1,Y785+1)))))</f>
        <v/>
      </c>
    </row>
    <row r="787" spans="2:25" ht="18.600000000000001" customHeight="1" x14ac:dyDescent="0.25">
      <c r="B787" s="50" t="str">
        <f>IF($A787="","",(IF((VLOOKUP($A787,DATA!$A$1:$M$38,2,FALSE))="X","X",(IF(B786="X",1,B786+1)))))</f>
        <v/>
      </c>
      <c r="C787" s="51" t="str">
        <f>IF($A787="","",(IF((VLOOKUP($A787,DATA!$A$1:$M$38,3,FALSE))="X","X",(IF(C786="X",1,C786+1)))))</f>
        <v/>
      </c>
      <c r="D787" s="50" t="str">
        <f>IF($A787="","",(IF((VLOOKUP($A787,DATA!$A$1:$M$38,4,FALSE))="X","X",(IF(D786="X",1,D786+1)))))</f>
        <v/>
      </c>
      <c r="E787" s="51" t="str">
        <f>IF($A787="","",(IF((VLOOKUP($A787,DATA!$A$1:$M$38,5,FALSE))="X","X",(IF(E786="X",1,E786+1)))))</f>
        <v/>
      </c>
      <c r="F787" s="50" t="str">
        <f>IF($A787="","",(IF((VLOOKUP($A787,DATA!$A$1:$M$38,6,FALSE))="X","X",(IF(F786="X",1,F786+1)))))</f>
        <v/>
      </c>
      <c r="G787" s="51" t="str">
        <f>IF($A787="","",(IF((VLOOKUP($A787,DATA!$A$1:$M$38,7,FALSE))="X","X",(IF(G786="X",1,G786+1)))))</f>
        <v/>
      </c>
      <c r="H787" s="50" t="str">
        <f>IF($A787="","",(IF((VLOOKUP($A787,DATA!$A$1:$M$38,8,FALSE))="X","X",(IF(H786="X",1,H786+1)))))</f>
        <v/>
      </c>
      <c r="I787" s="50" t="str">
        <f>IF($A787="","",(IF((VLOOKUP($A787,DATA!$A$1:$M$38,9,FALSE))="X","X",(IF(I786="X",1,I786+1)))))</f>
        <v/>
      </c>
      <c r="J787" s="51" t="str">
        <f>IF($A787="","",(IF((VLOOKUP($A787,DATA!$A$1:$M$38,10,FALSE))="X","X",(IF(J786="X",1,J786+1)))))</f>
        <v/>
      </c>
      <c r="K787" s="50" t="str">
        <f>IF($A787="","",(IF((VLOOKUP($A787,DATA!$A$1:$M$38,11,FALSE))="X","X",(IF(K786="X",1,K786+1)))))</f>
        <v/>
      </c>
      <c r="L787" s="50" t="str">
        <f>IF($A787="","",(IF((VLOOKUP($A787,DATA!$A$1:$M$38,12,FALSE))="X","X",(IF(L786="X",1,L786+1)))))</f>
        <v/>
      </c>
      <c r="M787" s="50" t="str">
        <f>IF($A787="","",(IF((VLOOKUP($A787,DATA!$A$1:$M$38,13,FALSE))="X","X",(IF(M786="X",1,M786+1)))))</f>
        <v/>
      </c>
      <c r="N787" s="53" t="str">
        <f t="shared" si="24"/>
        <v/>
      </c>
      <c r="O787" s="51" t="str">
        <f t="shared" si="25"/>
        <v/>
      </c>
      <c r="P787" s="50" t="str">
        <f>IF($A787="","",(IF((VLOOKUP($A787,DATA!$S$1:$AC$38,2,FALSE))="X","X",(IF(P786="X",1,P786+1)))))</f>
        <v/>
      </c>
      <c r="Q787" s="50" t="str">
        <f>IF($A787="","",(IF((VLOOKUP($A787,DATA!$S$1:$AC$38,3,FALSE))="X","X",(IF(Q786="X",1,Q786+1)))))</f>
        <v/>
      </c>
      <c r="R787" s="50" t="str">
        <f>IF($A787="","",(IF((VLOOKUP($A787,DATA!$S$1:$AC$38,4,FALSE))="X","X",(IF(R786="X",1,R786+1)))))</f>
        <v/>
      </c>
      <c r="S787" s="50" t="str">
        <f>IF($A787="","",(IF((VLOOKUP($A787,DATA!$S$1:$AC$38,5,FALSE))="X","X",(IF(S786="X",1,S786+1)))))</f>
        <v/>
      </c>
      <c r="T787" s="50" t="str">
        <f>IF($A787="","",(IF((VLOOKUP($A787,DATA!$S$1:$AC$38,6,FALSE))="X","X",(IF(T786="X",1,T786+1)))))</f>
        <v/>
      </c>
      <c r="U787" s="50" t="str">
        <f>IF($A787="","",(IF((VLOOKUP($A787,DATA!$S$1:$AC$38,7,FALSE))="X","X",(IF(U786="X",1,U786+1)))))</f>
        <v/>
      </c>
      <c r="V787" s="51" t="str">
        <f>IF($A787="","",(IF((VLOOKUP($A787,DATA!$S$1:$AC$38,8,FALSE))="X","X",(IF(V786="X",1,V786+1)))))</f>
        <v/>
      </c>
      <c r="W787" s="50" t="str">
        <f>IF($A787="","",(IF((VLOOKUP($A787,DATA!$S$1:$AC$38,9,FALSE))="X","X",(IF(W786="X",1,W786+1)))))</f>
        <v/>
      </c>
      <c r="X787" s="50" t="str">
        <f>IF($A787="","",(IF((VLOOKUP($A787,DATA!$S$1:$AC$38,10,FALSE))="X","X",(IF(X786="X",1,X786+1)))))</f>
        <v/>
      </c>
      <c r="Y787" s="51" t="str">
        <f>IF($A787="","",(IF((VLOOKUP($A787,DATA!$S$1:$AC$38,11,FALSE))="X","X",(IF(Y786="X",1,Y786+1)))))</f>
        <v/>
      </c>
    </row>
    <row r="788" spans="2:25" ht="18.600000000000001" customHeight="1" x14ac:dyDescent="0.25">
      <c r="B788" s="50" t="str">
        <f>IF($A788="","",(IF((VLOOKUP($A788,DATA!$A$1:$M$38,2,FALSE))="X","X",(IF(B787="X",1,B787+1)))))</f>
        <v/>
      </c>
      <c r="C788" s="51" t="str">
        <f>IF($A788="","",(IF((VLOOKUP($A788,DATA!$A$1:$M$38,3,FALSE))="X","X",(IF(C787="X",1,C787+1)))))</f>
        <v/>
      </c>
      <c r="D788" s="50" t="str">
        <f>IF($A788="","",(IF((VLOOKUP($A788,DATA!$A$1:$M$38,4,FALSE))="X","X",(IF(D787="X",1,D787+1)))))</f>
        <v/>
      </c>
      <c r="E788" s="51" t="str">
        <f>IF($A788="","",(IF((VLOOKUP($A788,DATA!$A$1:$M$38,5,FALSE))="X","X",(IF(E787="X",1,E787+1)))))</f>
        <v/>
      </c>
      <c r="F788" s="50" t="str">
        <f>IF($A788="","",(IF((VLOOKUP($A788,DATA!$A$1:$M$38,6,FALSE))="X","X",(IF(F787="X",1,F787+1)))))</f>
        <v/>
      </c>
      <c r="G788" s="51" t="str">
        <f>IF($A788="","",(IF((VLOOKUP($A788,DATA!$A$1:$M$38,7,FALSE))="X","X",(IF(G787="X",1,G787+1)))))</f>
        <v/>
      </c>
      <c r="H788" s="50" t="str">
        <f>IF($A788="","",(IF((VLOOKUP($A788,DATA!$A$1:$M$38,8,FALSE))="X","X",(IF(H787="X",1,H787+1)))))</f>
        <v/>
      </c>
      <c r="I788" s="50" t="str">
        <f>IF($A788="","",(IF((VLOOKUP($A788,DATA!$A$1:$M$38,9,FALSE))="X","X",(IF(I787="X",1,I787+1)))))</f>
        <v/>
      </c>
      <c r="J788" s="51" t="str">
        <f>IF($A788="","",(IF((VLOOKUP($A788,DATA!$A$1:$M$38,10,FALSE))="X","X",(IF(J787="X",1,J787+1)))))</f>
        <v/>
      </c>
      <c r="K788" s="50" t="str">
        <f>IF($A788="","",(IF((VLOOKUP($A788,DATA!$A$1:$M$38,11,FALSE))="X","X",(IF(K787="X",1,K787+1)))))</f>
        <v/>
      </c>
      <c r="L788" s="50" t="str">
        <f>IF($A788="","",(IF((VLOOKUP($A788,DATA!$A$1:$M$38,12,FALSE))="X","X",(IF(L787="X",1,L787+1)))))</f>
        <v/>
      </c>
      <c r="M788" s="50" t="str">
        <f>IF($A788="","",(IF((VLOOKUP($A788,DATA!$A$1:$M$38,13,FALSE))="X","X",(IF(M787="X",1,M787+1)))))</f>
        <v/>
      </c>
      <c r="N788" s="53" t="str">
        <f t="shared" si="24"/>
        <v/>
      </c>
      <c r="O788" s="51" t="str">
        <f t="shared" si="25"/>
        <v/>
      </c>
      <c r="P788" s="50" t="str">
        <f>IF($A788="","",(IF((VLOOKUP($A788,DATA!$S$1:$AC$38,2,FALSE))="X","X",(IF(P787="X",1,P787+1)))))</f>
        <v/>
      </c>
      <c r="Q788" s="50" t="str">
        <f>IF($A788="","",(IF((VLOOKUP($A788,DATA!$S$1:$AC$38,3,FALSE))="X","X",(IF(Q787="X",1,Q787+1)))))</f>
        <v/>
      </c>
      <c r="R788" s="50" t="str">
        <f>IF($A788="","",(IF((VLOOKUP($A788,DATA!$S$1:$AC$38,4,FALSE))="X","X",(IF(R787="X",1,R787+1)))))</f>
        <v/>
      </c>
      <c r="S788" s="50" t="str">
        <f>IF($A788="","",(IF((VLOOKUP($A788,DATA!$S$1:$AC$38,5,FALSE))="X","X",(IF(S787="X",1,S787+1)))))</f>
        <v/>
      </c>
      <c r="T788" s="50" t="str">
        <f>IF($A788="","",(IF((VLOOKUP($A788,DATA!$S$1:$AC$38,6,FALSE))="X","X",(IF(T787="X",1,T787+1)))))</f>
        <v/>
      </c>
      <c r="U788" s="50" t="str">
        <f>IF($A788="","",(IF((VLOOKUP($A788,DATA!$S$1:$AC$38,7,FALSE))="X","X",(IF(U787="X",1,U787+1)))))</f>
        <v/>
      </c>
      <c r="V788" s="51" t="str">
        <f>IF($A788="","",(IF((VLOOKUP($A788,DATA!$S$1:$AC$38,8,FALSE))="X","X",(IF(V787="X",1,V787+1)))))</f>
        <v/>
      </c>
      <c r="W788" s="50" t="str">
        <f>IF($A788="","",(IF((VLOOKUP($A788,DATA!$S$1:$AC$38,9,FALSE))="X","X",(IF(W787="X",1,W787+1)))))</f>
        <v/>
      </c>
      <c r="X788" s="50" t="str">
        <f>IF($A788="","",(IF((VLOOKUP($A788,DATA!$S$1:$AC$38,10,FALSE))="X","X",(IF(X787="X",1,X787+1)))))</f>
        <v/>
      </c>
      <c r="Y788" s="51" t="str">
        <f>IF($A788="","",(IF((VLOOKUP($A788,DATA!$S$1:$AC$38,11,FALSE))="X","X",(IF(Y787="X",1,Y787+1)))))</f>
        <v/>
      </c>
    </row>
    <row r="789" spans="2:25" ht="18.600000000000001" customHeight="1" x14ac:dyDescent="0.25">
      <c r="B789" s="50" t="str">
        <f>IF($A789="","",(IF((VLOOKUP($A789,DATA!$A$1:$M$38,2,FALSE))="X","X",(IF(B788="X",1,B788+1)))))</f>
        <v/>
      </c>
      <c r="C789" s="51" t="str">
        <f>IF($A789="","",(IF((VLOOKUP($A789,DATA!$A$1:$M$38,3,FALSE))="X","X",(IF(C788="X",1,C788+1)))))</f>
        <v/>
      </c>
      <c r="D789" s="50" t="str">
        <f>IF($A789="","",(IF((VLOOKUP($A789,DATA!$A$1:$M$38,4,FALSE))="X","X",(IF(D788="X",1,D788+1)))))</f>
        <v/>
      </c>
      <c r="E789" s="51" t="str">
        <f>IF($A789="","",(IF((VLOOKUP($A789,DATA!$A$1:$M$38,5,FALSE))="X","X",(IF(E788="X",1,E788+1)))))</f>
        <v/>
      </c>
      <c r="F789" s="50" t="str">
        <f>IF($A789="","",(IF((VLOOKUP($A789,DATA!$A$1:$M$38,6,FALSE))="X","X",(IF(F788="X",1,F788+1)))))</f>
        <v/>
      </c>
      <c r="G789" s="51" t="str">
        <f>IF($A789="","",(IF((VLOOKUP($A789,DATA!$A$1:$M$38,7,FALSE))="X","X",(IF(G788="X",1,G788+1)))))</f>
        <v/>
      </c>
      <c r="H789" s="50" t="str">
        <f>IF($A789="","",(IF((VLOOKUP($A789,DATA!$A$1:$M$38,8,FALSE))="X","X",(IF(H788="X",1,H788+1)))))</f>
        <v/>
      </c>
      <c r="I789" s="50" t="str">
        <f>IF($A789="","",(IF((VLOOKUP($A789,DATA!$A$1:$M$38,9,FALSE))="X","X",(IF(I788="X",1,I788+1)))))</f>
        <v/>
      </c>
      <c r="J789" s="51" t="str">
        <f>IF($A789="","",(IF((VLOOKUP($A789,DATA!$A$1:$M$38,10,FALSE))="X","X",(IF(J788="X",1,J788+1)))))</f>
        <v/>
      </c>
      <c r="K789" s="50" t="str">
        <f>IF($A789="","",(IF((VLOOKUP($A789,DATA!$A$1:$M$38,11,FALSE))="X","X",(IF(K788="X",1,K788+1)))))</f>
        <v/>
      </c>
      <c r="L789" s="50" t="str">
        <f>IF($A789="","",(IF((VLOOKUP($A789,DATA!$A$1:$M$38,12,FALSE))="X","X",(IF(L788="X",1,L788+1)))))</f>
        <v/>
      </c>
      <c r="M789" s="50" t="str">
        <f>IF($A789="","",(IF((VLOOKUP($A789,DATA!$A$1:$M$38,13,FALSE))="X","X",(IF(M788="X",1,M788+1)))))</f>
        <v/>
      </c>
      <c r="N789" s="53" t="str">
        <f t="shared" si="24"/>
        <v/>
      </c>
      <c r="O789" s="51" t="str">
        <f t="shared" si="25"/>
        <v/>
      </c>
      <c r="P789" s="50" t="str">
        <f>IF($A789="","",(IF((VLOOKUP($A789,DATA!$S$1:$AC$38,2,FALSE))="X","X",(IF(P788="X",1,P788+1)))))</f>
        <v/>
      </c>
      <c r="Q789" s="50" t="str">
        <f>IF($A789="","",(IF((VLOOKUP($A789,DATA!$S$1:$AC$38,3,FALSE))="X","X",(IF(Q788="X",1,Q788+1)))))</f>
        <v/>
      </c>
      <c r="R789" s="50" t="str">
        <f>IF($A789="","",(IF((VLOOKUP($A789,DATA!$S$1:$AC$38,4,FALSE))="X","X",(IF(R788="X",1,R788+1)))))</f>
        <v/>
      </c>
      <c r="S789" s="50" t="str">
        <f>IF($A789="","",(IF((VLOOKUP($A789,DATA!$S$1:$AC$38,5,FALSE))="X","X",(IF(S788="X",1,S788+1)))))</f>
        <v/>
      </c>
      <c r="T789" s="50" t="str">
        <f>IF($A789="","",(IF((VLOOKUP($A789,DATA!$S$1:$AC$38,6,FALSE))="X","X",(IF(T788="X",1,T788+1)))))</f>
        <v/>
      </c>
      <c r="U789" s="50" t="str">
        <f>IF($A789="","",(IF((VLOOKUP($A789,DATA!$S$1:$AC$38,7,FALSE))="X","X",(IF(U788="X",1,U788+1)))))</f>
        <v/>
      </c>
      <c r="V789" s="51" t="str">
        <f>IF($A789="","",(IF((VLOOKUP($A789,DATA!$S$1:$AC$38,8,FALSE))="X","X",(IF(V788="X",1,V788+1)))))</f>
        <v/>
      </c>
      <c r="W789" s="50" t="str">
        <f>IF($A789="","",(IF((VLOOKUP($A789,DATA!$S$1:$AC$38,9,FALSE))="X","X",(IF(W788="X",1,W788+1)))))</f>
        <v/>
      </c>
      <c r="X789" s="50" t="str">
        <f>IF($A789="","",(IF((VLOOKUP($A789,DATA!$S$1:$AC$38,10,FALSE))="X","X",(IF(X788="X",1,X788+1)))))</f>
        <v/>
      </c>
      <c r="Y789" s="51" t="str">
        <f>IF($A789="","",(IF((VLOOKUP($A789,DATA!$S$1:$AC$38,11,FALSE))="X","X",(IF(Y788="X",1,Y788+1)))))</f>
        <v/>
      </c>
    </row>
    <row r="790" spans="2:25" ht="18.600000000000001" customHeight="1" x14ac:dyDescent="0.25">
      <c r="B790" s="50" t="str">
        <f>IF($A790="","",(IF((VLOOKUP($A790,DATA!$A$1:$M$38,2,FALSE))="X","X",(IF(B789="X",1,B789+1)))))</f>
        <v/>
      </c>
      <c r="C790" s="51" t="str">
        <f>IF($A790="","",(IF((VLOOKUP($A790,DATA!$A$1:$M$38,3,FALSE))="X","X",(IF(C789="X",1,C789+1)))))</f>
        <v/>
      </c>
      <c r="D790" s="50" t="str">
        <f>IF($A790="","",(IF((VLOOKUP($A790,DATA!$A$1:$M$38,4,FALSE))="X","X",(IF(D789="X",1,D789+1)))))</f>
        <v/>
      </c>
      <c r="E790" s="51" t="str">
        <f>IF($A790="","",(IF((VLOOKUP($A790,DATA!$A$1:$M$38,5,FALSE))="X","X",(IF(E789="X",1,E789+1)))))</f>
        <v/>
      </c>
      <c r="F790" s="50" t="str">
        <f>IF($A790="","",(IF((VLOOKUP($A790,DATA!$A$1:$M$38,6,FALSE))="X","X",(IF(F789="X",1,F789+1)))))</f>
        <v/>
      </c>
      <c r="G790" s="51" t="str">
        <f>IF($A790="","",(IF((VLOOKUP($A790,DATA!$A$1:$M$38,7,FALSE))="X","X",(IF(G789="X",1,G789+1)))))</f>
        <v/>
      </c>
      <c r="H790" s="50" t="str">
        <f>IF($A790="","",(IF((VLOOKUP($A790,DATA!$A$1:$M$38,8,FALSE))="X","X",(IF(H789="X",1,H789+1)))))</f>
        <v/>
      </c>
      <c r="I790" s="50" t="str">
        <f>IF($A790="","",(IF((VLOOKUP($A790,DATA!$A$1:$M$38,9,FALSE))="X","X",(IF(I789="X",1,I789+1)))))</f>
        <v/>
      </c>
      <c r="J790" s="51" t="str">
        <f>IF($A790="","",(IF((VLOOKUP($A790,DATA!$A$1:$M$38,10,FALSE))="X","X",(IF(J789="X",1,J789+1)))))</f>
        <v/>
      </c>
      <c r="K790" s="50" t="str">
        <f>IF($A790="","",(IF((VLOOKUP($A790,DATA!$A$1:$M$38,11,FALSE))="X","X",(IF(K789="X",1,K789+1)))))</f>
        <v/>
      </c>
      <c r="L790" s="50" t="str">
        <f>IF($A790="","",(IF((VLOOKUP($A790,DATA!$A$1:$M$38,12,FALSE))="X","X",(IF(L789="X",1,L789+1)))))</f>
        <v/>
      </c>
      <c r="M790" s="50" t="str">
        <f>IF($A790="","",(IF((VLOOKUP($A790,DATA!$A$1:$M$38,13,FALSE))="X","X",(IF(M789="X",1,M789+1)))))</f>
        <v/>
      </c>
      <c r="N790" s="53" t="str">
        <f t="shared" si="24"/>
        <v/>
      </c>
      <c r="O790" s="51" t="str">
        <f t="shared" si="25"/>
        <v/>
      </c>
      <c r="P790" s="50" t="str">
        <f>IF($A790="","",(IF((VLOOKUP($A790,DATA!$S$1:$AC$38,2,FALSE))="X","X",(IF(P789="X",1,P789+1)))))</f>
        <v/>
      </c>
      <c r="Q790" s="50" t="str">
        <f>IF($A790="","",(IF((VLOOKUP($A790,DATA!$S$1:$AC$38,3,FALSE))="X","X",(IF(Q789="X",1,Q789+1)))))</f>
        <v/>
      </c>
      <c r="R790" s="50" t="str">
        <f>IF($A790="","",(IF((VLOOKUP($A790,DATA!$S$1:$AC$38,4,FALSE))="X","X",(IF(R789="X",1,R789+1)))))</f>
        <v/>
      </c>
      <c r="S790" s="50" t="str">
        <f>IF($A790="","",(IF((VLOOKUP($A790,DATA!$S$1:$AC$38,5,FALSE))="X","X",(IF(S789="X",1,S789+1)))))</f>
        <v/>
      </c>
      <c r="T790" s="50" t="str">
        <f>IF($A790="","",(IF((VLOOKUP($A790,DATA!$S$1:$AC$38,6,FALSE))="X","X",(IF(T789="X",1,T789+1)))))</f>
        <v/>
      </c>
      <c r="U790" s="50" t="str">
        <f>IF($A790="","",(IF((VLOOKUP($A790,DATA!$S$1:$AC$38,7,FALSE))="X","X",(IF(U789="X",1,U789+1)))))</f>
        <v/>
      </c>
      <c r="V790" s="51" t="str">
        <f>IF($A790="","",(IF((VLOOKUP($A790,DATA!$S$1:$AC$38,8,FALSE))="X","X",(IF(V789="X",1,V789+1)))))</f>
        <v/>
      </c>
      <c r="W790" s="50" t="str">
        <f>IF($A790="","",(IF((VLOOKUP($A790,DATA!$S$1:$AC$38,9,FALSE))="X","X",(IF(W789="X",1,W789+1)))))</f>
        <v/>
      </c>
      <c r="X790" s="50" t="str">
        <f>IF($A790="","",(IF((VLOOKUP($A790,DATA!$S$1:$AC$38,10,FALSE))="X","X",(IF(X789="X",1,X789+1)))))</f>
        <v/>
      </c>
      <c r="Y790" s="51" t="str">
        <f>IF($A790="","",(IF((VLOOKUP($A790,DATA!$S$1:$AC$38,11,FALSE))="X","X",(IF(Y789="X",1,Y789+1)))))</f>
        <v/>
      </c>
    </row>
    <row r="791" spans="2:25" ht="18.600000000000001" customHeight="1" x14ac:dyDescent="0.25">
      <c r="B791" s="50" t="str">
        <f>IF($A791="","",(IF((VLOOKUP($A791,DATA!$A$1:$M$38,2,FALSE))="X","X",(IF(B790="X",1,B790+1)))))</f>
        <v/>
      </c>
      <c r="C791" s="51" t="str">
        <f>IF($A791="","",(IF((VLOOKUP($A791,DATA!$A$1:$M$38,3,FALSE))="X","X",(IF(C790="X",1,C790+1)))))</f>
        <v/>
      </c>
      <c r="D791" s="50" t="str">
        <f>IF($A791="","",(IF((VLOOKUP($A791,DATA!$A$1:$M$38,4,FALSE))="X","X",(IF(D790="X",1,D790+1)))))</f>
        <v/>
      </c>
      <c r="E791" s="51" t="str">
        <f>IF($A791="","",(IF((VLOOKUP($A791,DATA!$A$1:$M$38,5,FALSE))="X","X",(IF(E790="X",1,E790+1)))))</f>
        <v/>
      </c>
      <c r="F791" s="50" t="str">
        <f>IF($A791="","",(IF((VLOOKUP($A791,DATA!$A$1:$M$38,6,FALSE))="X","X",(IF(F790="X",1,F790+1)))))</f>
        <v/>
      </c>
      <c r="G791" s="51" t="str">
        <f>IF($A791="","",(IF((VLOOKUP($A791,DATA!$A$1:$M$38,7,FALSE))="X","X",(IF(G790="X",1,G790+1)))))</f>
        <v/>
      </c>
      <c r="H791" s="50" t="str">
        <f>IF($A791="","",(IF((VLOOKUP($A791,DATA!$A$1:$M$38,8,FALSE))="X","X",(IF(H790="X",1,H790+1)))))</f>
        <v/>
      </c>
      <c r="I791" s="50" t="str">
        <f>IF($A791="","",(IF((VLOOKUP($A791,DATA!$A$1:$M$38,9,FALSE))="X","X",(IF(I790="X",1,I790+1)))))</f>
        <v/>
      </c>
      <c r="J791" s="51" t="str">
        <f>IF($A791="","",(IF((VLOOKUP($A791,DATA!$A$1:$M$38,10,FALSE))="X","X",(IF(J790="X",1,J790+1)))))</f>
        <v/>
      </c>
      <c r="K791" s="50" t="str">
        <f>IF($A791="","",(IF((VLOOKUP($A791,DATA!$A$1:$M$38,11,FALSE))="X","X",(IF(K790="X",1,K790+1)))))</f>
        <v/>
      </c>
      <c r="L791" s="50" t="str">
        <f>IF($A791="","",(IF((VLOOKUP($A791,DATA!$A$1:$M$38,12,FALSE))="X","X",(IF(L790="X",1,L790+1)))))</f>
        <v/>
      </c>
      <c r="M791" s="50" t="str">
        <f>IF($A791="","",(IF((VLOOKUP($A791,DATA!$A$1:$M$38,13,FALSE))="X","X",(IF(M790="X",1,M790+1)))))</f>
        <v/>
      </c>
      <c r="N791" s="53" t="str">
        <f t="shared" si="24"/>
        <v/>
      </c>
      <c r="O791" s="51" t="str">
        <f t="shared" si="25"/>
        <v/>
      </c>
      <c r="P791" s="50" t="str">
        <f>IF($A791="","",(IF((VLOOKUP($A791,DATA!$S$1:$AC$38,2,FALSE))="X","X",(IF(P790="X",1,P790+1)))))</f>
        <v/>
      </c>
      <c r="Q791" s="50" t="str">
        <f>IF($A791="","",(IF((VLOOKUP($A791,DATA!$S$1:$AC$38,3,FALSE))="X","X",(IF(Q790="X",1,Q790+1)))))</f>
        <v/>
      </c>
      <c r="R791" s="50" t="str">
        <f>IF($A791="","",(IF((VLOOKUP($A791,DATA!$S$1:$AC$38,4,FALSE))="X","X",(IF(R790="X",1,R790+1)))))</f>
        <v/>
      </c>
      <c r="S791" s="50" t="str">
        <f>IF($A791="","",(IF((VLOOKUP($A791,DATA!$S$1:$AC$38,5,FALSE))="X","X",(IF(S790="X",1,S790+1)))))</f>
        <v/>
      </c>
      <c r="T791" s="50" t="str">
        <f>IF($A791="","",(IF((VLOOKUP($A791,DATA!$S$1:$AC$38,6,FALSE))="X","X",(IF(T790="X",1,T790+1)))))</f>
        <v/>
      </c>
      <c r="U791" s="50" t="str">
        <f>IF($A791="","",(IF((VLOOKUP($A791,DATA!$S$1:$AC$38,7,FALSE))="X","X",(IF(U790="X",1,U790+1)))))</f>
        <v/>
      </c>
      <c r="V791" s="51" t="str">
        <f>IF($A791="","",(IF((VLOOKUP($A791,DATA!$S$1:$AC$38,8,FALSE))="X","X",(IF(V790="X",1,V790+1)))))</f>
        <v/>
      </c>
      <c r="W791" s="50" t="str">
        <f>IF($A791="","",(IF((VLOOKUP($A791,DATA!$S$1:$AC$38,9,FALSE))="X","X",(IF(W790="X",1,W790+1)))))</f>
        <v/>
      </c>
      <c r="X791" s="50" t="str">
        <f>IF($A791="","",(IF((VLOOKUP($A791,DATA!$S$1:$AC$38,10,FALSE))="X","X",(IF(X790="X",1,X790+1)))))</f>
        <v/>
      </c>
      <c r="Y791" s="51" t="str">
        <f>IF($A791="","",(IF((VLOOKUP($A791,DATA!$S$1:$AC$38,11,FALSE))="X","X",(IF(Y790="X",1,Y790+1)))))</f>
        <v/>
      </c>
    </row>
    <row r="792" spans="2:25" ht="18.600000000000001" customHeight="1" x14ac:dyDescent="0.25">
      <c r="B792" s="50" t="str">
        <f>IF($A792="","",(IF((VLOOKUP($A792,DATA!$A$1:$M$38,2,FALSE))="X","X",(IF(B791="X",1,B791+1)))))</f>
        <v/>
      </c>
      <c r="C792" s="51" t="str">
        <f>IF($A792="","",(IF((VLOOKUP($A792,DATA!$A$1:$M$38,3,FALSE))="X","X",(IF(C791="X",1,C791+1)))))</f>
        <v/>
      </c>
      <c r="D792" s="50" t="str">
        <f>IF($A792="","",(IF((VLOOKUP($A792,DATA!$A$1:$M$38,4,FALSE))="X","X",(IF(D791="X",1,D791+1)))))</f>
        <v/>
      </c>
      <c r="E792" s="51" t="str">
        <f>IF($A792="","",(IF((VLOOKUP($A792,DATA!$A$1:$M$38,5,FALSE))="X","X",(IF(E791="X",1,E791+1)))))</f>
        <v/>
      </c>
      <c r="F792" s="50" t="str">
        <f>IF($A792="","",(IF((VLOOKUP($A792,DATA!$A$1:$M$38,6,FALSE))="X","X",(IF(F791="X",1,F791+1)))))</f>
        <v/>
      </c>
      <c r="G792" s="51" t="str">
        <f>IF($A792="","",(IF((VLOOKUP($A792,DATA!$A$1:$M$38,7,FALSE))="X","X",(IF(G791="X",1,G791+1)))))</f>
        <v/>
      </c>
      <c r="H792" s="50" t="str">
        <f>IF($A792="","",(IF((VLOOKUP($A792,DATA!$A$1:$M$38,8,FALSE))="X","X",(IF(H791="X",1,H791+1)))))</f>
        <v/>
      </c>
      <c r="I792" s="50" t="str">
        <f>IF($A792="","",(IF((VLOOKUP($A792,DATA!$A$1:$M$38,9,FALSE))="X","X",(IF(I791="X",1,I791+1)))))</f>
        <v/>
      </c>
      <c r="J792" s="51" t="str">
        <f>IF($A792="","",(IF((VLOOKUP($A792,DATA!$A$1:$M$38,10,FALSE))="X","X",(IF(J791="X",1,J791+1)))))</f>
        <v/>
      </c>
      <c r="K792" s="50" t="str">
        <f>IF($A792="","",(IF((VLOOKUP($A792,DATA!$A$1:$M$38,11,FALSE))="X","X",(IF(K791="X",1,K791+1)))))</f>
        <v/>
      </c>
      <c r="L792" s="50" t="str">
        <f>IF($A792="","",(IF((VLOOKUP($A792,DATA!$A$1:$M$38,12,FALSE))="X","X",(IF(L791="X",1,L791+1)))))</f>
        <v/>
      </c>
      <c r="M792" s="50" t="str">
        <f>IF($A792="","",(IF((VLOOKUP($A792,DATA!$A$1:$M$38,13,FALSE))="X","X",(IF(M791="X",1,M791+1)))))</f>
        <v/>
      </c>
      <c r="N792" s="53" t="str">
        <f t="shared" si="24"/>
        <v/>
      </c>
      <c r="O792" s="51" t="str">
        <f t="shared" si="25"/>
        <v/>
      </c>
      <c r="P792" s="50" t="str">
        <f>IF($A792="","",(IF((VLOOKUP($A792,DATA!$S$1:$AC$38,2,FALSE))="X","X",(IF(P791="X",1,P791+1)))))</f>
        <v/>
      </c>
      <c r="Q792" s="50" t="str">
        <f>IF($A792="","",(IF((VLOOKUP($A792,DATA!$S$1:$AC$38,3,FALSE))="X","X",(IF(Q791="X",1,Q791+1)))))</f>
        <v/>
      </c>
      <c r="R792" s="50" t="str">
        <f>IF($A792="","",(IF((VLOOKUP($A792,DATA!$S$1:$AC$38,4,FALSE))="X","X",(IF(R791="X",1,R791+1)))))</f>
        <v/>
      </c>
      <c r="S792" s="50" t="str">
        <f>IF($A792="","",(IF((VLOOKUP($A792,DATA!$S$1:$AC$38,5,FALSE))="X","X",(IF(S791="X",1,S791+1)))))</f>
        <v/>
      </c>
      <c r="T792" s="50" t="str">
        <f>IF($A792="","",(IF((VLOOKUP($A792,DATA!$S$1:$AC$38,6,FALSE))="X","X",(IF(T791="X",1,T791+1)))))</f>
        <v/>
      </c>
      <c r="U792" s="50" t="str">
        <f>IF($A792="","",(IF((VLOOKUP($A792,DATA!$S$1:$AC$38,7,FALSE))="X","X",(IF(U791="X",1,U791+1)))))</f>
        <v/>
      </c>
      <c r="V792" s="51" t="str">
        <f>IF($A792="","",(IF((VLOOKUP($A792,DATA!$S$1:$AC$38,8,FALSE))="X","X",(IF(V791="X",1,V791+1)))))</f>
        <v/>
      </c>
      <c r="W792" s="50" t="str">
        <f>IF($A792="","",(IF((VLOOKUP($A792,DATA!$S$1:$AC$38,9,FALSE))="X","X",(IF(W791="X",1,W791+1)))))</f>
        <v/>
      </c>
      <c r="X792" s="50" t="str">
        <f>IF($A792="","",(IF((VLOOKUP($A792,DATA!$S$1:$AC$38,10,FALSE))="X","X",(IF(X791="X",1,X791+1)))))</f>
        <v/>
      </c>
      <c r="Y792" s="51" t="str">
        <f>IF($A792="","",(IF((VLOOKUP($A792,DATA!$S$1:$AC$38,11,FALSE))="X","X",(IF(Y791="X",1,Y791+1)))))</f>
        <v/>
      </c>
    </row>
    <row r="793" spans="2:25" ht="18.600000000000001" customHeight="1" x14ac:dyDescent="0.25">
      <c r="B793" s="50" t="str">
        <f>IF($A793="","",(IF((VLOOKUP($A793,DATA!$A$1:$M$38,2,FALSE))="X","X",(IF(B792="X",1,B792+1)))))</f>
        <v/>
      </c>
      <c r="C793" s="51" t="str">
        <f>IF($A793="","",(IF((VLOOKUP($A793,DATA!$A$1:$M$38,3,FALSE))="X","X",(IF(C792="X",1,C792+1)))))</f>
        <v/>
      </c>
      <c r="D793" s="50" t="str">
        <f>IF($A793="","",(IF((VLOOKUP($A793,DATA!$A$1:$M$38,4,FALSE))="X","X",(IF(D792="X",1,D792+1)))))</f>
        <v/>
      </c>
      <c r="E793" s="51" t="str">
        <f>IF($A793="","",(IF((VLOOKUP($A793,DATA!$A$1:$M$38,5,FALSE))="X","X",(IF(E792="X",1,E792+1)))))</f>
        <v/>
      </c>
      <c r="F793" s="50" t="str">
        <f>IF($A793="","",(IF((VLOOKUP($A793,DATA!$A$1:$M$38,6,FALSE))="X","X",(IF(F792="X",1,F792+1)))))</f>
        <v/>
      </c>
      <c r="G793" s="51" t="str">
        <f>IF($A793="","",(IF((VLOOKUP($A793,DATA!$A$1:$M$38,7,FALSE))="X","X",(IF(G792="X",1,G792+1)))))</f>
        <v/>
      </c>
      <c r="H793" s="50" t="str">
        <f>IF($A793="","",(IF((VLOOKUP($A793,DATA!$A$1:$M$38,8,FALSE))="X","X",(IF(H792="X",1,H792+1)))))</f>
        <v/>
      </c>
      <c r="I793" s="50" t="str">
        <f>IF($A793="","",(IF((VLOOKUP($A793,DATA!$A$1:$M$38,9,FALSE))="X","X",(IF(I792="X",1,I792+1)))))</f>
        <v/>
      </c>
      <c r="J793" s="51" t="str">
        <f>IF($A793="","",(IF((VLOOKUP($A793,DATA!$A$1:$M$38,10,FALSE))="X","X",(IF(J792="X",1,J792+1)))))</f>
        <v/>
      </c>
      <c r="K793" s="50" t="str">
        <f>IF($A793="","",(IF((VLOOKUP($A793,DATA!$A$1:$M$38,11,FALSE))="X","X",(IF(K792="X",1,K792+1)))))</f>
        <v/>
      </c>
      <c r="L793" s="50" t="str">
        <f>IF($A793="","",(IF((VLOOKUP($A793,DATA!$A$1:$M$38,12,FALSE))="X","X",(IF(L792="X",1,L792+1)))))</f>
        <v/>
      </c>
      <c r="M793" s="50" t="str">
        <f>IF($A793="","",(IF((VLOOKUP($A793,DATA!$A$1:$M$38,13,FALSE))="X","X",(IF(M792="X",1,M792+1)))))</f>
        <v/>
      </c>
      <c r="N793" s="53" t="str">
        <f t="shared" si="24"/>
        <v/>
      </c>
      <c r="O793" s="51" t="str">
        <f t="shared" si="25"/>
        <v/>
      </c>
      <c r="P793" s="50" t="str">
        <f>IF($A793="","",(IF((VLOOKUP($A793,DATA!$S$1:$AC$38,2,FALSE))="X","X",(IF(P792="X",1,P792+1)))))</f>
        <v/>
      </c>
      <c r="Q793" s="50" t="str">
        <f>IF($A793="","",(IF((VLOOKUP($A793,DATA!$S$1:$AC$38,3,FALSE))="X","X",(IF(Q792="X",1,Q792+1)))))</f>
        <v/>
      </c>
      <c r="R793" s="50" t="str">
        <f>IF($A793="","",(IF((VLOOKUP($A793,DATA!$S$1:$AC$38,4,FALSE))="X","X",(IF(R792="X",1,R792+1)))))</f>
        <v/>
      </c>
      <c r="S793" s="50" t="str">
        <f>IF($A793="","",(IF((VLOOKUP($A793,DATA!$S$1:$AC$38,5,FALSE))="X","X",(IF(S792="X",1,S792+1)))))</f>
        <v/>
      </c>
      <c r="T793" s="50" t="str">
        <f>IF($A793="","",(IF((VLOOKUP($A793,DATA!$S$1:$AC$38,6,FALSE))="X","X",(IF(T792="X",1,T792+1)))))</f>
        <v/>
      </c>
      <c r="U793" s="50" t="str">
        <f>IF($A793="","",(IF((VLOOKUP($A793,DATA!$S$1:$AC$38,7,FALSE))="X","X",(IF(U792="X",1,U792+1)))))</f>
        <v/>
      </c>
      <c r="V793" s="51" t="str">
        <f>IF($A793="","",(IF((VLOOKUP($A793,DATA!$S$1:$AC$38,8,FALSE))="X","X",(IF(V792="X",1,V792+1)))))</f>
        <v/>
      </c>
      <c r="W793" s="50" t="str">
        <f>IF($A793="","",(IF((VLOOKUP($A793,DATA!$S$1:$AC$38,9,FALSE))="X","X",(IF(W792="X",1,W792+1)))))</f>
        <v/>
      </c>
      <c r="X793" s="50" t="str">
        <f>IF($A793="","",(IF((VLOOKUP($A793,DATA!$S$1:$AC$38,10,FALSE))="X","X",(IF(X792="X",1,X792+1)))))</f>
        <v/>
      </c>
      <c r="Y793" s="51" t="str">
        <f>IF($A793="","",(IF((VLOOKUP($A793,DATA!$S$1:$AC$38,11,FALSE))="X","X",(IF(Y792="X",1,Y792+1)))))</f>
        <v/>
      </c>
    </row>
    <row r="794" spans="2:25" ht="18.600000000000001" customHeight="1" x14ac:dyDescent="0.25">
      <c r="B794" s="50" t="str">
        <f>IF($A794="","",(IF((VLOOKUP($A794,DATA!$A$1:$M$38,2,FALSE))="X","X",(IF(B793="X",1,B793+1)))))</f>
        <v/>
      </c>
      <c r="C794" s="51" t="str">
        <f>IF($A794="","",(IF((VLOOKUP($A794,DATA!$A$1:$M$38,3,FALSE))="X","X",(IF(C793="X",1,C793+1)))))</f>
        <v/>
      </c>
      <c r="D794" s="50" t="str">
        <f>IF($A794="","",(IF((VLOOKUP($A794,DATA!$A$1:$M$38,4,FALSE))="X","X",(IF(D793="X",1,D793+1)))))</f>
        <v/>
      </c>
      <c r="E794" s="51" t="str">
        <f>IF($A794="","",(IF((VLOOKUP($A794,DATA!$A$1:$M$38,5,FALSE))="X","X",(IF(E793="X",1,E793+1)))))</f>
        <v/>
      </c>
      <c r="F794" s="50" t="str">
        <f>IF($A794="","",(IF((VLOOKUP($A794,DATA!$A$1:$M$38,6,FALSE))="X","X",(IF(F793="X",1,F793+1)))))</f>
        <v/>
      </c>
      <c r="G794" s="51" t="str">
        <f>IF($A794="","",(IF((VLOOKUP($A794,DATA!$A$1:$M$38,7,FALSE))="X","X",(IF(G793="X",1,G793+1)))))</f>
        <v/>
      </c>
      <c r="H794" s="50" t="str">
        <f>IF($A794="","",(IF((VLOOKUP($A794,DATA!$A$1:$M$38,8,FALSE))="X","X",(IF(H793="X",1,H793+1)))))</f>
        <v/>
      </c>
      <c r="I794" s="50" t="str">
        <f>IF($A794="","",(IF((VLOOKUP($A794,DATA!$A$1:$M$38,9,FALSE))="X","X",(IF(I793="X",1,I793+1)))))</f>
        <v/>
      </c>
      <c r="J794" s="51" t="str">
        <f>IF($A794="","",(IF((VLOOKUP($A794,DATA!$A$1:$M$38,10,FALSE))="X","X",(IF(J793="X",1,J793+1)))))</f>
        <v/>
      </c>
      <c r="K794" s="50" t="str">
        <f>IF($A794="","",(IF((VLOOKUP($A794,DATA!$A$1:$M$38,11,FALSE))="X","X",(IF(K793="X",1,K793+1)))))</f>
        <v/>
      </c>
      <c r="L794" s="50" t="str">
        <f>IF($A794="","",(IF((VLOOKUP($A794,DATA!$A$1:$M$38,12,FALSE))="X","X",(IF(L793="X",1,L793+1)))))</f>
        <v/>
      </c>
      <c r="M794" s="50" t="str">
        <f>IF($A794="","",(IF((VLOOKUP($A794,DATA!$A$1:$M$38,13,FALSE))="X","X",(IF(M793="X",1,M793+1)))))</f>
        <v/>
      </c>
      <c r="N794" s="53" t="str">
        <f t="shared" si="24"/>
        <v/>
      </c>
      <c r="O794" s="51" t="str">
        <f t="shared" si="25"/>
        <v/>
      </c>
      <c r="P794" s="50" t="str">
        <f>IF($A794="","",(IF((VLOOKUP($A794,DATA!$S$1:$AC$38,2,FALSE))="X","X",(IF(P793="X",1,P793+1)))))</f>
        <v/>
      </c>
      <c r="Q794" s="50" t="str">
        <f>IF($A794="","",(IF((VLOOKUP($A794,DATA!$S$1:$AC$38,3,FALSE))="X","X",(IF(Q793="X",1,Q793+1)))))</f>
        <v/>
      </c>
      <c r="R794" s="50" t="str">
        <f>IF($A794="","",(IF((VLOOKUP($A794,DATA!$S$1:$AC$38,4,FALSE))="X","X",(IF(R793="X",1,R793+1)))))</f>
        <v/>
      </c>
      <c r="S794" s="50" t="str">
        <f>IF($A794="","",(IF((VLOOKUP($A794,DATA!$S$1:$AC$38,5,FALSE))="X","X",(IF(S793="X",1,S793+1)))))</f>
        <v/>
      </c>
      <c r="T794" s="50" t="str">
        <f>IF($A794="","",(IF((VLOOKUP($A794,DATA!$S$1:$AC$38,6,FALSE))="X","X",(IF(T793="X",1,T793+1)))))</f>
        <v/>
      </c>
      <c r="U794" s="50" t="str">
        <f>IF($A794="","",(IF((VLOOKUP($A794,DATA!$S$1:$AC$38,7,FALSE))="X","X",(IF(U793="X",1,U793+1)))))</f>
        <v/>
      </c>
      <c r="V794" s="51" t="str">
        <f>IF($A794="","",(IF((VLOOKUP($A794,DATA!$S$1:$AC$38,8,FALSE))="X","X",(IF(V793="X",1,V793+1)))))</f>
        <v/>
      </c>
      <c r="W794" s="50" t="str">
        <f>IF($A794="","",(IF((VLOOKUP($A794,DATA!$S$1:$AC$38,9,FALSE))="X","X",(IF(W793="X",1,W793+1)))))</f>
        <v/>
      </c>
      <c r="X794" s="50" t="str">
        <f>IF($A794="","",(IF((VLOOKUP($A794,DATA!$S$1:$AC$38,10,FALSE))="X","X",(IF(X793="X",1,X793+1)))))</f>
        <v/>
      </c>
      <c r="Y794" s="51" t="str">
        <f>IF($A794="","",(IF((VLOOKUP($A794,DATA!$S$1:$AC$38,11,FALSE))="X","X",(IF(Y793="X",1,Y793+1)))))</f>
        <v/>
      </c>
    </row>
    <row r="795" spans="2:25" ht="18.600000000000001" customHeight="1" x14ac:dyDescent="0.25">
      <c r="B795" s="50" t="str">
        <f>IF($A795="","",(IF((VLOOKUP($A795,DATA!$A$1:$M$38,2,FALSE))="X","X",(IF(B794="X",1,B794+1)))))</f>
        <v/>
      </c>
      <c r="C795" s="51" t="str">
        <f>IF($A795="","",(IF((VLOOKUP($A795,DATA!$A$1:$M$38,3,FALSE))="X","X",(IF(C794="X",1,C794+1)))))</f>
        <v/>
      </c>
      <c r="D795" s="50" t="str">
        <f>IF($A795="","",(IF((VLOOKUP($A795,DATA!$A$1:$M$38,4,FALSE))="X","X",(IF(D794="X",1,D794+1)))))</f>
        <v/>
      </c>
      <c r="E795" s="51" t="str">
        <f>IF($A795="","",(IF((VLOOKUP($A795,DATA!$A$1:$M$38,5,FALSE))="X","X",(IF(E794="X",1,E794+1)))))</f>
        <v/>
      </c>
      <c r="F795" s="50" t="str">
        <f>IF($A795="","",(IF((VLOOKUP($A795,DATA!$A$1:$M$38,6,FALSE))="X","X",(IF(F794="X",1,F794+1)))))</f>
        <v/>
      </c>
      <c r="G795" s="51" t="str">
        <f>IF($A795="","",(IF((VLOOKUP($A795,DATA!$A$1:$M$38,7,FALSE))="X","X",(IF(G794="X",1,G794+1)))))</f>
        <v/>
      </c>
      <c r="H795" s="50" t="str">
        <f>IF($A795="","",(IF((VLOOKUP($A795,DATA!$A$1:$M$38,8,FALSE))="X","X",(IF(H794="X",1,H794+1)))))</f>
        <v/>
      </c>
      <c r="I795" s="50" t="str">
        <f>IF($A795="","",(IF((VLOOKUP($A795,DATA!$A$1:$M$38,9,FALSE))="X","X",(IF(I794="X",1,I794+1)))))</f>
        <v/>
      </c>
      <c r="J795" s="51" t="str">
        <f>IF($A795="","",(IF((VLOOKUP($A795,DATA!$A$1:$M$38,10,FALSE))="X","X",(IF(J794="X",1,J794+1)))))</f>
        <v/>
      </c>
      <c r="K795" s="50" t="str">
        <f>IF($A795="","",(IF((VLOOKUP($A795,DATA!$A$1:$M$38,11,FALSE))="X","X",(IF(K794="X",1,K794+1)))))</f>
        <v/>
      </c>
      <c r="L795" s="50" t="str">
        <f>IF($A795="","",(IF((VLOOKUP($A795,DATA!$A$1:$M$38,12,FALSE))="X","X",(IF(L794="X",1,L794+1)))))</f>
        <v/>
      </c>
      <c r="M795" s="50" t="str">
        <f>IF($A795="","",(IF((VLOOKUP($A795,DATA!$A$1:$M$38,13,FALSE))="X","X",(IF(M794="X",1,M794+1)))))</f>
        <v/>
      </c>
      <c r="N795" s="53" t="str">
        <f t="shared" si="24"/>
        <v/>
      </c>
      <c r="O795" s="51" t="str">
        <f t="shared" si="25"/>
        <v/>
      </c>
      <c r="P795" s="50" t="str">
        <f>IF($A795="","",(IF((VLOOKUP($A795,DATA!$S$1:$AC$38,2,FALSE))="X","X",(IF(P794="X",1,P794+1)))))</f>
        <v/>
      </c>
      <c r="Q795" s="50" t="str">
        <f>IF($A795="","",(IF((VLOOKUP($A795,DATA!$S$1:$AC$38,3,FALSE))="X","X",(IF(Q794="X",1,Q794+1)))))</f>
        <v/>
      </c>
      <c r="R795" s="50" t="str">
        <f>IF($A795="","",(IF((VLOOKUP($A795,DATA!$S$1:$AC$38,4,FALSE))="X","X",(IF(R794="X",1,R794+1)))))</f>
        <v/>
      </c>
      <c r="S795" s="50" t="str">
        <f>IF($A795="","",(IF((VLOOKUP($A795,DATA!$S$1:$AC$38,5,FALSE))="X","X",(IF(S794="X",1,S794+1)))))</f>
        <v/>
      </c>
      <c r="T795" s="50" t="str">
        <f>IF($A795="","",(IF((VLOOKUP($A795,DATA!$S$1:$AC$38,6,FALSE))="X","X",(IF(T794="X",1,T794+1)))))</f>
        <v/>
      </c>
      <c r="U795" s="50" t="str">
        <f>IF($A795="","",(IF((VLOOKUP($A795,DATA!$S$1:$AC$38,7,FALSE))="X","X",(IF(U794="X",1,U794+1)))))</f>
        <v/>
      </c>
      <c r="V795" s="51" t="str">
        <f>IF($A795="","",(IF((VLOOKUP($A795,DATA!$S$1:$AC$38,8,FALSE))="X","X",(IF(V794="X",1,V794+1)))))</f>
        <v/>
      </c>
      <c r="W795" s="50" t="str">
        <f>IF($A795="","",(IF((VLOOKUP($A795,DATA!$S$1:$AC$38,9,FALSE))="X","X",(IF(W794="X",1,W794+1)))))</f>
        <v/>
      </c>
      <c r="X795" s="50" t="str">
        <f>IF($A795="","",(IF((VLOOKUP($A795,DATA!$S$1:$AC$38,10,FALSE))="X","X",(IF(X794="X",1,X794+1)))))</f>
        <v/>
      </c>
      <c r="Y795" s="51" t="str">
        <f>IF($A795="","",(IF((VLOOKUP($A795,DATA!$S$1:$AC$38,11,FALSE))="X","X",(IF(Y794="X",1,Y794+1)))))</f>
        <v/>
      </c>
    </row>
    <row r="796" spans="2:25" ht="18.600000000000001" customHeight="1" x14ac:dyDescent="0.25">
      <c r="B796" s="50" t="str">
        <f>IF($A796="","",(IF((VLOOKUP($A796,DATA!$A$1:$M$38,2,FALSE))="X","X",(IF(B795="X",1,B795+1)))))</f>
        <v/>
      </c>
      <c r="C796" s="51" t="str">
        <f>IF($A796="","",(IF((VLOOKUP($A796,DATA!$A$1:$M$38,3,FALSE))="X","X",(IF(C795="X",1,C795+1)))))</f>
        <v/>
      </c>
      <c r="D796" s="50" t="str">
        <f>IF($A796="","",(IF((VLOOKUP($A796,DATA!$A$1:$M$38,4,FALSE))="X","X",(IF(D795="X",1,D795+1)))))</f>
        <v/>
      </c>
      <c r="E796" s="51" t="str">
        <f>IF($A796="","",(IF((VLOOKUP($A796,DATA!$A$1:$M$38,5,FALSE))="X","X",(IF(E795="X",1,E795+1)))))</f>
        <v/>
      </c>
      <c r="F796" s="50" t="str">
        <f>IF($A796="","",(IF((VLOOKUP($A796,DATA!$A$1:$M$38,6,FALSE))="X","X",(IF(F795="X",1,F795+1)))))</f>
        <v/>
      </c>
      <c r="G796" s="51" t="str">
        <f>IF($A796="","",(IF((VLOOKUP($A796,DATA!$A$1:$M$38,7,FALSE))="X","X",(IF(G795="X",1,G795+1)))))</f>
        <v/>
      </c>
      <c r="H796" s="50" t="str">
        <f>IF($A796="","",(IF((VLOOKUP($A796,DATA!$A$1:$M$38,8,FALSE))="X","X",(IF(H795="X",1,H795+1)))))</f>
        <v/>
      </c>
      <c r="I796" s="50" t="str">
        <f>IF($A796="","",(IF((VLOOKUP($A796,DATA!$A$1:$M$38,9,FALSE))="X","X",(IF(I795="X",1,I795+1)))))</f>
        <v/>
      </c>
      <c r="J796" s="51" t="str">
        <f>IF($A796="","",(IF((VLOOKUP($A796,DATA!$A$1:$M$38,10,FALSE))="X","X",(IF(J795="X",1,J795+1)))))</f>
        <v/>
      </c>
      <c r="K796" s="50" t="str">
        <f>IF($A796="","",(IF((VLOOKUP($A796,DATA!$A$1:$M$38,11,FALSE))="X","X",(IF(K795="X",1,K795+1)))))</f>
        <v/>
      </c>
      <c r="L796" s="50" t="str">
        <f>IF($A796="","",(IF((VLOOKUP($A796,DATA!$A$1:$M$38,12,FALSE))="X","X",(IF(L795="X",1,L795+1)))))</f>
        <v/>
      </c>
      <c r="M796" s="50" t="str">
        <f>IF($A796="","",(IF((VLOOKUP($A796,DATA!$A$1:$M$38,13,FALSE))="X","X",(IF(M795="X",1,M795+1)))))</f>
        <v/>
      </c>
      <c r="N796" s="53" t="str">
        <f t="shared" si="24"/>
        <v/>
      </c>
      <c r="O796" s="51" t="str">
        <f t="shared" si="25"/>
        <v/>
      </c>
      <c r="P796" s="50" t="str">
        <f>IF($A796="","",(IF((VLOOKUP($A796,DATA!$S$1:$AC$38,2,FALSE))="X","X",(IF(P795="X",1,P795+1)))))</f>
        <v/>
      </c>
      <c r="Q796" s="50" t="str">
        <f>IF($A796="","",(IF((VLOOKUP($A796,DATA!$S$1:$AC$38,3,FALSE))="X","X",(IF(Q795="X",1,Q795+1)))))</f>
        <v/>
      </c>
      <c r="R796" s="50" t="str">
        <f>IF($A796="","",(IF((VLOOKUP($A796,DATA!$S$1:$AC$38,4,FALSE))="X","X",(IF(R795="X",1,R795+1)))))</f>
        <v/>
      </c>
      <c r="S796" s="50" t="str">
        <f>IF($A796="","",(IF((VLOOKUP($A796,DATA!$S$1:$AC$38,5,FALSE))="X","X",(IF(S795="X",1,S795+1)))))</f>
        <v/>
      </c>
      <c r="T796" s="50" t="str">
        <f>IF($A796="","",(IF((VLOOKUP($A796,DATA!$S$1:$AC$38,6,FALSE))="X","X",(IF(T795="X",1,T795+1)))))</f>
        <v/>
      </c>
      <c r="U796" s="50" t="str">
        <f>IF($A796="","",(IF((VLOOKUP($A796,DATA!$S$1:$AC$38,7,FALSE))="X","X",(IF(U795="X",1,U795+1)))))</f>
        <v/>
      </c>
      <c r="V796" s="51" t="str">
        <f>IF($A796="","",(IF((VLOOKUP($A796,DATA!$S$1:$AC$38,8,FALSE))="X","X",(IF(V795="X",1,V795+1)))))</f>
        <v/>
      </c>
      <c r="W796" s="50" t="str">
        <f>IF($A796="","",(IF((VLOOKUP($A796,DATA!$S$1:$AC$38,9,FALSE))="X","X",(IF(W795="X",1,W795+1)))))</f>
        <v/>
      </c>
      <c r="X796" s="50" t="str">
        <f>IF($A796="","",(IF((VLOOKUP($A796,DATA!$S$1:$AC$38,10,FALSE))="X","X",(IF(X795="X",1,X795+1)))))</f>
        <v/>
      </c>
      <c r="Y796" s="51" t="str">
        <f>IF($A796="","",(IF((VLOOKUP($A796,DATA!$S$1:$AC$38,11,FALSE))="X","X",(IF(Y795="X",1,Y795+1)))))</f>
        <v/>
      </c>
    </row>
    <row r="797" spans="2:25" ht="18.600000000000001" customHeight="1" x14ac:dyDescent="0.25">
      <c r="B797" s="50" t="str">
        <f>IF($A797="","",(IF((VLOOKUP($A797,DATA!$A$1:$M$38,2,FALSE))="X","X",(IF(B796="X",1,B796+1)))))</f>
        <v/>
      </c>
      <c r="C797" s="51" t="str">
        <f>IF($A797="","",(IF((VLOOKUP($A797,DATA!$A$1:$M$38,3,FALSE))="X","X",(IF(C796="X",1,C796+1)))))</f>
        <v/>
      </c>
      <c r="D797" s="50" t="str">
        <f>IF($A797="","",(IF((VLOOKUP($A797,DATA!$A$1:$M$38,4,FALSE))="X","X",(IF(D796="X",1,D796+1)))))</f>
        <v/>
      </c>
      <c r="E797" s="51" t="str">
        <f>IF($A797="","",(IF((VLOOKUP($A797,DATA!$A$1:$M$38,5,FALSE))="X","X",(IF(E796="X",1,E796+1)))))</f>
        <v/>
      </c>
      <c r="F797" s="50" t="str">
        <f>IF($A797="","",(IF((VLOOKUP($A797,DATA!$A$1:$M$38,6,FALSE))="X","X",(IF(F796="X",1,F796+1)))))</f>
        <v/>
      </c>
      <c r="G797" s="51" t="str">
        <f>IF($A797="","",(IF((VLOOKUP($A797,DATA!$A$1:$M$38,7,FALSE))="X","X",(IF(G796="X",1,G796+1)))))</f>
        <v/>
      </c>
      <c r="H797" s="50" t="str">
        <f>IF($A797="","",(IF((VLOOKUP($A797,DATA!$A$1:$M$38,8,FALSE))="X","X",(IF(H796="X",1,H796+1)))))</f>
        <v/>
      </c>
      <c r="I797" s="50" t="str">
        <f>IF($A797="","",(IF((VLOOKUP($A797,DATA!$A$1:$M$38,9,FALSE))="X","X",(IF(I796="X",1,I796+1)))))</f>
        <v/>
      </c>
      <c r="J797" s="51" t="str">
        <f>IF($A797="","",(IF((VLOOKUP($A797,DATA!$A$1:$M$38,10,FALSE))="X","X",(IF(J796="X",1,J796+1)))))</f>
        <v/>
      </c>
      <c r="K797" s="50" t="str">
        <f>IF($A797="","",(IF((VLOOKUP($A797,DATA!$A$1:$M$38,11,FALSE))="X","X",(IF(K796="X",1,K796+1)))))</f>
        <v/>
      </c>
      <c r="L797" s="50" t="str">
        <f>IF($A797="","",(IF((VLOOKUP($A797,DATA!$A$1:$M$38,12,FALSE))="X","X",(IF(L796="X",1,L796+1)))))</f>
        <v/>
      </c>
      <c r="M797" s="50" t="str">
        <f>IF($A797="","",(IF((VLOOKUP($A797,DATA!$A$1:$M$38,13,FALSE))="X","X",(IF(M796="X",1,M796+1)))))</f>
        <v/>
      </c>
      <c r="N797" s="53" t="str">
        <f t="shared" si="24"/>
        <v/>
      </c>
      <c r="O797" s="51" t="str">
        <f t="shared" si="25"/>
        <v/>
      </c>
      <c r="P797" s="50" t="str">
        <f>IF($A797="","",(IF((VLOOKUP($A797,DATA!$S$1:$AC$38,2,FALSE))="X","X",(IF(P796="X",1,P796+1)))))</f>
        <v/>
      </c>
      <c r="Q797" s="50" t="str">
        <f>IF($A797="","",(IF((VLOOKUP($A797,DATA!$S$1:$AC$38,3,FALSE))="X","X",(IF(Q796="X",1,Q796+1)))))</f>
        <v/>
      </c>
      <c r="R797" s="50" t="str">
        <f>IF($A797="","",(IF((VLOOKUP($A797,DATA!$S$1:$AC$38,4,FALSE))="X","X",(IF(R796="X",1,R796+1)))))</f>
        <v/>
      </c>
      <c r="S797" s="50" t="str">
        <f>IF($A797="","",(IF((VLOOKUP($A797,DATA!$S$1:$AC$38,5,FALSE))="X","X",(IF(S796="X",1,S796+1)))))</f>
        <v/>
      </c>
      <c r="T797" s="50" t="str">
        <f>IF($A797="","",(IF((VLOOKUP($A797,DATA!$S$1:$AC$38,6,FALSE))="X","X",(IF(T796="X",1,T796+1)))))</f>
        <v/>
      </c>
      <c r="U797" s="50" t="str">
        <f>IF($A797="","",(IF((VLOOKUP($A797,DATA!$S$1:$AC$38,7,FALSE))="X","X",(IF(U796="X",1,U796+1)))))</f>
        <v/>
      </c>
      <c r="V797" s="51" t="str">
        <f>IF($A797="","",(IF((VLOOKUP($A797,DATA!$S$1:$AC$38,8,FALSE))="X","X",(IF(V796="X",1,V796+1)))))</f>
        <v/>
      </c>
      <c r="W797" s="50" t="str">
        <f>IF($A797="","",(IF((VLOOKUP($A797,DATA!$S$1:$AC$38,9,FALSE))="X","X",(IF(W796="X",1,W796+1)))))</f>
        <v/>
      </c>
      <c r="X797" s="50" t="str">
        <f>IF($A797="","",(IF((VLOOKUP($A797,DATA!$S$1:$AC$38,10,FALSE))="X","X",(IF(X796="X",1,X796+1)))))</f>
        <v/>
      </c>
      <c r="Y797" s="51" t="str">
        <f>IF($A797="","",(IF((VLOOKUP($A797,DATA!$S$1:$AC$38,11,FALSE))="X","X",(IF(Y796="X",1,Y796+1)))))</f>
        <v/>
      </c>
    </row>
    <row r="798" spans="2:25" ht="18.600000000000001" customHeight="1" x14ac:dyDescent="0.25">
      <c r="B798" s="50" t="str">
        <f>IF($A798="","",(IF((VLOOKUP($A798,DATA!$A$1:$M$38,2,FALSE))="X","X",(IF(B797="X",1,B797+1)))))</f>
        <v/>
      </c>
      <c r="C798" s="51" t="str">
        <f>IF($A798="","",(IF((VLOOKUP($A798,DATA!$A$1:$M$38,3,FALSE))="X","X",(IF(C797="X",1,C797+1)))))</f>
        <v/>
      </c>
      <c r="D798" s="50" t="str">
        <f>IF($A798="","",(IF((VLOOKUP($A798,DATA!$A$1:$M$38,4,FALSE))="X","X",(IF(D797="X",1,D797+1)))))</f>
        <v/>
      </c>
      <c r="E798" s="51" t="str">
        <f>IF($A798="","",(IF((VLOOKUP($A798,DATA!$A$1:$M$38,5,FALSE))="X","X",(IF(E797="X",1,E797+1)))))</f>
        <v/>
      </c>
      <c r="F798" s="50" t="str">
        <f>IF($A798="","",(IF((VLOOKUP($A798,DATA!$A$1:$M$38,6,FALSE))="X","X",(IF(F797="X",1,F797+1)))))</f>
        <v/>
      </c>
      <c r="G798" s="51" t="str">
        <f>IF($A798="","",(IF((VLOOKUP($A798,DATA!$A$1:$M$38,7,FALSE))="X","X",(IF(G797="X",1,G797+1)))))</f>
        <v/>
      </c>
      <c r="H798" s="50" t="str">
        <f>IF($A798="","",(IF((VLOOKUP($A798,DATA!$A$1:$M$38,8,FALSE))="X","X",(IF(H797="X",1,H797+1)))))</f>
        <v/>
      </c>
      <c r="I798" s="50" t="str">
        <f>IF($A798="","",(IF((VLOOKUP($A798,DATA!$A$1:$M$38,9,FALSE))="X","X",(IF(I797="X",1,I797+1)))))</f>
        <v/>
      </c>
      <c r="J798" s="51" t="str">
        <f>IF($A798="","",(IF((VLOOKUP($A798,DATA!$A$1:$M$38,10,FALSE))="X","X",(IF(J797="X",1,J797+1)))))</f>
        <v/>
      </c>
      <c r="K798" s="50" t="str">
        <f>IF($A798="","",(IF((VLOOKUP($A798,DATA!$A$1:$M$38,11,FALSE))="X","X",(IF(K797="X",1,K797+1)))))</f>
        <v/>
      </c>
      <c r="L798" s="50" t="str">
        <f>IF($A798="","",(IF((VLOOKUP($A798,DATA!$A$1:$M$38,12,FALSE))="X","X",(IF(L797="X",1,L797+1)))))</f>
        <v/>
      </c>
      <c r="M798" s="50" t="str">
        <f>IF($A798="","",(IF((VLOOKUP($A798,DATA!$A$1:$M$38,13,FALSE))="X","X",(IF(M797="X",1,M797+1)))))</f>
        <v/>
      </c>
      <c r="N798" s="53" t="str">
        <f t="shared" si="24"/>
        <v/>
      </c>
      <c r="O798" s="51" t="str">
        <f t="shared" si="25"/>
        <v/>
      </c>
      <c r="P798" s="50" t="str">
        <f>IF($A798="","",(IF((VLOOKUP($A798,DATA!$S$1:$AC$38,2,FALSE))="X","X",(IF(P797="X",1,P797+1)))))</f>
        <v/>
      </c>
      <c r="Q798" s="50" t="str">
        <f>IF($A798="","",(IF((VLOOKUP($A798,DATA!$S$1:$AC$38,3,FALSE))="X","X",(IF(Q797="X",1,Q797+1)))))</f>
        <v/>
      </c>
      <c r="R798" s="50" t="str">
        <f>IF($A798="","",(IF((VLOOKUP($A798,DATA!$S$1:$AC$38,4,FALSE))="X","X",(IF(R797="X",1,R797+1)))))</f>
        <v/>
      </c>
      <c r="S798" s="50" t="str">
        <f>IF($A798="","",(IF((VLOOKUP($A798,DATA!$S$1:$AC$38,5,FALSE))="X","X",(IF(S797="X",1,S797+1)))))</f>
        <v/>
      </c>
      <c r="T798" s="50" t="str">
        <f>IF($A798="","",(IF((VLOOKUP($A798,DATA!$S$1:$AC$38,6,FALSE))="X","X",(IF(T797="X",1,T797+1)))))</f>
        <v/>
      </c>
      <c r="U798" s="50" t="str">
        <f>IF($A798="","",(IF((VLOOKUP($A798,DATA!$S$1:$AC$38,7,FALSE))="X","X",(IF(U797="X",1,U797+1)))))</f>
        <v/>
      </c>
      <c r="V798" s="51" t="str">
        <f>IF($A798="","",(IF((VLOOKUP($A798,DATA!$S$1:$AC$38,8,FALSE))="X","X",(IF(V797="X",1,V797+1)))))</f>
        <v/>
      </c>
      <c r="W798" s="50" t="str">
        <f>IF($A798="","",(IF((VLOOKUP($A798,DATA!$S$1:$AC$38,9,FALSE))="X","X",(IF(W797="X",1,W797+1)))))</f>
        <v/>
      </c>
      <c r="X798" s="50" t="str">
        <f>IF($A798="","",(IF((VLOOKUP($A798,DATA!$S$1:$AC$38,10,FALSE))="X","X",(IF(X797="X",1,X797+1)))))</f>
        <v/>
      </c>
      <c r="Y798" s="51" t="str">
        <f>IF($A798="","",(IF((VLOOKUP($A798,DATA!$S$1:$AC$38,11,FALSE))="X","X",(IF(Y797="X",1,Y797+1)))))</f>
        <v/>
      </c>
    </row>
    <row r="799" spans="2:25" ht="18.600000000000001" customHeight="1" x14ac:dyDescent="0.25">
      <c r="B799" s="50" t="str">
        <f>IF($A799="","",(IF((VLOOKUP($A799,DATA!$A$1:$M$38,2,FALSE))="X","X",(IF(B798="X",1,B798+1)))))</f>
        <v/>
      </c>
      <c r="C799" s="51" t="str">
        <f>IF($A799="","",(IF((VLOOKUP($A799,DATA!$A$1:$M$38,3,FALSE))="X","X",(IF(C798="X",1,C798+1)))))</f>
        <v/>
      </c>
      <c r="D799" s="50" t="str">
        <f>IF($A799="","",(IF((VLOOKUP($A799,DATA!$A$1:$M$38,4,FALSE))="X","X",(IF(D798="X",1,D798+1)))))</f>
        <v/>
      </c>
      <c r="E799" s="51" t="str">
        <f>IF($A799="","",(IF((VLOOKUP($A799,DATA!$A$1:$M$38,5,FALSE))="X","X",(IF(E798="X",1,E798+1)))))</f>
        <v/>
      </c>
      <c r="F799" s="50" t="str">
        <f>IF($A799="","",(IF((VLOOKUP($A799,DATA!$A$1:$M$38,6,FALSE))="X","X",(IF(F798="X",1,F798+1)))))</f>
        <v/>
      </c>
      <c r="G799" s="51" t="str">
        <f>IF($A799="","",(IF((VLOOKUP($A799,DATA!$A$1:$M$38,7,FALSE))="X","X",(IF(G798="X",1,G798+1)))))</f>
        <v/>
      </c>
      <c r="H799" s="50" t="str">
        <f>IF($A799="","",(IF((VLOOKUP($A799,DATA!$A$1:$M$38,8,FALSE))="X","X",(IF(H798="X",1,H798+1)))))</f>
        <v/>
      </c>
      <c r="I799" s="50" t="str">
        <f>IF($A799="","",(IF((VLOOKUP($A799,DATA!$A$1:$M$38,9,FALSE))="X","X",(IF(I798="X",1,I798+1)))))</f>
        <v/>
      </c>
      <c r="J799" s="51" t="str">
        <f>IF($A799="","",(IF((VLOOKUP($A799,DATA!$A$1:$M$38,10,FALSE))="X","X",(IF(J798="X",1,J798+1)))))</f>
        <v/>
      </c>
      <c r="K799" s="50" t="str">
        <f>IF($A799="","",(IF((VLOOKUP($A799,DATA!$A$1:$M$38,11,FALSE))="X","X",(IF(K798="X",1,K798+1)))))</f>
        <v/>
      </c>
      <c r="L799" s="50" t="str">
        <f>IF($A799="","",(IF((VLOOKUP($A799,DATA!$A$1:$M$38,12,FALSE))="X","X",(IF(L798="X",1,L798+1)))))</f>
        <v/>
      </c>
      <c r="M799" s="50" t="str">
        <f>IF($A799="","",(IF((VLOOKUP($A799,DATA!$A$1:$M$38,13,FALSE))="X","X",(IF(M798="X",1,M798+1)))))</f>
        <v/>
      </c>
      <c r="N799" s="53" t="str">
        <f t="shared" si="24"/>
        <v/>
      </c>
      <c r="O799" s="51" t="str">
        <f t="shared" si="25"/>
        <v/>
      </c>
      <c r="P799" s="50" t="str">
        <f>IF($A799="","",(IF((VLOOKUP($A799,DATA!$S$1:$AC$38,2,FALSE))="X","X",(IF(P798="X",1,P798+1)))))</f>
        <v/>
      </c>
      <c r="Q799" s="50" t="str">
        <f>IF($A799="","",(IF((VLOOKUP($A799,DATA!$S$1:$AC$38,3,FALSE))="X","X",(IF(Q798="X",1,Q798+1)))))</f>
        <v/>
      </c>
      <c r="R799" s="50" t="str">
        <f>IF($A799="","",(IF((VLOOKUP($A799,DATA!$S$1:$AC$38,4,FALSE))="X","X",(IF(R798="X",1,R798+1)))))</f>
        <v/>
      </c>
      <c r="S799" s="50" t="str">
        <f>IF($A799="","",(IF((VLOOKUP($A799,DATA!$S$1:$AC$38,5,FALSE))="X","X",(IF(S798="X",1,S798+1)))))</f>
        <v/>
      </c>
      <c r="T799" s="50" t="str">
        <f>IF($A799="","",(IF((VLOOKUP($A799,DATA!$S$1:$AC$38,6,FALSE))="X","X",(IF(T798="X",1,T798+1)))))</f>
        <v/>
      </c>
      <c r="U799" s="50" t="str">
        <f>IF($A799="","",(IF((VLOOKUP($A799,DATA!$S$1:$AC$38,7,FALSE))="X","X",(IF(U798="X",1,U798+1)))))</f>
        <v/>
      </c>
      <c r="V799" s="51" t="str">
        <f>IF($A799="","",(IF((VLOOKUP($A799,DATA!$S$1:$AC$38,8,FALSE))="X","X",(IF(V798="X",1,V798+1)))))</f>
        <v/>
      </c>
      <c r="W799" s="50" t="str">
        <f>IF($A799="","",(IF((VLOOKUP($A799,DATA!$S$1:$AC$38,9,FALSE))="X","X",(IF(W798="X",1,W798+1)))))</f>
        <v/>
      </c>
      <c r="X799" s="50" t="str">
        <f>IF($A799="","",(IF((VLOOKUP($A799,DATA!$S$1:$AC$38,10,FALSE))="X","X",(IF(X798="X",1,X798+1)))))</f>
        <v/>
      </c>
      <c r="Y799" s="51" t="str">
        <f>IF($A799="","",(IF((VLOOKUP($A799,DATA!$S$1:$AC$38,11,FALSE))="X","X",(IF(Y798="X",1,Y798+1)))))</f>
        <v/>
      </c>
    </row>
    <row r="800" spans="2:25" ht="18.600000000000001" customHeight="1" x14ac:dyDescent="0.25">
      <c r="B800" s="50" t="str">
        <f>IF($A800="","",(IF((VLOOKUP($A800,DATA!$A$1:$M$38,2,FALSE))="X","X",(IF(B799="X",1,B799+1)))))</f>
        <v/>
      </c>
      <c r="C800" s="51" t="str">
        <f>IF($A800="","",(IF((VLOOKUP($A800,DATA!$A$1:$M$38,3,FALSE))="X","X",(IF(C799="X",1,C799+1)))))</f>
        <v/>
      </c>
      <c r="D800" s="50" t="str">
        <f>IF($A800="","",(IF((VLOOKUP($A800,DATA!$A$1:$M$38,4,FALSE))="X","X",(IF(D799="X",1,D799+1)))))</f>
        <v/>
      </c>
      <c r="E800" s="51" t="str">
        <f>IF($A800="","",(IF((VLOOKUP($A800,DATA!$A$1:$M$38,5,FALSE))="X","X",(IF(E799="X",1,E799+1)))))</f>
        <v/>
      </c>
      <c r="F800" s="50" t="str">
        <f>IF($A800="","",(IF((VLOOKUP($A800,DATA!$A$1:$M$38,6,FALSE))="X","X",(IF(F799="X",1,F799+1)))))</f>
        <v/>
      </c>
      <c r="G800" s="51" t="str">
        <f>IF($A800="","",(IF((VLOOKUP($A800,DATA!$A$1:$M$38,7,FALSE))="X","X",(IF(G799="X",1,G799+1)))))</f>
        <v/>
      </c>
      <c r="H800" s="50" t="str">
        <f>IF($A800="","",(IF((VLOOKUP($A800,DATA!$A$1:$M$38,8,FALSE))="X","X",(IF(H799="X",1,H799+1)))))</f>
        <v/>
      </c>
      <c r="I800" s="50" t="str">
        <f>IF($A800="","",(IF((VLOOKUP($A800,DATA!$A$1:$M$38,9,FALSE))="X","X",(IF(I799="X",1,I799+1)))))</f>
        <v/>
      </c>
      <c r="J800" s="51" t="str">
        <f>IF($A800="","",(IF((VLOOKUP($A800,DATA!$A$1:$M$38,10,FALSE))="X","X",(IF(J799="X",1,J799+1)))))</f>
        <v/>
      </c>
      <c r="K800" s="50" t="str">
        <f>IF($A800="","",(IF((VLOOKUP($A800,DATA!$A$1:$M$38,11,FALSE))="X","X",(IF(K799="X",1,K799+1)))))</f>
        <v/>
      </c>
      <c r="L800" s="50" t="str">
        <f>IF($A800="","",(IF((VLOOKUP($A800,DATA!$A$1:$M$38,12,FALSE))="X","X",(IF(L799="X",1,L799+1)))))</f>
        <v/>
      </c>
      <c r="M800" s="50" t="str">
        <f>IF($A800="","",(IF((VLOOKUP($A800,DATA!$A$1:$M$38,13,FALSE))="X","X",(IF(M799="X",1,M799+1)))))</f>
        <v/>
      </c>
      <c r="N800" s="53" t="str">
        <f t="shared" si="24"/>
        <v/>
      </c>
      <c r="O800" s="51" t="str">
        <f t="shared" si="25"/>
        <v/>
      </c>
      <c r="P800" s="50" t="str">
        <f>IF($A800="","",(IF((VLOOKUP($A800,DATA!$S$1:$AC$38,2,FALSE))="X","X",(IF(P799="X",1,P799+1)))))</f>
        <v/>
      </c>
      <c r="Q800" s="50" t="str">
        <f>IF($A800="","",(IF((VLOOKUP($A800,DATA!$S$1:$AC$38,3,FALSE))="X","X",(IF(Q799="X",1,Q799+1)))))</f>
        <v/>
      </c>
      <c r="R800" s="50" t="str">
        <f>IF($A800="","",(IF((VLOOKUP($A800,DATA!$S$1:$AC$38,4,FALSE))="X","X",(IF(R799="X",1,R799+1)))))</f>
        <v/>
      </c>
      <c r="S800" s="50" t="str">
        <f>IF($A800="","",(IF((VLOOKUP($A800,DATA!$S$1:$AC$38,5,FALSE))="X","X",(IF(S799="X",1,S799+1)))))</f>
        <v/>
      </c>
      <c r="T800" s="50" t="str">
        <f>IF($A800="","",(IF((VLOOKUP($A800,DATA!$S$1:$AC$38,6,FALSE))="X","X",(IF(T799="X",1,T799+1)))))</f>
        <v/>
      </c>
      <c r="U800" s="50" t="str">
        <f>IF($A800="","",(IF((VLOOKUP($A800,DATA!$S$1:$AC$38,7,FALSE))="X","X",(IF(U799="X",1,U799+1)))))</f>
        <v/>
      </c>
      <c r="V800" s="51" t="str">
        <f>IF($A800="","",(IF((VLOOKUP($A800,DATA!$S$1:$AC$38,8,FALSE))="X","X",(IF(V799="X",1,V799+1)))))</f>
        <v/>
      </c>
      <c r="W800" s="50" t="str">
        <f>IF($A800="","",(IF((VLOOKUP($A800,DATA!$S$1:$AC$38,9,FALSE))="X","X",(IF(W799="X",1,W799+1)))))</f>
        <v/>
      </c>
      <c r="X800" s="50" t="str">
        <f>IF($A800="","",(IF((VLOOKUP($A800,DATA!$S$1:$AC$38,10,FALSE))="X","X",(IF(X799="X",1,X799+1)))))</f>
        <v/>
      </c>
      <c r="Y800" s="51" t="str">
        <f>IF($A800="","",(IF((VLOOKUP($A800,DATA!$S$1:$AC$38,11,FALSE))="X","X",(IF(Y799="X",1,Y799+1)))))</f>
        <v/>
      </c>
    </row>
    <row r="801" spans="2:25" ht="18.600000000000001" customHeight="1" x14ac:dyDescent="0.25">
      <c r="B801" s="50" t="str">
        <f>IF($A801="","",(IF((VLOOKUP($A801,DATA!$A$1:$M$38,2,FALSE))="X","X",(IF(B800="X",1,B800+1)))))</f>
        <v/>
      </c>
      <c r="C801" s="51" t="str">
        <f>IF($A801="","",(IF((VLOOKUP($A801,DATA!$A$1:$M$38,3,FALSE))="X","X",(IF(C800="X",1,C800+1)))))</f>
        <v/>
      </c>
      <c r="D801" s="50" t="str">
        <f>IF($A801="","",(IF((VLOOKUP($A801,DATA!$A$1:$M$38,4,FALSE))="X","X",(IF(D800="X",1,D800+1)))))</f>
        <v/>
      </c>
      <c r="E801" s="51" t="str">
        <f>IF($A801="","",(IF((VLOOKUP($A801,DATA!$A$1:$M$38,5,FALSE))="X","X",(IF(E800="X",1,E800+1)))))</f>
        <v/>
      </c>
      <c r="F801" s="50" t="str">
        <f>IF($A801="","",(IF((VLOOKUP($A801,DATA!$A$1:$M$38,6,FALSE))="X","X",(IF(F800="X",1,F800+1)))))</f>
        <v/>
      </c>
      <c r="G801" s="51" t="str">
        <f>IF($A801="","",(IF((VLOOKUP($A801,DATA!$A$1:$M$38,7,FALSE))="X","X",(IF(G800="X",1,G800+1)))))</f>
        <v/>
      </c>
      <c r="H801" s="50" t="str">
        <f>IF($A801="","",(IF((VLOOKUP($A801,DATA!$A$1:$M$38,8,FALSE))="X","X",(IF(H800="X",1,H800+1)))))</f>
        <v/>
      </c>
      <c r="I801" s="50" t="str">
        <f>IF($A801="","",(IF((VLOOKUP($A801,DATA!$A$1:$M$38,9,FALSE))="X","X",(IF(I800="X",1,I800+1)))))</f>
        <v/>
      </c>
      <c r="J801" s="51" t="str">
        <f>IF($A801="","",(IF((VLOOKUP($A801,DATA!$A$1:$M$38,10,FALSE))="X","X",(IF(J800="X",1,J800+1)))))</f>
        <v/>
      </c>
      <c r="K801" s="50" t="str">
        <f>IF($A801="","",(IF((VLOOKUP($A801,DATA!$A$1:$M$38,11,FALSE))="X","X",(IF(K800="X",1,K800+1)))))</f>
        <v/>
      </c>
      <c r="L801" s="50" t="str">
        <f>IF($A801="","",(IF((VLOOKUP($A801,DATA!$A$1:$M$38,12,FALSE))="X","X",(IF(L800="X",1,L800+1)))))</f>
        <v/>
      </c>
      <c r="M801" s="50" t="str">
        <f>IF($A801="","",(IF((VLOOKUP($A801,DATA!$A$1:$M$38,13,FALSE))="X","X",(IF(M800="X",1,M800+1)))))</f>
        <v/>
      </c>
      <c r="N801" s="53" t="str">
        <f t="shared" si="24"/>
        <v/>
      </c>
      <c r="O801" s="51" t="str">
        <f t="shared" si="25"/>
        <v/>
      </c>
      <c r="P801" s="50" t="str">
        <f>IF($A801="","",(IF((VLOOKUP($A801,DATA!$S$1:$AC$38,2,FALSE))="X","X",(IF(P800="X",1,P800+1)))))</f>
        <v/>
      </c>
      <c r="Q801" s="50" t="str">
        <f>IF($A801="","",(IF((VLOOKUP($A801,DATA!$S$1:$AC$38,3,FALSE))="X","X",(IF(Q800="X",1,Q800+1)))))</f>
        <v/>
      </c>
      <c r="R801" s="50" t="str">
        <f>IF($A801="","",(IF((VLOOKUP($A801,DATA!$S$1:$AC$38,4,FALSE))="X","X",(IF(R800="X",1,R800+1)))))</f>
        <v/>
      </c>
      <c r="S801" s="50" t="str">
        <f>IF($A801="","",(IF((VLOOKUP($A801,DATA!$S$1:$AC$38,5,FALSE))="X","X",(IF(S800="X",1,S800+1)))))</f>
        <v/>
      </c>
      <c r="T801" s="50" t="str">
        <f>IF($A801="","",(IF((VLOOKUP($A801,DATA!$S$1:$AC$38,6,FALSE))="X","X",(IF(T800="X",1,T800+1)))))</f>
        <v/>
      </c>
      <c r="U801" s="50" t="str">
        <f>IF($A801="","",(IF((VLOOKUP($A801,DATA!$S$1:$AC$38,7,FALSE))="X","X",(IF(U800="X",1,U800+1)))))</f>
        <v/>
      </c>
      <c r="V801" s="51" t="str">
        <f>IF($A801="","",(IF((VLOOKUP($A801,DATA!$S$1:$AC$38,8,FALSE))="X","X",(IF(V800="X",1,V800+1)))))</f>
        <v/>
      </c>
      <c r="W801" s="50" t="str">
        <f>IF($A801="","",(IF((VLOOKUP($A801,DATA!$S$1:$AC$38,9,FALSE))="X","X",(IF(W800="X",1,W800+1)))))</f>
        <v/>
      </c>
      <c r="X801" s="50" t="str">
        <f>IF($A801="","",(IF((VLOOKUP($A801,DATA!$S$1:$AC$38,10,FALSE))="X","X",(IF(X800="X",1,X800+1)))))</f>
        <v/>
      </c>
      <c r="Y801" s="51" t="str">
        <f>IF($A801="","",(IF((VLOOKUP($A801,DATA!$S$1:$AC$38,11,FALSE))="X","X",(IF(Y800="X",1,Y800+1)))))</f>
        <v/>
      </c>
    </row>
    <row r="802" spans="2:25" ht="18.600000000000001" customHeight="1" x14ac:dyDescent="0.25">
      <c r="B802" s="50" t="str">
        <f>IF($A802="","",(IF((VLOOKUP($A802,DATA!$A$1:$M$38,2,FALSE))="X","X",(IF(B801="X",1,B801+1)))))</f>
        <v/>
      </c>
      <c r="C802" s="51" t="str">
        <f>IF($A802="","",(IF((VLOOKUP($A802,DATA!$A$1:$M$38,3,FALSE))="X","X",(IF(C801="X",1,C801+1)))))</f>
        <v/>
      </c>
      <c r="D802" s="50" t="str">
        <f>IF($A802="","",(IF((VLOOKUP($A802,DATA!$A$1:$M$38,4,FALSE))="X","X",(IF(D801="X",1,D801+1)))))</f>
        <v/>
      </c>
      <c r="E802" s="51" t="str">
        <f>IF($A802="","",(IF((VLOOKUP($A802,DATA!$A$1:$M$38,5,FALSE))="X","X",(IF(E801="X",1,E801+1)))))</f>
        <v/>
      </c>
      <c r="F802" s="50" t="str">
        <f>IF($A802="","",(IF((VLOOKUP($A802,DATA!$A$1:$M$38,6,FALSE))="X","X",(IF(F801="X",1,F801+1)))))</f>
        <v/>
      </c>
      <c r="G802" s="51" t="str">
        <f>IF($A802="","",(IF((VLOOKUP($A802,DATA!$A$1:$M$38,7,FALSE))="X","X",(IF(G801="X",1,G801+1)))))</f>
        <v/>
      </c>
      <c r="H802" s="50" t="str">
        <f>IF($A802="","",(IF((VLOOKUP($A802,DATA!$A$1:$M$38,8,FALSE))="X","X",(IF(H801="X",1,H801+1)))))</f>
        <v/>
      </c>
      <c r="I802" s="50" t="str">
        <f>IF($A802="","",(IF((VLOOKUP($A802,DATA!$A$1:$M$38,9,FALSE))="X","X",(IF(I801="X",1,I801+1)))))</f>
        <v/>
      </c>
      <c r="J802" s="51" t="str">
        <f>IF($A802="","",(IF((VLOOKUP($A802,DATA!$A$1:$M$38,10,FALSE))="X","X",(IF(J801="X",1,J801+1)))))</f>
        <v/>
      </c>
      <c r="K802" s="50" t="str">
        <f>IF($A802="","",(IF((VLOOKUP($A802,DATA!$A$1:$M$38,11,FALSE))="X","X",(IF(K801="X",1,K801+1)))))</f>
        <v/>
      </c>
      <c r="L802" s="50" t="str">
        <f>IF($A802="","",(IF((VLOOKUP($A802,DATA!$A$1:$M$38,12,FALSE))="X","X",(IF(L801="X",1,L801+1)))))</f>
        <v/>
      </c>
      <c r="M802" s="50" t="str">
        <f>IF($A802="","",(IF((VLOOKUP($A802,DATA!$A$1:$M$38,13,FALSE))="X","X",(IF(M801="X",1,M801+1)))))</f>
        <v/>
      </c>
      <c r="N802" s="53" t="str">
        <f t="shared" si="24"/>
        <v/>
      </c>
      <c r="O802" s="51" t="str">
        <f t="shared" si="25"/>
        <v/>
      </c>
      <c r="P802" s="50" t="str">
        <f>IF($A802="","",(IF((VLOOKUP($A802,DATA!$S$1:$AC$38,2,FALSE))="X","X",(IF(P801="X",1,P801+1)))))</f>
        <v/>
      </c>
      <c r="Q802" s="50" t="str">
        <f>IF($A802="","",(IF((VLOOKUP($A802,DATA!$S$1:$AC$38,3,FALSE))="X","X",(IF(Q801="X",1,Q801+1)))))</f>
        <v/>
      </c>
      <c r="R802" s="50" t="str">
        <f>IF($A802="","",(IF((VLOOKUP($A802,DATA!$S$1:$AC$38,4,FALSE))="X","X",(IF(R801="X",1,R801+1)))))</f>
        <v/>
      </c>
      <c r="S802" s="50" t="str">
        <f>IF($A802="","",(IF((VLOOKUP($A802,DATA!$S$1:$AC$38,5,FALSE))="X","X",(IF(S801="X",1,S801+1)))))</f>
        <v/>
      </c>
      <c r="T802" s="50" t="str">
        <f>IF($A802="","",(IF((VLOOKUP($A802,DATA!$S$1:$AC$38,6,FALSE))="X","X",(IF(T801="X",1,T801+1)))))</f>
        <v/>
      </c>
      <c r="U802" s="50" t="str">
        <f>IF($A802="","",(IF((VLOOKUP($A802,DATA!$S$1:$AC$38,7,FALSE))="X","X",(IF(U801="X",1,U801+1)))))</f>
        <v/>
      </c>
      <c r="V802" s="51" t="str">
        <f>IF($A802="","",(IF((VLOOKUP($A802,DATA!$S$1:$AC$38,8,FALSE))="X","X",(IF(V801="X",1,V801+1)))))</f>
        <v/>
      </c>
      <c r="W802" s="50" t="str">
        <f>IF($A802="","",(IF((VLOOKUP($A802,DATA!$S$1:$AC$38,9,FALSE))="X","X",(IF(W801="X",1,W801+1)))))</f>
        <v/>
      </c>
      <c r="X802" s="50" t="str">
        <f>IF($A802="","",(IF((VLOOKUP($A802,DATA!$S$1:$AC$38,10,FALSE))="X","X",(IF(X801="X",1,X801+1)))))</f>
        <v/>
      </c>
      <c r="Y802" s="51" t="str">
        <f>IF($A802="","",(IF((VLOOKUP($A802,DATA!$S$1:$AC$38,11,FALSE))="X","X",(IF(Y801="X",1,Y801+1)))))</f>
        <v/>
      </c>
    </row>
    <row r="803" spans="2:25" ht="18.600000000000001" customHeight="1" x14ac:dyDescent="0.25">
      <c r="B803" s="50" t="str">
        <f>IF($A803="","",(IF((VLOOKUP($A803,DATA!$A$1:$M$38,2,FALSE))="X","X",(IF(B802="X",1,B802+1)))))</f>
        <v/>
      </c>
      <c r="C803" s="51" t="str">
        <f>IF($A803="","",(IF((VLOOKUP($A803,DATA!$A$1:$M$38,3,FALSE))="X","X",(IF(C802="X",1,C802+1)))))</f>
        <v/>
      </c>
      <c r="D803" s="50" t="str">
        <f>IF($A803="","",(IF((VLOOKUP($A803,DATA!$A$1:$M$38,4,FALSE))="X","X",(IF(D802="X",1,D802+1)))))</f>
        <v/>
      </c>
      <c r="E803" s="51" t="str">
        <f>IF($A803="","",(IF((VLOOKUP($A803,DATA!$A$1:$M$38,5,FALSE))="X","X",(IF(E802="X",1,E802+1)))))</f>
        <v/>
      </c>
      <c r="F803" s="50" t="str">
        <f>IF($A803="","",(IF((VLOOKUP($A803,DATA!$A$1:$M$38,6,FALSE))="X","X",(IF(F802="X",1,F802+1)))))</f>
        <v/>
      </c>
      <c r="G803" s="51" t="str">
        <f>IF($A803="","",(IF((VLOOKUP($A803,DATA!$A$1:$M$38,7,FALSE))="X","X",(IF(G802="X",1,G802+1)))))</f>
        <v/>
      </c>
      <c r="H803" s="50" t="str">
        <f>IF($A803="","",(IF((VLOOKUP($A803,DATA!$A$1:$M$38,8,FALSE))="X","X",(IF(H802="X",1,H802+1)))))</f>
        <v/>
      </c>
      <c r="I803" s="50" t="str">
        <f>IF($A803="","",(IF((VLOOKUP($A803,DATA!$A$1:$M$38,9,FALSE))="X","X",(IF(I802="X",1,I802+1)))))</f>
        <v/>
      </c>
      <c r="J803" s="51" t="str">
        <f>IF($A803="","",(IF((VLOOKUP($A803,DATA!$A$1:$M$38,10,FALSE))="X","X",(IF(J802="X",1,J802+1)))))</f>
        <v/>
      </c>
      <c r="K803" s="50" t="str">
        <f>IF($A803="","",(IF((VLOOKUP($A803,DATA!$A$1:$M$38,11,FALSE))="X","X",(IF(K802="X",1,K802+1)))))</f>
        <v/>
      </c>
      <c r="L803" s="50" t="str">
        <f>IF($A803="","",(IF((VLOOKUP($A803,DATA!$A$1:$M$38,12,FALSE))="X","X",(IF(L802="X",1,L802+1)))))</f>
        <v/>
      </c>
      <c r="M803" s="50" t="str">
        <f>IF($A803="","",(IF((VLOOKUP($A803,DATA!$A$1:$M$38,13,FALSE))="X","X",(IF(M802="X",1,M802+1)))))</f>
        <v/>
      </c>
      <c r="N803" s="53" t="str">
        <f t="shared" si="24"/>
        <v/>
      </c>
      <c r="O803" s="51" t="str">
        <f t="shared" si="25"/>
        <v/>
      </c>
      <c r="P803" s="50" t="str">
        <f>IF($A803="","",(IF((VLOOKUP($A803,DATA!$S$1:$AC$38,2,FALSE))="X","X",(IF(P802="X",1,P802+1)))))</f>
        <v/>
      </c>
      <c r="Q803" s="50" t="str">
        <f>IF($A803="","",(IF((VLOOKUP($A803,DATA!$S$1:$AC$38,3,FALSE))="X","X",(IF(Q802="X",1,Q802+1)))))</f>
        <v/>
      </c>
      <c r="R803" s="50" t="str">
        <f>IF($A803="","",(IF((VLOOKUP($A803,DATA!$S$1:$AC$38,4,FALSE))="X","X",(IF(R802="X",1,R802+1)))))</f>
        <v/>
      </c>
      <c r="S803" s="50" t="str">
        <f>IF($A803="","",(IF((VLOOKUP($A803,DATA!$S$1:$AC$38,5,FALSE))="X","X",(IF(S802="X",1,S802+1)))))</f>
        <v/>
      </c>
      <c r="T803" s="50" t="str">
        <f>IF($A803="","",(IF((VLOOKUP($A803,DATA!$S$1:$AC$38,6,FALSE))="X","X",(IF(T802="X",1,T802+1)))))</f>
        <v/>
      </c>
      <c r="U803" s="50" t="str">
        <f>IF($A803="","",(IF((VLOOKUP($A803,DATA!$S$1:$AC$38,7,FALSE))="X","X",(IF(U802="X",1,U802+1)))))</f>
        <v/>
      </c>
      <c r="V803" s="51" t="str">
        <f>IF($A803="","",(IF((VLOOKUP($A803,DATA!$S$1:$AC$38,8,FALSE))="X","X",(IF(V802="X",1,V802+1)))))</f>
        <v/>
      </c>
      <c r="W803" s="50" t="str">
        <f>IF($A803="","",(IF((VLOOKUP($A803,DATA!$S$1:$AC$38,9,FALSE))="X","X",(IF(W802="X",1,W802+1)))))</f>
        <v/>
      </c>
      <c r="X803" s="50" t="str">
        <f>IF($A803="","",(IF((VLOOKUP($A803,DATA!$S$1:$AC$38,10,FALSE))="X","X",(IF(X802="X",1,X802+1)))))</f>
        <v/>
      </c>
      <c r="Y803" s="51" t="str">
        <f>IF($A803="","",(IF((VLOOKUP($A803,DATA!$S$1:$AC$38,11,FALSE))="X","X",(IF(Y802="X",1,Y802+1)))))</f>
        <v/>
      </c>
    </row>
    <row r="804" spans="2:25" ht="18.600000000000001" customHeight="1" x14ac:dyDescent="0.25">
      <c r="B804" s="50" t="str">
        <f>IF($A804="","",(IF((VLOOKUP($A804,DATA!$A$1:$M$38,2,FALSE))="X","X",(IF(B803="X",1,B803+1)))))</f>
        <v/>
      </c>
      <c r="C804" s="51" t="str">
        <f>IF($A804="","",(IF((VLOOKUP($A804,DATA!$A$1:$M$38,3,FALSE))="X","X",(IF(C803="X",1,C803+1)))))</f>
        <v/>
      </c>
      <c r="D804" s="50" t="str">
        <f>IF($A804="","",(IF((VLOOKUP($A804,DATA!$A$1:$M$38,4,FALSE))="X","X",(IF(D803="X",1,D803+1)))))</f>
        <v/>
      </c>
      <c r="E804" s="51" t="str">
        <f>IF($A804="","",(IF((VLOOKUP($A804,DATA!$A$1:$M$38,5,FALSE))="X","X",(IF(E803="X",1,E803+1)))))</f>
        <v/>
      </c>
      <c r="F804" s="50" t="str">
        <f>IF($A804="","",(IF((VLOOKUP($A804,DATA!$A$1:$M$38,6,FALSE))="X","X",(IF(F803="X",1,F803+1)))))</f>
        <v/>
      </c>
      <c r="G804" s="51" t="str">
        <f>IF($A804="","",(IF((VLOOKUP($A804,DATA!$A$1:$M$38,7,FALSE))="X","X",(IF(G803="X",1,G803+1)))))</f>
        <v/>
      </c>
      <c r="H804" s="50" t="str">
        <f>IF($A804="","",(IF((VLOOKUP($A804,DATA!$A$1:$M$38,8,FALSE))="X","X",(IF(H803="X",1,H803+1)))))</f>
        <v/>
      </c>
      <c r="I804" s="50" t="str">
        <f>IF($A804="","",(IF((VLOOKUP($A804,DATA!$A$1:$M$38,9,FALSE))="X","X",(IF(I803="X",1,I803+1)))))</f>
        <v/>
      </c>
      <c r="J804" s="51" t="str">
        <f>IF($A804="","",(IF((VLOOKUP($A804,DATA!$A$1:$M$38,10,FALSE))="X","X",(IF(J803="X",1,J803+1)))))</f>
        <v/>
      </c>
      <c r="K804" s="50" t="str">
        <f>IF($A804="","",(IF((VLOOKUP($A804,DATA!$A$1:$M$38,11,FALSE))="X","X",(IF(K803="X",1,K803+1)))))</f>
        <v/>
      </c>
      <c r="L804" s="50" t="str">
        <f>IF($A804="","",(IF((VLOOKUP($A804,DATA!$A$1:$M$38,12,FALSE))="X","X",(IF(L803="X",1,L803+1)))))</f>
        <v/>
      </c>
      <c r="M804" s="50" t="str">
        <f>IF($A804="","",(IF((VLOOKUP($A804,DATA!$A$1:$M$38,13,FALSE))="X","X",(IF(M803="X",1,M803+1)))))</f>
        <v/>
      </c>
      <c r="N804" s="53" t="str">
        <f t="shared" si="24"/>
        <v/>
      </c>
      <c r="O804" s="51" t="str">
        <f t="shared" si="25"/>
        <v/>
      </c>
      <c r="P804" s="50" t="str">
        <f>IF($A804="","",(IF((VLOOKUP($A804,DATA!$S$1:$AC$38,2,FALSE))="X","X",(IF(P803="X",1,P803+1)))))</f>
        <v/>
      </c>
      <c r="Q804" s="50" t="str">
        <f>IF($A804="","",(IF((VLOOKUP($A804,DATA!$S$1:$AC$38,3,FALSE))="X","X",(IF(Q803="X",1,Q803+1)))))</f>
        <v/>
      </c>
      <c r="R804" s="50" t="str">
        <f>IF($A804="","",(IF((VLOOKUP($A804,DATA!$S$1:$AC$38,4,FALSE))="X","X",(IF(R803="X",1,R803+1)))))</f>
        <v/>
      </c>
      <c r="S804" s="50" t="str">
        <f>IF($A804="","",(IF((VLOOKUP($A804,DATA!$S$1:$AC$38,5,FALSE))="X","X",(IF(S803="X",1,S803+1)))))</f>
        <v/>
      </c>
      <c r="T804" s="50" t="str">
        <f>IF($A804="","",(IF((VLOOKUP($A804,DATA!$S$1:$AC$38,6,FALSE))="X","X",(IF(T803="X",1,T803+1)))))</f>
        <v/>
      </c>
      <c r="U804" s="50" t="str">
        <f>IF($A804="","",(IF((VLOOKUP($A804,DATA!$S$1:$AC$38,7,FALSE))="X","X",(IF(U803="X",1,U803+1)))))</f>
        <v/>
      </c>
      <c r="V804" s="51" t="str">
        <f>IF($A804="","",(IF((VLOOKUP($A804,DATA!$S$1:$AC$38,8,FALSE))="X","X",(IF(V803="X",1,V803+1)))))</f>
        <v/>
      </c>
      <c r="W804" s="50" t="str">
        <f>IF($A804="","",(IF((VLOOKUP($A804,DATA!$S$1:$AC$38,9,FALSE))="X","X",(IF(W803="X",1,W803+1)))))</f>
        <v/>
      </c>
      <c r="X804" s="50" t="str">
        <f>IF($A804="","",(IF((VLOOKUP($A804,DATA!$S$1:$AC$38,10,FALSE))="X","X",(IF(X803="X",1,X803+1)))))</f>
        <v/>
      </c>
      <c r="Y804" s="51" t="str">
        <f>IF($A804="","",(IF((VLOOKUP($A804,DATA!$S$1:$AC$38,11,FALSE))="X","X",(IF(Y803="X",1,Y803+1)))))</f>
        <v/>
      </c>
    </row>
    <row r="805" spans="2:25" ht="18.600000000000001" customHeight="1" x14ac:dyDescent="0.25">
      <c r="B805" s="50" t="str">
        <f>IF($A805="","",(IF((VLOOKUP($A805,DATA!$A$1:$M$38,2,FALSE))="X","X",(IF(B804="X",1,B804+1)))))</f>
        <v/>
      </c>
      <c r="C805" s="51" t="str">
        <f>IF($A805="","",(IF((VLOOKUP($A805,DATA!$A$1:$M$38,3,FALSE))="X","X",(IF(C804="X",1,C804+1)))))</f>
        <v/>
      </c>
      <c r="D805" s="50" t="str">
        <f>IF($A805="","",(IF((VLOOKUP($A805,DATA!$A$1:$M$38,4,FALSE))="X","X",(IF(D804="X",1,D804+1)))))</f>
        <v/>
      </c>
      <c r="E805" s="51" t="str">
        <f>IF($A805="","",(IF((VLOOKUP($A805,DATA!$A$1:$M$38,5,FALSE))="X","X",(IF(E804="X",1,E804+1)))))</f>
        <v/>
      </c>
      <c r="F805" s="50" t="str">
        <f>IF($A805="","",(IF((VLOOKUP($A805,DATA!$A$1:$M$38,6,FALSE))="X","X",(IF(F804="X",1,F804+1)))))</f>
        <v/>
      </c>
      <c r="G805" s="51" t="str">
        <f>IF($A805="","",(IF((VLOOKUP($A805,DATA!$A$1:$M$38,7,FALSE))="X","X",(IF(G804="X",1,G804+1)))))</f>
        <v/>
      </c>
      <c r="H805" s="50" t="str">
        <f>IF($A805="","",(IF((VLOOKUP($A805,DATA!$A$1:$M$38,8,FALSE))="X","X",(IF(H804="X",1,H804+1)))))</f>
        <v/>
      </c>
      <c r="I805" s="50" t="str">
        <f>IF($A805="","",(IF((VLOOKUP($A805,DATA!$A$1:$M$38,9,FALSE))="X","X",(IF(I804="X",1,I804+1)))))</f>
        <v/>
      </c>
      <c r="J805" s="51" t="str">
        <f>IF($A805="","",(IF((VLOOKUP($A805,DATA!$A$1:$M$38,10,FALSE))="X","X",(IF(J804="X",1,J804+1)))))</f>
        <v/>
      </c>
      <c r="K805" s="50" t="str">
        <f>IF($A805="","",(IF((VLOOKUP($A805,DATA!$A$1:$M$38,11,FALSE))="X","X",(IF(K804="X",1,K804+1)))))</f>
        <v/>
      </c>
      <c r="L805" s="50" t="str">
        <f>IF($A805="","",(IF((VLOOKUP($A805,DATA!$A$1:$M$38,12,FALSE))="X","X",(IF(L804="X",1,L804+1)))))</f>
        <v/>
      </c>
      <c r="M805" s="50" t="str">
        <f>IF($A805="","",(IF((VLOOKUP($A805,DATA!$A$1:$M$38,13,FALSE))="X","X",(IF(M804="X",1,M804+1)))))</f>
        <v/>
      </c>
      <c r="N805" s="53" t="str">
        <f t="shared" si="24"/>
        <v/>
      </c>
      <c r="O805" s="51" t="str">
        <f t="shared" si="25"/>
        <v/>
      </c>
      <c r="P805" s="50" t="str">
        <f>IF($A805="","",(IF((VLOOKUP($A805,DATA!$S$1:$AC$38,2,FALSE))="X","X",(IF(P804="X",1,P804+1)))))</f>
        <v/>
      </c>
      <c r="Q805" s="50" t="str">
        <f>IF($A805="","",(IF((VLOOKUP($A805,DATA!$S$1:$AC$38,3,FALSE))="X","X",(IF(Q804="X",1,Q804+1)))))</f>
        <v/>
      </c>
      <c r="R805" s="50" t="str">
        <f>IF($A805="","",(IF((VLOOKUP($A805,DATA!$S$1:$AC$38,4,FALSE))="X","X",(IF(R804="X",1,R804+1)))))</f>
        <v/>
      </c>
      <c r="S805" s="50" t="str">
        <f>IF($A805="","",(IF((VLOOKUP($A805,DATA!$S$1:$AC$38,5,FALSE))="X","X",(IF(S804="X",1,S804+1)))))</f>
        <v/>
      </c>
      <c r="T805" s="50" t="str">
        <f>IF($A805="","",(IF((VLOOKUP($A805,DATA!$S$1:$AC$38,6,FALSE))="X","X",(IF(T804="X",1,T804+1)))))</f>
        <v/>
      </c>
      <c r="U805" s="50" t="str">
        <f>IF($A805="","",(IF((VLOOKUP($A805,DATA!$S$1:$AC$38,7,FALSE))="X","X",(IF(U804="X",1,U804+1)))))</f>
        <v/>
      </c>
      <c r="V805" s="51" t="str">
        <f>IF($A805="","",(IF((VLOOKUP($A805,DATA!$S$1:$AC$38,8,FALSE))="X","X",(IF(V804="X",1,V804+1)))))</f>
        <v/>
      </c>
      <c r="W805" s="50" t="str">
        <f>IF($A805="","",(IF((VLOOKUP($A805,DATA!$S$1:$AC$38,9,FALSE))="X","X",(IF(W804="X",1,W804+1)))))</f>
        <v/>
      </c>
      <c r="X805" s="50" t="str">
        <f>IF($A805="","",(IF((VLOOKUP($A805,DATA!$S$1:$AC$38,10,FALSE))="X","X",(IF(X804="X",1,X804+1)))))</f>
        <v/>
      </c>
      <c r="Y805" s="51" t="str">
        <f>IF($A805="","",(IF((VLOOKUP($A805,DATA!$S$1:$AC$38,11,FALSE))="X","X",(IF(Y804="X",1,Y804+1)))))</f>
        <v/>
      </c>
    </row>
    <row r="806" spans="2:25" ht="18.600000000000001" customHeight="1" x14ac:dyDescent="0.25">
      <c r="B806" s="50" t="str">
        <f>IF($A806="","",(IF((VLOOKUP($A806,DATA!$A$1:$M$38,2,FALSE))="X","X",(IF(B805="X",1,B805+1)))))</f>
        <v/>
      </c>
      <c r="C806" s="51" t="str">
        <f>IF($A806="","",(IF((VLOOKUP($A806,DATA!$A$1:$M$38,3,FALSE))="X","X",(IF(C805="X",1,C805+1)))))</f>
        <v/>
      </c>
      <c r="D806" s="50" t="str">
        <f>IF($A806="","",(IF((VLOOKUP($A806,DATA!$A$1:$M$38,4,FALSE))="X","X",(IF(D805="X",1,D805+1)))))</f>
        <v/>
      </c>
      <c r="E806" s="51" t="str">
        <f>IF($A806="","",(IF((VLOOKUP($A806,DATA!$A$1:$M$38,5,FALSE))="X","X",(IF(E805="X",1,E805+1)))))</f>
        <v/>
      </c>
      <c r="F806" s="50" t="str">
        <f>IF($A806="","",(IF((VLOOKUP($A806,DATA!$A$1:$M$38,6,FALSE))="X","X",(IF(F805="X",1,F805+1)))))</f>
        <v/>
      </c>
      <c r="G806" s="51" t="str">
        <f>IF($A806="","",(IF((VLOOKUP($A806,DATA!$A$1:$M$38,7,FALSE))="X","X",(IF(G805="X",1,G805+1)))))</f>
        <v/>
      </c>
      <c r="H806" s="50" t="str">
        <f>IF($A806="","",(IF((VLOOKUP($A806,DATA!$A$1:$M$38,8,FALSE))="X","X",(IF(H805="X",1,H805+1)))))</f>
        <v/>
      </c>
      <c r="I806" s="50" t="str">
        <f>IF($A806="","",(IF((VLOOKUP($A806,DATA!$A$1:$M$38,9,FALSE))="X","X",(IF(I805="X",1,I805+1)))))</f>
        <v/>
      </c>
      <c r="J806" s="51" t="str">
        <f>IF($A806="","",(IF((VLOOKUP($A806,DATA!$A$1:$M$38,10,FALSE))="X","X",(IF(J805="X",1,J805+1)))))</f>
        <v/>
      </c>
      <c r="K806" s="50" t="str">
        <f>IF($A806="","",(IF((VLOOKUP($A806,DATA!$A$1:$M$38,11,FALSE))="X","X",(IF(K805="X",1,K805+1)))))</f>
        <v/>
      </c>
      <c r="L806" s="50" t="str">
        <f>IF($A806="","",(IF((VLOOKUP($A806,DATA!$A$1:$M$38,12,FALSE))="X","X",(IF(L805="X",1,L805+1)))))</f>
        <v/>
      </c>
      <c r="M806" s="50" t="str">
        <f>IF($A806="","",(IF((VLOOKUP($A806,DATA!$A$1:$M$38,13,FALSE))="X","X",(IF(M805="X",1,M805+1)))))</f>
        <v/>
      </c>
      <c r="N806" s="53" t="str">
        <f t="shared" si="24"/>
        <v/>
      </c>
      <c r="O806" s="51" t="str">
        <f t="shared" si="25"/>
        <v/>
      </c>
      <c r="P806" s="50" t="str">
        <f>IF($A806="","",(IF((VLOOKUP($A806,DATA!$S$1:$AC$38,2,FALSE))="X","X",(IF(P805="X",1,P805+1)))))</f>
        <v/>
      </c>
      <c r="Q806" s="50" t="str">
        <f>IF($A806="","",(IF((VLOOKUP($A806,DATA!$S$1:$AC$38,3,FALSE))="X","X",(IF(Q805="X",1,Q805+1)))))</f>
        <v/>
      </c>
      <c r="R806" s="50" t="str">
        <f>IF($A806="","",(IF((VLOOKUP($A806,DATA!$S$1:$AC$38,4,FALSE))="X","X",(IF(R805="X",1,R805+1)))))</f>
        <v/>
      </c>
      <c r="S806" s="50" t="str">
        <f>IF($A806="","",(IF((VLOOKUP($A806,DATA!$S$1:$AC$38,5,FALSE))="X","X",(IF(S805="X",1,S805+1)))))</f>
        <v/>
      </c>
      <c r="T806" s="50" t="str">
        <f>IF($A806="","",(IF((VLOOKUP($A806,DATA!$S$1:$AC$38,6,FALSE))="X","X",(IF(T805="X",1,T805+1)))))</f>
        <v/>
      </c>
      <c r="U806" s="50" t="str">
        <f>IF($A806="","",(IF((VLOOKUP($A806,DATA!$S$1:$AC$38,7,FALSE))="X","X",(IF(U805="X",1,U805+1)))))</f>
        <v/>
      </c>
      <c r="V806" s="51" t="str">
        <f>IF($A806="","",(IF((VLOOKUP($A806,DATA!$S$1:$AC$38,8,FALSE))="X","X",(IF(V805="X",1,V805+1)))))</f>
        <v/>
      </c>
      <c r="W806" s="50" t="str">
        <f>IF($A806="","",(IF((VLOOKUP($A806,DATA!$S$1:$AC$38,9,FALSE))="X","X",(IF(W805="X",1,W805+1)))))</f>
        <v/>
      </c>
      <c r="X806" s="50" t="str">
        <f>IF($A806="","",(IF((VLOOKUP($A806,DATA!$S$1:$AC$38,10,FALSE))="X","X",(IF(X805="X",1,X805+1)))))</f>
        <v/>
      </c>
      <c r="Y806" s="51" t="str">
        <f>IF($A806="","",(IF((VLOOKUP($A806,DATA!$S$1:$AC$38,11,FALSE))="X","X",(IF(Y805="X",1,Y805+1)))))</f>
        <v/>
      </c>
    </row>
    <row r="807" spans="2:25" ht="18.600000000000001" customHeight="1" x14ac:dyDescent="0.25">
      <c r="B807" s="50" t="str">
        <f>IF($A807="","",(IF((VLOOKUP($A807,DATA!$A$1:$M$38,2,FALSE))="X","X",(IF(B806="X",1,B806+1)))))</f>
        <v/>
      </c>
      <c r="C807" s="51" t="str">
        <f>IF($A807="","",(IF((VLOOKUP($A807,DATA!$A$1:$M$38,3,FALSE))="X","X",(IF(C806="X",1,C806+1)))))</f>
        <v/>
      </c>
      <c r="D807" s="50" t="str">
        <f>IF($A807="","",(IF((VLOOKUP($A807,DATA!$A$1:$M$38,4,FALSE))="X","X",(IF(D806="X",1,D806+1)))))</f>
        <v/>
      </c>
      <c r="E807" s="51" t="str">
        <f>IF($A807="","",(IF((VLOOKUP($A807,DATA!$A$1:$M$38,5,FALSE))="X","X",(IF(E806="X",1,E806+1)))))</f>
        <v/>
      </c>
      <c r="F807" s="50" t="str">
        <f>IF($A807="","",(IF((VLOOKUP($A807,DATA!$A$1:$M$38,6,FALSE))="X","X",(IF(F806="X",1,F806+1)))))</f>
        <v/>
      </c>
      <c r="G807" s="51" t="str">
        <f>IF($A807="","",(IF((VLOOKUP($A807,DATA!$A$1:$M$38,7,FALSE))="X","X",(IF(G806="X",1,G806+1)))))</f>
        <v/>
      </c>
      <c r="H807" s="50" t="str">
        <f>IF($A807="","",(IF((VLOOKUP($A807,DATA!$A$1:$M$38,8,FALSE))="X","X",(IF(H806="X",1,H806+1)))))</f>
        <v/>
      </c>
      <c r="I807" s="50" t="str">
        <f>IF($A807="","",(IF((VLOOKUP($A807,DATA!$A$1:$M$38,9,FALSE))="X","X",(IF(I806="X",1,I806+1)))))</f>
        <v/>
      </c>
      <c r="J807" s="51" t="str">
        <f>IF($A807="","",(IF((VLOOKUP($A807,DATA!$A$1:$M$38,10,FALSE))="X","X",(IF(J806="X",1,J806+1)))))</f>
        <v/>
      </c>
      <c r="K807" s="50" t="str">
        <f>IF($A807="","",(IF((VLOOKUP($A807,DATA!$A$1:$M$38,11,FALSE))="X","X",(IF(K806="X",1,K806+1)))))</f>
        <v/>
      </c>
      <c r="L807" s="50" t="str">
        <f>IF($A807="","",(IF((VLOOKUP($A807,DATA!$A$1:$M$38,12,FALSE))="X","X",(IF(L806="X",1,L806+1)))))</f>
        <v/>
      </c>
      <c r="M807" s="50" t="str">
        <f>IF($A807="","",(IF((VLOOKUP($A807,DATA!$A$1:$M$38,13,FALSE))="X","X",(IF(M806="X",1,M806+1)))))</f>
        <v/>
      </c>
      <c r="N807" s="53" t="str">
        <f t="shared" si="24"/>
        <v/>
      </c>
      <c r="O807" s="51" t="str">
        <f t="shared" si="25"/>
        <v/>
      </c>
      <c r="P807" s="50" t="str">
        <f>IF($A807="","",(IF((VLOOKUP($A807,DATA!$S$1:$AC$38,2,FALSE))="X","X",(IF(P806="X",1,P806+1)))))</f>
        <v/>
      </c>
      <c r="Q807" s="50" t="str">
        <f>IF($A807="","",(IF((VLOOKUP($A807,DATA!$S$1:$AC$38,3,FALSE))="X","X",(IF(Q806="X",1,Q806+1)))))</f>
        <v/>
      </c>
      <c r="R807" s="50" t="str">
        <f>IF($A807="","",(IF((VLOOKUP($A807,DATA!$S$1:$AC$38,4,FALSE))="X","X",(IF(R806="X",1,R806+1)))))</f>
        <v/>
      </c>
      <c r="S807" s="50" t="str">
        <f>IF($A807="","",(IF((VLOOKUP($A807,DATA!$S$1:$AC$38,5,FALSE))="X","X",(IF(S806="X",1,S806+1)))))</f>
        <v/>
      </c>
      <c r="T807" s="50" t="str">
        <f>IF($A807="","",(IF((VLOOKUP($A807,DATA!$S$1:$AC$38,6,FALSE))="X","X",(IF(T806="X",1,T806+1)))))</f>
        <v/>
      </c>
      <c r="U807" s="50" t="str">
        <f>IF($A807="","",(IF((VLOOKUP($A807,DATA!$S$1:$AC$38,7,FALSE))="X","X",(IF(U806="X",1,U806+1)))))</f>
        <v/>
      </c>
      <c r="V807" s="51" t="str">
        <f>IF($A807="","",(IF((VLOOKUP($A807,DATA!$S$1:$AC$38,8,FALSE))="X","X",(IF(V806="X",1,V806+1)))))</f>
        <v/>
      </c>
      <c r="W807" s="50" t="str">
        <f>IF($A807="","",(IF((VLOOKUP($A807,DATA!$S$1:$AC$38,9,FALSE))="X","X",(IF(W806="X",1,W806+1)))))</f>
        <v/>
      </c>
      <c r="X807" s="50" t="str">
        <f>IF($A807="","",(IF((VLOOKUP($A807,DATA!$S$1:$AC$38,10,FALSE))="X","X",(IF(X806="X",1,X806+1)))))</f>
        <v/>
      </c>
      <c r="Y807" s="51" t="str">
        <f>IF($A807="","",(IF((VLOOKUP($A807,DATA!$S$1:$AC$38,11,FALSE))="X","X",(IF(Y806="X",1,Y806+1)))))</f>
        <v/>
      </c>
    </row>
    <row r="808" spans="2:25" ht="18.600000000000001" customHeight="1" x14ac:dyDescent="0.25">
      <c r="B808" s="50" t="str">
        <f>IF($A808="","",(IF((VLOOKUP($A808,DATA!$A$1:$M$38,2,FALSE))="X","X",(IF(B807="X",1,B807+1)))))</f>
        <v/>
      </c>
      <c r="C808" s="51" t="str">
        <f>IF($A808="","",(IF((VLOOKUP($A808,DATA!$A$1:$M$38,3,FALSE))="X","X",(IF(C807="X",1,C807+1)))))</f>
        <v/>
      </c>
      <c r="D808" s="50" t="str">
        <f>IF($A808="","",(IF((VLOOKUP($A808,DATA!$A$1:$M$38,4,FALSE))="X","X",(IF(D807="X",1,D807+1)))))</f>
        <v/>
      </c>
      <c r="E808" s="51" t="str">
        <f>IF($A808="","",(IF((VLOOKUP($A808,DATA!$A$1:$M$38,5,FALSE))="X","X",(IF(E807="X",1,E807+1)))))</f>
        <v/>
      </c>
      <c r="F808" s="50" t="str">
        <f>IF($A808="","",(IF((VLOOKUP($A808,DATA!$A$1:$M$38,6,FALSE))="X","X",(IF(F807="X",1,F807+1)))))</f>
        <v/>
      </c>
      <c r="G808" s="51" t="str">
        <f>IF($A808="","",(IF((VLOOKUP($A808,DATA!$A$1:$M$38,7,FALSE))="X","X",(IF(G807="X",1,G807+1)))))</f>
        <v/>
      </c>
      <c r="H808" s="50" t="str">
        <f>IF($A808="","",(IF((VLOOKUP($A808,DATA!$A$1:$M$38,8,FALSE))="X","X",(IF(H807="X",1,H807+1)))))</f>
        <v/>
      </c>
      <c r="I808" s="50" t="str">
        <f>IF($A808="","",(IF((VLOOKUP($A808,DATA!$A$1:$M$38,9,FALSE))="X","X",(IF(I807="X",1,I807+1)))))</f>
        <v/>
      </c>
      <c r="J808" s="51" t="str">
        <f>IF($A808="","",(IF((VLOOKUP($A808,DATA!$A$1:$M$38,10,FALSE))="X","X",(IF(J807="X",1,J807+1)))))</f>
        <v/>
      </c>
      <c r="K808" s="50" t="str">
        <f>IF($A808="","",(IF((VLOOKUP($A808,DATA!$A$1:$M$38,11,FALSE))="X","X",(IF(K807="X",1,K807+1)))))</f>
        <v/>
      </c>
      <c r="L808" s="50" t="str">
        <f>IF($A808="","",(IF((VLOOKUP($A808,DATA!$A$1:$M$38,12,FALSE))="X","X",(IF(L807="X",1,L807+1)))))</f>
        <v/>
      </c>
      <c r="M808" s="50" t="str">
        <f>IF($A808="","",(IF((VLOOKUP($A808,DATA!$A$1:$M$38,13,FALSE))="X","X",(IF(M807="X",1,M807+1)))))</f>
        <v/>
      </c>
      <c r="N808" s="53" t="str">
        <f t="shared" si="24"/>
        <v/>
      </c>
      <c r="O808" s="51" t="str">
        <f t="shared" si="25"/>
        <v/>
      </c>
      <c r="P808" s="50" t="str">
        <f>IF($A808="","",(IF((VLOOKUP($A808,DATA!$S$1:$AC$38,2,FALSE))="X","X",(IF(P807="X",1,P807+1)))))</f>
        <v/>
      </c>
      <c r="Q808" s="50" t="str">
        <f>IF($A808="","",(IF((VLOOKUP($A808,DATA!$S$1:$AC$38,3,FALSE))="X","X",(IF(Q807="X",1,Q807+1)))))</f>
        <v/>
      </c>
      <c r="R808" s="50" t="str">
        <f>IF($A808="","",(IF((VLOOKUP($A808,DATA!$S$1:$AC$38,4,FALSE))="X","X",(IF(R807="X",1,R807+1)))))</f>
        <v/>
      </c>
      <c r="S808" s="50" t="str">
        <f>IF($A808="","",(IF((VLOOKUP($A808,DATA!$S$1:$AC$38,5,FALSE))="X","X",(IF(S807="X",1,S807+1)))))</f>
        <v/>
      </c>
      <c r="T808" s="50" t="str">
        <f>IF($A808="","",(IF((VLOOKUP($A808,DATA!$S$1:$AC$38,6,FALSE))="X","X",(IF(T807="X",1,T807+1)))))</f>
        <v/>
      </c>
      <c r="U808" s="50" t="str">
        <f>IF($A808="","",(IF((VLOOKUP($A808,DATA!$S$1:$AC$38,7,FALSE))="X","X",(IF(U807="X",1,U807+1)))))</f>
        <v/>
      </c>
      <c r="V808" s="51" t="str">
        <f>IF($A808="","",(IF((VLOOKUP($A808,DATA!$S$1:$AC$38,8,FALSE))="X","X",(IF(V807="X",1,V807+1)))))</f>
        <v/>
      </c>
      <c r="W808" s="50" t="str">
        <f>IF($A808="","",(IF((VLOOKUP($A808,DATA!$S$1:$AC$38,9,FALSE))="X","X",(IF(W807="X",1,W807+1)))))</f>
        <v/>
      </c>
      <c r="X808" s="50" t="str">
        <f>IF($A808="","",(IF((VLOOKUP($A808,DATA!$S$1:$AC$38,10,FALSE))="X","X",(IF(X807="X",1,X807+1)))))</f>
        <v/>
      </c>
      <c r="Y808" s="51" t="str">
        <f>IF($A808="","",(IF((VLOOKUP($A808,DATA!$S$1:$AC$38,11,FALSE))="X","X",(IF(Y807="X",1,Y807+1)))))</f>
        <v/>
      </c>
    </row>
    <row r="809" spans="2:25" ht="18.600000000000001" customHeight="1" x14ac:dyDescent="0.25">
      <c r="B809" s="50" t="str">
        <f>IF($A809="","",(IF((VLOOKUP($A809,DATA!$A$1:$M$38,2,FALSE))="X","X",(IF(B808="X",1,B808+1)))))</f>
        <v/>
      </c>
      <c r="C809" s="51" t="str">
        <f>IF($A809="","",(IF((VLOOKUP($A809,DATA!$A$1:$M$38,3,FALSE))="X","X",(IF(C808="X",1,C808+1)))))</f>
        <v/>
      </c>
      <c r="D809" s="50" t="str">
        <f>IF($A809="","",(IF((VLOOKUP($A809,DATA!$A$1:$M$38,4,FALSE))="X","X",(IF(D808="X",1,D808+1)))))</f>
        <v/>
      </c>
      <c r="E809" s="51" t="str">
        <f>IF($A809="","",(IF((VLOOKUP($A809,DATA!$A$1:$M$38,5,FALSE))="X","X",(IF(E808="X",1,E808+1)))))</f>
        <v/>
      </c>
      <c r="F809" s="50" t="str">
        <f>IF($A809="","",(IF((VLOOKUP($A809,DATA!$A$1:$M$38,6,FALSE))="X","X",(IF(F808="X",1,F808+1)))))</f>
        <v/>
      </c>
      <c r="G809" s="51" t="str">
        <f>IF($A809="","",(IF((VLOOKUP($A809,DATA!$A$1:$M$38,7,FALSE))="X","X",(IF(G808="X",1,G808+1)))))</f>
        <v/>
      </c>
      <c r="H809" s="50" t="str">
        <f>IF($A809="","",(IF((VLOOKUP($A809,DATA!$A$1:$M$38,8,FALSE))="X","X",(IF(H808="X",1,H808+1)))))</f>
        <v/>
      </c>
      <c r="I809" s="50" t="str">
        <f>IF($A809="","",(IF((VLOOKUP($A809,DATA!$A$1:$M$38,9,FALSE))="X","X",(IF(I808="X",1,I808+1)))))</f>
        <v/>
      </c>
      <c r="J809" s="51" t="str">
        <f>IF($A809="","",(IF((VLOOKUP($A809,DATA!$A$1:$M$38,10,FALSE))="X","X",(IF(J808="X",1,J808+1)))))</f>
        <v/>
      </c>
      <c r="K809" s="50" t="str">
        <f>IF($A809="","",(IF((VLOOKUP($A809,DATA!$A$1:$M$38,11,FALSE))="X","X",(IF(K808="X",1,K808+1)))))</f>
        <v/>
      </c>
      <c r="L809" s="50" t="str">
        <f>IF($A809="","",(IF((VLOOKUP($A809,DATA!$A$1:$M$38,12,FALSE))="X","X",(IF(L808="X",1,L808+1)))))</f>
        <v/>
      </c>
      <c r="M809" s="50" t="str">
        <f>IF($A809="","",(IF((VLOOKUP($A809,DATA!$A$1:$M$38,13,FALSE))="X","X",(IF(M808="X",1,M808+1)))))</f>
        <v/>
      </c>
      <c r="N809" s="53" t="str">
        <f t="shared" si="24"/>
        <v/>
      </c>
      <c r="O809" s="51" t="str">
        <f t="shared" si="25"/>
        <v/>
      </c>
      <c r="P809" s="50" t="str">
        <f>IF($A809="","",(IF((VLOOKUP($A809,DATA!$S$1:$AC$38,2,FALSE))="X","X",(IF(P808="X",1,P808+1)))))</f>
        <v/>
      </c>
      <c r="Q809" s="50" t="str">
        <f>IF($A809="","",(IF((VLOOKUP($A809,DATA!$S$1:$AC$38,3,FALSE))="X","X",(IF(Q808="X",1,Q808+1)))))</f>
        <v/>
      </c>
      <c r="R809" s="50" t="str">
        <f>IF($A809="","",(IF((VLOOKUP($A809,DATA!$S$1:$AC$38,4,FALSE))="X","X",(IF(R808="X",1,R808+1)))))</f>
        <v/>
      </c>
      <c r="S809" s="50" t="str">
        <f>IF($A809="","",(IF((VLOOKUP($A809,DATA!$S$1:$AC$38,5,FALSE))="X","X",(IF(S808="X",1,S808+1)))))</f>
        <v/>
      </c>
      <c r="T809" s="50" t="str">
        <f>IF($A809="","",(IF((VLOOKUP($A809,DATA!$S$1:$AC$38,6,FALSE))="X","X",(IF(T808="X",1,T808+1)))))</f>
        <v/>
      </c>
      <c r="U809" s="50" t="str">
        <f>IF($A809="","",(IF((VLOOKUP($A809,DATA!$S$1:$AC$38,7,FALSE))="X","X",(IF(U808="X",1,U808+1)))))</f>
        <v/>
      </c>
      <c r="V809" s="51" t="str">
        <f>IF($A809="","",(IF((VLOOKUP($A809,DATA!$S$1:$AC$38,8,FALSE))="X","X",(IF(V808="X",1,V808+1)))))</f>
        <v/>
      </c>
      <c r="W809" s="50" t="str">
        <f>IF($A809="","",(IF((VLOOKUP($A809,DATA!$S$1:$AC$38,9,FALSE))="X","X",(IF(W808="X",1,W808+1)))))</f>
        <v/>
      </c>
      <c r="X809" s="50" t="str">
        <f>IF($A809="","",(IF((VLOOKUP($A809,DATA!$S$1:$AC$38,10,FALSE))="X","X",(IF(X808="X",1,X808+1)))))</f>
        <v/>
      </c>
      <c r="Y809" s="51" t="str">
        <f>IF($A809="","",(IF((VLOOKUP($A809,DATA!$S$1:$AC$38,11,FALSE))="X","X",(IF(Y808="X",1,Y808+1)))))</f>
        <v/>
      </c>
    </row>
    <row r="810" spans="2:25" ht="18.600000000000001" customHeight="1" x14ac:dyDescent="0.25">
      <c r="B810" s="50" t="str">
        <f>IF($A810="","",(IF((VLOOKUP($A810,DATA!$A$1:$M$38,2,FALSE))="X","X",(IF(B809="X",1,B809+1)))))</f>
        <v/>
      </c>
      <c r="C810" s="51" t="str">
        <f>IF($A810="","",(IF((VLOOKUP($A810,DATA!$A$1:$M$38,3,FALSE))="X","X",(IF(C809="X",1,C809+1)))))</f>
        <v/>
      </c>
      <c r="D810" s="50" t="str">
        <f>IF($A810="","",(IF((VLOOKUP($A810,DATA!$A$1:$M$38,4,FALSE))="X","X",(IF(D809="X",1,D809+1)))))</f>
        <v/>
      </c>
      <c r="E810" s="51" t="str">
        <f>IF($A810="","",(IF((VLOOKUP($A810,DATA!$A$1:$M$38,5,FALSE))="X","X",(IF(E809="X",1,E809+1)))))</f>
        <v/>
      </c>
      <c r="F810" s="50" t="str">
        <f>IF($A810="","",(IF((VLOOKUP($A810,DATA!$A$1:$M$38,6,FALSE))="X","X",(IF(F809="X",1,F809+1)))))</f>
        <v/>
      </c>
      <c r="G810" s="51" t="str">
        <f>IF($A810="","",(IF((VLOOKUP($A810,DATA!$A$1:$M$38,7,FALSE))="X","X",(IF(G809="X",1,G809+1)))))</f>
        <v/>
      </c>
      <c r="H810" s="50" t="str">
        <f>IF($A810="","",(IF((VLOOKUP($A810,DATA!$A$1:$M$38,8,FALSE))="X","X",(IF(H809="X",1,H809+1)))))</f>
        <v/>
      </c>
      <c r="I810" s="50" t="str">
        <f>IF($A810="","",(IF((VLOOKUP($A810,DATA!$A$1:$M$38,9,FALSE))="X","X",(IF(I809="X",1,I809+1)))))</f>
        <v/>
      </c>
      <c r="J810" s="51" t="str">
        <f>IF($A810="","",(IF((VLOOKUP($A810,DATA!$A$1:$M$38,10,FALSE))="X","X",(IF(J809="X",1,J809+1)))))</f>
        <v/>
      </c>
      <c r="K810" s="50" t="str">
        <f>IF($A810="","",(IF((VLOOKUP($A810,DATA!$A$1:$M$38,11,FALSE))="X","X",(IF(K809="X",1,K809+1)))))</f>
        <v/>
      </c>
      <c r="L810" s="50" t="str">
        <f>IF($A810="","",(IF((VLOOKUP($A810,DATA!$A$1:$M$38,12,FALSE))="X","X",(IF(L809="X",1,L809+1)))))</f>
        <v/>
      </c>
      <c r="M810" s="50" t="str">
        <f>IF($A810="","",(IF((VLOOKUP($A810,DATA!$A$1:$M$38,13,FALSE))="X","X",(IF(M809="X",1,M809+1)))))</f>
        <v/>
      </c>
      <c r="N810" s="53" t="str">
        <f t="shared" si="24"/>
        <v/>
      </c>
      <c r="O810" s="51" t="str">
        <f t="shared" si="25"/>
        <v/>
      </c>
      <c r="P810" s="50" t="str">
        <f>IF($A810="","",(IF((VLOOKUP($A810,DATA!$S$1:$AC$38,2,FALSE))="X","X",(IF(P809="X",1,P809+1)))))</f>
        <v/>
      </c>
      <c r="Q810" s="50" t="str">
        <f>IF($A810="","",(IF((VLOOKUP($A810,DATA!$S$1:$AC$38,3,FALSE))="X","X",(IF(Q809="X",1,Q809+1)))))</f>
        <v/>
      </c>
      <c r="R810" s="50" t="str">
        <f>IF($A810="","",(IF((VLOOKUP($A810,DATA!$S$1:$AC$38,4,FALSE))="X","X",(IF(R809="X",1,R809+1)))))</f>
        <v/>
      </c>
      <c r="S810" s="50" t="str">
        <f>IF($A810="","",(IF((VLOOKUP($A810,DATA!$S$1:$AC$38,5,FALSE))="X","X",(IF(S809="X",1,S809+1)))))</f>
        <v/>
      </c>
      <c r="T810" s="50" t="str">
        <f>IF($A810="","",(IF((VLOOKUP($A810,DATA!$S$1:$AC$38,6,FALSE))="X","X",(IF(T809="X",1,T809+1)))))</f>
        <v/>
      </c>
      <c r="U810" s="50" t="str">
        <f>IF($A810="","",(IF((VLOOKUP($A810,DATA!$S$1:$AC$38,7,FALSE))="X","X",(IF(U809="X",1,U809+1)))))</f>
        <v/>
      </c>
      <c r="V810" s="51" t="str">
        <f>IF($A810="","",(IF((VLOOKUP($A810,DATA!$S$1:$AC$38,8,FALSE))="X","X",(IF(V809="X",1,V809+1)))))</f>
        <v/>
      </c>
      <c r="W810" s="50" t="str">
        <f>IF($A810="","",(IF((VLOOKUP($A810,DATA!$S$1:$AC$38,9,FALSE))="X","X",(IF(W809="X",1,W809+1)))))</f>
        <v/>
      </c>
      <c r="X810" s="50" t="str">
        <f>IF($A810="","",(IF((VLOOKUP($A810,DATA!$S$1:$AC$38,10,FALSE))="X","X",(IF(X809="X",1,X809+1)))))</f>
        <v/>
      </c>
      <c r="Y810" s="51" t="str">
        <f>IF($A810="","",(IF((VLOOKUP($A810,DATA!$S$1:$AC$38,11,FALSE))="X","X",(IF(Y809="X",1,Y809+1)))))</f>
        <v/>
      </c>
    </row>
    <row r="811" spans="2:25" ht="18.600000000000001" customHeight="1" x14ac:dyDescent="0.25">
      <c r="B811" s="50" t="str">
        <f>IF($A811="","",(IF((VLOOKUP($A811,DATA!$A$1:$M$38,2,FALSE))="X","X",(IF(B810="X",1,B810+1)))))</f>
        <v/>
      </c>
      <c r="C811" s="51" t="str">
        <f>IF($A811="","",(IF((VLOOKUP($A811,DATA!$A$1:$M$38,3,FALSE))="X","X",(IF(C810="X",1,C810+1)))))</f>
        <v/>
      </c>
      <c r="D811" s="50" t="str">
        <f>IF($A811="","",(IF((VLOOKUP($A811,DATA!$A$1:$M$38,4,FALSE))="X","X",(IF(D810="X",1,D810+1)))))</f>
        <v/>
      </c>
      <c r="E811" s="51" t="str">
        <f>IF($A811="","",(IF((VLOOKUP($A811,DATA!$A$1:$M$38,5,FALSE))="X","X",(IF(E810="X",1,E810+1)))))</f>
        <v/>
      </c>
      <c r="F811" s="50" t="str">
        <f>IF($A811="","",(IF((VLOOKUP($A811,DATA!$A$1:$M$38,6,FALSE))="X","X",(IF(F810="X",1,F810+1)))))</f>
        <v/>
      </c>
      <c r="G811" s="51" t="str">
        <f>IF($A811="","",(IF((VLOOKUP($A811,DATA!$A$1:$M$38,7,FALSE))="X","X",(IF(G810="X",1,G810+1)))))</f>
        <v/>
      </c>
      <c r="H811" s="50" t="str">
        <f>IF($A811="","",(IF((VLOOKUP($A811,DATA!$A$1:$M$38,8,FALSE))="X","X",(IF(H810="X",1,H810+1)))))</f>
        <v/>
      </c>
      <c r="I811" s="50" t="str">
        <f>IF($A811="","",(IF((VLOOKUP($A811,DATA!$A$1:$M$38,9,FALSE))="X","X",(IF(I810="X",1,I810+1)))))</f>
        <v/>
      </c>
      <c r="J811" s="51" t="str">
        <f>IF($A811="","",(IF((VLOOKUP($A811,DATA!$A$1:$M$38,10,FALSE))="X","X",(IF(J810="X",1,J810+1)))))</f>
        <v/>
      </c>
      <c r="K811" s="50" t="str">
        <f>IF($A811="","",(IF((VLOOKUP($A811,DATA!$A$1:$M$38,11,FALSE))="X","X",(IF(K810="X",1,K810+1)))))</f>
        <v/>
      </c>
      <c r="L811" s="50" t="str">
        <f>IF($A811="","",(IF((VLOOKUP($A811,DATA!$A$1:$M$38,12,FALSE))="X","X",(IF(L810="X",1,L810+1)))))</f>
        <v/>
      </c>
      <c r="M811" s="50" t="str">
        <f>IF($A811="","",(IF((VLOOKUP($A811,DATA!$A$1:$M$38,13,FALSE))="X","X",(IF(M810="X",1,M810+1)))))</f>
        <v/>
      </c>
      <c r="N811" s="53" t="str">
        <f t="shared" si="24"/>
        <v/>
      </c>
      <c r="O811" s="51" t="str">
        <f t="shared" si="25"/>
        <v/>
      </c>
      <c r="P811" s="50" t="str">
        <f>IF($A811="","",(IF((VLOOKUP($A811,DATA!$S$1:$AC$38,2,FALSE))="X","X",(IF(P810="X",1,P810+1)))))</f>
        <v/>
      </c>
      <c r="Q811" s="50" t="str">
        <f>IF($A811="","",(IF((VLOOKUP($A811,DATA!$S$1:$AC$38,3,FALSE))="X","X",(IF(Q810="X",1,Q810+1)))))</f>
        <v/>
      </c>
      <c r="R811" s="50" t="str">
        <f>IF($A811="","",(IF((VLOOKUP($A811,DATA!$S$1:$AC$38,4,FALSE))="X","X",(IF(R810="X",1,R810+1)))))</f>
        <v/>
      </c>
      <c r="S811" s="50" t="str">
        <f>IF($A811="","",(IF((VLOOKUP($A811,DATA!$S$1:$AC$38,5,FALSE))="X","X",(IF(S810="X",1,S810+1)))))</f>
        <v/>
      </c>
      <c r="T811" s="50" t="str">
        <f>IF($A811="","",(IF((VLOOKUP($A811,DATA!$S$1:$AC$38,6,FALSE))="X","X",(IF(T810="X",1,T810+1)))))</f>
        <v/>
      </c>
      <c r="U811" s="50" t="str">
        <f>IF($A811="","",(IF((VLOOKUP($A811,DATA!$S$1:$AC$38,7,FALSE))="X","X",(IF(U810="X",1,U810+1)))))</f>
        <v/>
      </c>
      <c r="V811" s="51" t="str">
        <f>IF($A811="","",(IF((VLOOKUP($A811,DATA!$S$1:$AC$38,8,FALSE))="X","X",(IF(V810="X",1,V810+1)))))</f>
        <v/>
      </c>
      <c r="W811" s="50" t="str">
        <f>IF($A811="","",(IF((VLOOKUP($A811,DATA!$S$1:$AC$38,9,FALSE))="X","X",(IF(W810="X",1,W810+1)))))</f>
        <v/>
      </c>
      <c r="X811" s="50" t="str">
        <f>IF($A811="","",(IF((VLOOKUP($A811,DATA!$S$1:$AC$38,10,FALSE))="X","X",(IF(X810="X",1,X810+1)))))</f>
        <v/>
      </c>
      <c r="Y811" s="51" t="str">
        <f>IF($A811="","",(IF((VLOOKUP($A811,DATA!$S$1:$AC$38,11,FALSE))="X","X",(IF(Y810="X",1,Y810+1)))))</f>
        <v/>
      </c>
    </row>
    <row r="812" spans="2:25" ht="18.600000000000001" customHeight="1" x14ac:dyDescent="0.25">
      <c r="B812" s="50" t="str">
        <f>IF($A812="","",(IF((VLOOKUP($A812,DATA!$A$1:$M$38,2,FALSE))="X","X",(IF(B811="X",1,B811+1)))))</f>
        <v/>
      </c>
      <c r="C812" s="51" t="str">
        <f>IF($A812="","",(IF((VLOOKUP($A812,DATA!$A$1:$M$38,3,FALSE))="X","X",(IF(C811="X",1,C811+1)))))</f>
        <v/>
      </c>
      <c r="D812" s="50" t="str">
        <f>IF($A812="","",(IF((VLOOKUP($A812,DATA!$A$1:$M$38,4,FALSE))="X","X",(IF(D811="X",1,D811+1)))))</f>
        <v/>
      </c>
      <c r="E812" s="51" t="str">
        <f>IF($A812="","",(IF((VLOOKUP($A812,DATA!$A$1:$M$38,5,FALSE))="X","X",(IF(E811="X",1,E811+1)))))</f>
        <v/>
      </c>
      <c r="F812" s="50" t="str">
        <f>IF($A812="","",(IF((VLOOKUP($A812,DATA!$A$1:$M$38,6,FALSE))="X","X",(IF(F811="X",1,F811+1)))))</f>
        <v/>
      </c>
      <c r="G812" s="51" t="str">
        <f>IF($A812="","",(IF((VLOOKUP($A812,DATA!$A$1:$M$38,7,FALSE))="X","X",(IF(G811="X",1,G811+1)))))</f>
        <v/>
      </c>
      <c r="H812" s="50" t="str">
        <f>IF($A812="","",(IF((VLOOKUP($A812,DATA!$A$1:$M$38,8,FALSE))="X","X",(IF(H811="X",1,H811+1)))))</f>
        <v/>
      </c>
      <c r="I812" s="50" t="str">
        <f>IF($A812="","",(IF((VLOOKUP($A812,DATA!$A$1:$M$38,9,FALSE))="X","X",(IF(I811="X",1,I811+1)))))</f>
        <v/>
      </c>
      <c r="J812" s="51" t="str">
        <f>IF($A812="","",(IF((VLOOKUP($A812,DATA!$A$1:$M$38,10,FALSE))="X","X",(IF(J811="X",1,J811+1)))))</f>
        <v/>
      </c>
      <c r="K812" s="50" t="str">
        <f>IF($A812="","",(IF((VLOOKUP($A812,DATA!$A$1:$M$38,11,FALSE))="X","X",(IF(K811="X",1,K811+1)))))</f>
        <v/>
      </c>
      <c r="L812" s="50" t="str">
        <f>IF($A812="","",(IF((VLOOKUP($A812,DATA!$A$1:$M$38,12,FALSE))="X","X",(IF(L811="X",1,L811+1)))))</f>
        <v/>
      </c>
      <c r="M812" s="50" t="str">
        <f>IF($A812="","",(IF((VLOOKUP($A812,DATA!$A$1:$M$38,13,FALSE))="X","X",(IF(M811="X",1,M811+1)))))</f>
        <v/>
      </c>
      <c r="N812" s="53" t="str">
        <f t="shared" si="24"/>
        <v/>
      </c>
      <c r="O812" s="51" t="str">
        <f t="shared" si="25"/>
        <v/>
      </c>
      <c r="P812" s="50" t="str">
        <f>IF($A812="","",(IF((VLOOKUP($A812,DATA!$S$1:$AC$38,2,FALSE))="X","X",(IF(P811="X",1,P811+1)))))</f>
        <v/>
      </c>
      <c r="Q812" s="50" t="str">
        <f>IF($A812="","",(IF((VLOOKUP($A812,DATA!$S$1:$AC$38,3,FALSE))="X","X",(IF(Q811="X",1,Q811+1)))))</f>
        <v/>
      </c>
      <c r="R812" s="50" t="str">
        <f>IF($A812="","",(IF((VLOOKUP($A812,DATA!$S$1:$AC$38,4,FALSE))="X","X",(IF(R811="X",1,R811+1)))))</f>
        <v/>
      </c>
      <c r="S812" s="50" t="str">
        <f>IF($A812="","",(IF((VLOOKUP($A812,DATA!$S$1:$AC$38,5,FALSE))="X","X",(IF(S811="X",1,S811+1)))))</f>
        <v/>
      </c>
      <c r="T812" s="50" t="str">
        <f>IF($A812="","",(IF((VLOOKUP($A812,DATA!$S$1:$AC$38,6,FALSE))="X","X",(IF(T811="X",1,T811+1)))))</f>
        <v/>
      </c>
      <c r="U812" s="50" t="str">
        <f>IF($A812="","",(IF((VLOOKUP($A812,DATA!$S$1:$AC$38,7,FALSE))="X","X",(IF(U811="X",1,U811+1)))))</f>
        <v/>
      </c>
      <c r="V812" s="51" t="str">
        <f>IF($A812="","",(IF((VLOOKUP($A812,DATA!$S$1:$AC$38,8,FALSE))="X","X",(IF(V811="X",1,V811+1)))))</f>
        <v/>
      </c>
      <c r="W812" s="50" t="str">
        <f>IF($A812="","",(IF((VLOOKUP($A812,DATA!$S$1:$AC$38,9,FALSE))="X","X",(IF(W811="X",1,W811+1)))))</f>
        <v/>
      </c>
      <c r="X812" s="50" t="str">
        <f>IF($A812="","",(IF((VLOOKUP($A812,DATA!$S$1:$AC$38,10,FALSE))="X","X",(IF(X811="X",1,X811+1)))))</f>
        <v/>
      </c>
      <c r="Y812" s="51" t="str">
        <f>IF($A812="","",(IF((VLOOKUP($A812,DATA!$S$1:$AC$38,11,FALSE))="X","X",(IF(Y811="X",1,Y811+1)))))</f>
        <v/>
      </c>
    </row>
    <row r="813" spans="2:25" ht="18.600000000000001" customHeight="1" x14ac:dyDescent="0.25">
      <c r="B813" s="50" t="str">
        <f>IF($A813="","",(IF((VLOOKUP($A813,DATA!$A$1:$M$38,2,FALSE))="X","X",(IF(B812="X",1,B812+1)))))</f>
        <v/>
      </c>
      <c r="C813" s="51" t="str">
        <f>IF($A813="","",(IF((VLOOKUP($A813,DATA!$A$1:$M$38,3,FALSE))="X","X",(IF(C812="X",1,C812+1)))))</f>
        <v/>
      </c>
      <c r="D813" s="50" t="str">
        <f>IF($A813="","",(IF((VLOOKUP($A813,DATA!$A$1:$M$38,4,FALSE))="X","X",(IF(D812="X",1,D812+1)))))</f>
        <v/>
      </c>
      <c r="E813" s="51" t="str">
        <f>IF($A813="","",(IF((VLOOKUP($A813,DATA!$A$1:$M$38,5,FALSE))="X","X",(IF(E812="X",1,E812+1)))))</f>
        <v/>
      </c>
      <c r="F813" s="50" t="str">
        <f>IF($A813="","",(IF((VLOOKUP($A813,DATA!$A$1:$M$38,6,FALSE))="X","X",(IF(F812="X",1,F812+1)))))</f>
        <v/>
      </c>
      <c r="G813" s="51" t="str">
        <f>IF($A813="","",(IF((VLOOKUP($A813,DATA!$A$1:$M$38,7,FALSE))="X","X",(IF(G812="X",1,G812+1)))))</f>
        <v/>
      </c>
      <c r="H813" s="50" t="str">
        <f>IF($A813="","",(IF((VLOOKUP($A813,DATA!$A$1:$M$38,8,FALSE))="X","X",(IF(H812="X",1,H812+1)))))</f>
        <v/>
      </c>
      <c r="I813" s="50" t="str">
        <f>IF($A813="","",(IF((VLOOKUP($A813,DATA!$A$1:$M$38,9,FALSE))="X","X",(IF(I812="X",1,I812+1)))))</f>
        <v/>
      </c>
      <c r="J813" s="51" t="str">
        <f>IF($A813="","",(IF((VLOOKUP($A813,DATA!$A$1:$M$38,10,FALSE))="X","X",(IF(J812="X",1,J812+1)))))</f>
        <v/>
      </c>
      <c r="K813" s="50" t="str">
        <f>IF($A813="","",(IF((VLOOKUP($A813,DATA!$A$1:$M$38,11,FALSE))="X","X",(IF(K812="X",1,K812+1)))))</f>
        <v/>
      </c>
      <c r="L813" s="50" t="str">
        <f>IF($A813="","",(IF((VLOOKUP($A813,DATA!$A$1:$M$38,12,FALSE))="X","X",(IF(L812="X",1,L812+1)))))</f>
        <v/>
      </c>
      <c r="M813" s="50" t="str">
        <f>IF($A813="","",(IF((VLOOKUP($A813,DATA!$A$1:$M$38,13,FALSE))="X","X",(IF(M812="X",1,M812+1)))))</f>
        <v/>
      </c>
      <c r="N813" s="53" t="str">
        <f t="shared" si="24"/>
        <v/>
      </c>
      <c r="O813" s="51" t="str">
        <f t="shared" si="25"/>
        <v/>
      </c>
      <c r="P813" s="50" t="str">
        <f>IF($A813="","",(IF((VLOOKUP($A813,DATA!$S$1:$AC$38,2,FALSE))="X","X",(IF(P812="X",1,P812+1)))))</f>
        <v/>
      </c>
      <c r="Q813" s="50" t="str">
        <f>IF($A813="","",(IF((VLOOKUP($A813,DATA!$S$1:$AC$38,3,FALSE))="X","X",(IF(Q812="X",1,Q812+1)))))</f>
        <v/>
      </c>
      <c r="R813" s="50" t="str">
        <f>IF($A813="","",(IF((VLOOKUP($A813,DATA!$S$1:$AC$38,4,FALSE))="X","X",(IF(R812="X",1,R812+1)))))</f>
        <v/>
      </c>
      <c r="S813" s="50" t="str">
        <f>IF($A813="","",(IF((VLOOKUP($A813,DATA!$S$1:$AC$38,5,FALSE))="X","X",(IF(S812="X",1,S812+1)))))</f>
        <v/>
      </c>
      <c r="T813" s="50" t="str">
        <f>IF($A813="","",(IF((VLOOKUP($A813,DATA!$S$1:$AC$38,6,FALSE))="X","X",(IF(T812="X",1,T812+1)))))</f>
        <v/>
      </c>
      <c r="U813" s="50" t="str">
        <f>IF($A813="","",(IF((VLOOKUP($A813,DATA!$S$1:$AC$38,7,FALSE))="X","X",(IF(U812="X",1,U812+1)))))</f>
        <v/>
      </c>
      <c r="V813" s="51" t="str">
        <f>IF($A813="","",(IF((VLOOKUP($A813,DATA!$S$1:$AC$38,8,FALSE))="X","X",(IF(V812="X",1,V812+1)))))</f>
        <v/>
      </c>
      <c r="W813" s="50" t="str">
        <f>IF($A813="","",(IF((VLOOKUP($A813,DATA!$S$1:$AC$38,9,FALSE))="X","X",(IF(W812="X",1,W812+1)))))</f>
        <v/>
      </c>
      <c r="X813" s="50" t="str">
        <f>IF($A813="","",(IF((VLOOKUP($A813,DATA!$S$1:$AC$38,10,FALSE))="X","X",(IF(X812="X",1,X812+1)))))</f>
        <v/>
      </c>
      <c r="Y813" s="51" t="str">
        <f>IF($A813="","",(IF((VLOOKUP($A813,DATA!$S$1:$AC$38,11,FALSE))="X","X",(IF(Y812="X",1,Y812+1)))))</f>
        <v/>
      </c>
    </row>
    <row r="814" spans="2:25" ht="18.600000000000001" customHeight="1" x14ac:dyDescent="0.25">
      <c r="B814" s="50" t="str">
        <f>IF($A814="","",(IF((VLOOKUP($A814,DATA!$A$1:$M$38,2,FALSE))="X","X",(IF(B813="X",1,B813+1)))))</f>
        <v/>
      </c>
      <c r="C814" s="51" t="str">
        <f>IF($A814="","",(IF((VLOOKUP($A814,DATA!$A$1:$M$38,3,FALSE))="X","X",(IF(C813="X",1,C813+1)))))</f>
        <v/>
      </c>
      <c r="D814" s="50" t="str">
        <f>IF($A814="","",(IF((VLOOKUP($A814,DATA!$A$1:$M$38,4,FALSE))="X","X",(IF(D813="X",1,D813+1)))))</f>
        <v/>
      </c>
      <c r="E814" s="51" t="str">
        <f>IF($A814="","",(IF((VLOOKUP($A814,DATA!$A$1:$M$38,5,FALSE))="X","X",(IF(E813="X",1,E813+1)))))</f>
        <v/>
      </c>
      <c r="F814" s="50" t="str">
        <f>IF($A814="","",(IF((VLOOKUP($A814,DATA!$A$1:$M$38,6,FALSE))="X","X",(IF(F813="X",1,F813+1)))))</f>
        <v/>
      </c>
      <c r="G814" s="51" t="str">
        <f>IF($A814="","",(IF((VLOOKUP($A814,DATA!$A$1:$M$38,7,FALSE))="X","X",(IF(G813="X",1,G813+1)))))</f>
        <v/>
      </c>
      <c r="H814" s="50" t="str">
        <f>IF($A814="","",(IF((VLOOKUP($A814,DATA!$A$1:$M$38,8,FALSE))="X","X",(IF(H813="X",1,H813+1)))))</f>
        <v/>
      </c>
      <c r="I814" s="50" t="str">
        <f>IF($A814="","",(IF((VLOOKUP($A814,DATA!$A$1:$M$38,9,FALSE))="X","X",(IF(I813="X",1,I813+1)))))</f>
        <v/>
      </c>
      <c r="J814" s="51" t="str">
        <f>IF($A814="","",(IF((VLOOKUP($A814,DATA!$A$1:$M$38,10,FALSE))="X","X",(IF(J813="X",1,J813+1)))))</f>
        <v/>
      </c>
      <c r="K814" s="50" t="str">
        <f>IF($A814="","",(IF((VLOOKUP($A814,DATA!$A$1:$M$38,11,FALSE))="X","X",(IF(K813="X",1,K813+1)))))</f>
        <v/>
      </c>
      <c r="L814" s="50" t="str">
        <f>IF($A814="","",(IF((VLOOKUP($A814,DATA!$A$1:$M$38,12,FALSE))="X","X",(IF(L813="X",1,L813+1)))))</f>
        <v/>
      </c>
      <c r="M814" s="50" t="str">
        <f>IF($A814="","",(IF((VLOOKUP($A814,DATA!$A$1:$M$38,13,FALSE))="X","X",(IF(M813="X",1,M813+1)))))</f>
        <v/>
      </c>
      <c r="N814" s="53" t="str">
        <f t="shared" si="24"/>
        <v/>
      </c>
      <c r="O814" s="51" t="str">
        <f t="shared" si="25"/>
        <v/>
      </c>
      <c r="P814" s="50" t="str">
        <f>IF($A814="","",(IF((VLOOKUP($A814,DATA!$S$1:$AC$38,2,FALSE))="X","X",(IF(P813="X",1,P813+1)))))</f>
        <v/>
      </c>
      <c r="Q814" s="50" t="str">
        <f>IF($A814="","",(IF((VLOOKUP($A814,DATA!$S$1:$AC$38,3,FALSE))="X","X",(IF(Q813="X",1,Q813+1)))))</f>
        <v/>
      </c>
      <c r="R814" s="50" t="str">
        <f>IF($A814="","",(IF((VLOOKUP($A814,DATA!$S$1:$AC$38,4,FALSE))="X","X",(IF(R813="X",1,R813+1)))))</f>
        <v/>
      </c>
      <c r="S814" s="50" t="str">
        <f>IF($A814="","",(IF((VLOOKUP($A814,DATA!$S$1:$AC$38,5,FALSE))="X","X",(IF(S813="X",1,S813+1)))))</f>
        <v/>
      </c>
      <c r="T814" s="50" t="str">
        <f>IF($A814="","",(IF((VLOOKUP($A814,DATA!$S$1:$AC$38,6,FALSE))="X","X",(IF(T813="X",1,T813+1)))))</f>
        <v/>
      </c>
      <c r="U814" s="50" t="str">
        <f>IF($A814="","",(IF((VLOOKUP($A814,DATA!$S$1:$AC$38,7,FALSE))="X","X",(IF(U813="X",1,U813+1)))))</f>
        <v/>
      </c>
      <c r="V814" s="51" t="str">
        <f>IF($A814="","",(IF((VLOOKUP($A814,DATA!$S$1:$AC$38,8,FALSE))="X","X",(IF(V813="X",1,V813+1)))))</f>
        <v/>
      </c>
      <c r="W814" s="50" t="str">
        <f>IF($A814="","",(IF((VLOOKUP($A814,DATA!$S$1:$AC$38,9,FALSE))="X","X",(IF(W813="X",1,W813+1)))))</f>
        <v/>
      </c>
      <c r="X814" s="50" t="str">
        <f>IF($A814="","",(IF((VLOOKUP($A814,DATA!$S$1:$AC$38,10,FALSE))="X","X",(IF(X813="X",1,X813+1)))))</f>
        <v/>
      </c>
      <c r="Y814" s="51" t="str">
        <f>IF($A814="","",(IF((VLOOKUP($A814,DATA!$S$1:$AC$38,11,FALSE))="X","X",(IF(Y813="X",1,Y813+1)))))</f>
        <v/>
      </c>
    </row>
    <row r="815" spans="2:25" ht="18.600000000000001" customHeight="1" x14ac:dyDescent="0.25">
      <c r="B815" s="50" t="str">
        <f>IF($A815="","",(IF((VLOOKUP($A815,DATA!$A$1:$M$38,2,FALSE))="X","X",(IF(B814="X",1,B814+1)))))</f>
        <v/>
      </c>
      <c r="C815" s="51" t="str">
        <f>IF($A815="","",(IF((VLOOKUP($A815,DATA!$A$1:$M$38,3,FALSE))="X","X",(IF(C814="X",1,C814+1)))))</f>
        <v/>
      </c>
      <c r="D815" s="50" t="str">
        <f>IF($A815="","",(IF((VLOOKUP($A815,DATA!$A$1:$M$38,4,FALSE))="X","X",(IF(D814="X",1,D814+1)))))</f>
        <v/>
      </c>
      <c r="E815" s="51" t="str">
        <f>IF($A815="","",(IF((VLOOKUP($A815,DATA!$A$1:$M$38,5,FALSE))="X","X",(IF(E814="X",1,E814+1)))))</f>
        <v/>
      </c>
      <c r="F815" s="50" t="str">
        <f>IF($A815="","",(IF((VLOOKUP($A815,DATA!$A$1:$M$38,6,FALSE))="X","X",(IF(F814="X",1,F814+1)))))</f>
        <v/>
      </c>
      <c r="G815" s="51" t="str">
        <f>IF($A815="","",(IF((VLOOKUP($A815,DATA!$A$1:$M$38,7,FALSE))="X","X",(IF(G814="X",1,G814+1)))))</f>
        <v/>
      </c>
      <c r="H815" s="50" t="str">
        <f>IF($A815="","",(IF((VLOOKUP($A815,DATA!$A$1:$M$38,8,FALSE))="X","X",(IF(H814="X",1,H814+1)))))</f>
        <v/>
      </c>
      <c r="I815" s="50" t="str">
        <f>IF($A815="","",(IF((VLOOKUP($A815,DATA!$A$1:$M$38,9,FALSE))="X","X",(IF(I814="X",1,I814+1)))))</f>
        <v/>
      </c>
      <c r="J815" s="51" t="str">
        <f>IF($A815="","",(IF((VLOOKUP($A815,DATA!$A$1:$M$38,10,FALSE))="X","X",(IF(J814="X",1,J814+1)))))</f>
        <v/>
      </c>
      <c r="K815" s="50" t="str">
        <f>IF($A815="","",(IF((VLOOKUP($A815,DATA!$A$1:$M$38,11,FALSE))="X","X",(IF(K814="X",1,K814+1)))))</f>
        <v/>
      </c>
      <c r="L815" s="50" t="str">
        <f>IF($A815="","",(IF((VLOOKUP($A815,DATA!$A$1:$M$38,12,FALSE))="X","X",(IF(L814="X",1,L814+1)))))</f>
        <v/>
      </c>
      <c r="M815" s="50" t="str">
        <f>IF($A815="","",(IF((VLOOKUP($A815,DATA!$A$1:$M$38,13,FALSE))="X","X",(IF(M814="X",1,M814+1)))))</f>
        <v/>
      </c>
      <c r="N815" s="53" t="str">
        <f t="shared" si="24"/>
        <v/>
      </c>
      <c r="O815" s="51" t="str">
        <f t="shared" si="25"/>
        <v/>
      </c>
      <c r="P815" s="50" t="str">
        <f>IF($A815="","",(IF((VLOOKUP($A815,DATA!$S$1:$AC$38,2,FALSE))="X","X",(IF(P814="X",1,P814+1)))))</f>
        <v/>
      </c>
      <c r="Q815" s="50" t="str">
        <f>IF($A815="","",(IF((VLOOKUP($A815,DATA!$S$1:$AC$38,3,FALSE))="X","X",(IF(Q814="X",1,Q814+1)))))</f>
        <v/>
      </c>
      <c r="R815" s="50" t="str">
        <f>IF($A815="","",(IF((VLOOKUP($A815,DATA!$S$1:$AC$38,4,FALSE))="X","X",(IF(R814="X",1,R814+1)))))</f>
        <v/>
      </c>
      <c r="S815" s="50" t="str">
        <f>IF($A815="","",(IF((VLOOKUP($A815,DATA!$S$1:$AC$38,5,FALSE))="X","X",(IF(S814="X",1,S814+1)))))</f>
        <v/>
      </c>
      <c r="T815" s="50" t="str">
        <f>IF($A815="","",(IF((VLOOKUP($A815,DATA!$S$1:$AC$38,6,FALSE))="X","X",(IF(T814="X",1,T814+1)))))</f>
        <v/>
      </c>
      <c r="U815" s="50" t="str">
        <f>IF($A815="","",(IF((VLOOKUP($A815,DATA!$S$1:$AC$38,7,FALSE))="X","X",(IF(U814="X",1,U814+1)))))</f>
        <v/>
      </c>
      <c r="V815" s="51" t="str">
        <f>IF($A815="","",(IF((VLOOKUP($A815,DATA!$S$1:$AC$38,8,FALSE))="X","X",(IF(V814="X",1,V814+1)))))</f>
        <v/>
      </c>
      <c r="W815" s="50" t="str">
        <f>IF($A815="","",(IF((VLOOKUP($A815,DATA!$S$1:$AC$38,9,FALSE))="X","X",(IF(W814="X",1,W814+1)))))</f>
        <v/>
      </c>
      <c r="X815" s="50" t="str">
        <f>IF($A815="","",(IF((VLOOKUP($A815,DATA!$S$1:$AC$38,10,FALSE))="X","X",(IF(X814="X",1,X814+1)))))</f>
        <v/>
      </c>
      <c r="Y815" s="51" t="str">
        <f>IF($A815="","",(IF((VLOOKUP($A815,DATA!$S$1:$AC$38,11,FALSE))="X","X",(IF(Y814="X",1,Y814+1)))))</f>
        <v/>
      </c>
    </row>
    <row r="816" spans="2:25" ht="18.600000000000001" customHeight="1" x14ac:dyDescent="0.25">
      <c r="B816" s="50" t="str">
        <f>IF($A816="","",(IF((VLOOKUP($A816,DATA!$A$1:$M$38,2,FALSE))="X","X",(IF(B815="X",1,B815+1)))))</f>
        <v/>
      </c>
      <c r="C816" s="51" t="str">
        <f>IF($A816="","",(IF((VLOOKUP($A816,DATA!$A$1:$M$38,3,FALSE))="X","X",(IF(C815="X",1,C815+1)))))</f>
        <v/>
      </c>
      <c r="D816" s="50" t="str">
        <f>IF($A816="","",(IF((VLOOKUP($A816,DATA!$A$1:$M$38,4,FALSE))="X","X",(IF(D815="X",1,D815+1)))))</f>
        <v/>
      </c>
      <c r="E816" s="51" t="str">
        <f>IF($A816="","",(IF((VLOOKUP($A816,DATA!$A$1:$M$38,5,FALSE))="X","X",(IF(E815="X",1,E815+1)))))</f>
        <v/>
      </c>
      <c r="F816" s="50" t="str">
        <f>IF($A816="","",(IF((VLOOKUP($A816,DATA!$A$1:$M$38,6,FALSE))="X","X",(IF(F815="X",1,F815+1)))))</f>
        <v/>
      </c>
      <c r="G816" s="51" t="str">
        <f>IF($A816="","",(IF((VLOOKUP($A816,DATA!$A$1:$M$38,7,FALSE))="X","X",(IF(G815="X",1,G815+1)))))</f>
        <v/>
      </c>
      <c r="H816" s="50" t="str">
        <f>IF($A816="","",(IF((VLOOKUP($A816,DATA!$A$1:$M$38,8,FALSE))="X","X",(IF(H815="X",1,H815+1)))))</f>
        <v/>
      </c>
      <c r="I816" s="50" t="str">
        <f>IF($A816="","",(IF((VLOOKUP($A816,DATA!$A$1:$M$38,9,FALSE))="X","X",(IF(I815="X",1,I815+1)))))</f>
        <v/>
      </c>
      <c r="J816" s="51" t="str">
        <f>IF($A816="","",(IF((VLOOKUP($A816,DATA!$A$1:$M$38,10,FALSE))="X","X",(IF(J815="X",1,J815+1)))))</f>
        <v/>
      </c>
      <c r="K816" s="50" t="str">
        <f>IF($A816="","",(IF((VLOOKUP($A816,DATA!$A$1:$M$38,11,FALSE))="X","X",(IF(K815="X",1,K815+1)))))</f>
        <v/>
      </c>
      <c r="L816" s="50" t="str">
        <f>IF($A816="","",(IF((VLOOKUP($A816,DATA!$A$1:$M$38,12,FALSE))="X","X",(IF(L815="X",1,L815+1)))))</f>
        <v/>
      </c>
      <c r="M816" s="50" t="str">
        <f>IF($A816="","",(IF((VLOOKUP($A816,DATA!$A$1:$M$38,13,FALSE))="X","X",(IF(M815="X",1,M815+1)))))</f>
        <v/>
      </c>
      <c r="N816" s="53" t="str">
        <f t="shared" si="24"/>
        <v/>
      </c>
      <c r="O816" s="51" t="str">
        <f t="shared" si="25"/>
        <v/>
      </c>
      <c r="P816" s="50" t="str">
        <f>IF($A816="","",(IF((VLOOKUP($A816,DATA!$S$1:$AC$38,2,FALSE))="X","X",(IF(P815="X",1,P815+1)))))</f>
        <v/>
      </c>
      <c r="Q816" s="50" t="str">
        <f>IF($A816="","",(IF((VLOOKUP($A816,DATA!$S$1:$AC$38,3,FALSE))="X","X",(IF(Q815="X",1,Q815+1)))))</f>
        <v/>
      </c>
      <c r="R816" s="50" t="str">
        <f>IF($A816="","",(IF((VLOOKUP($A816,DATA!$S$1:$AC$38,4,FALSE))="X","X",(IF(R815="X",1,R815+1)))))</f>
        <v/>
      </c>
      <c r="S816" s="50" t="str">
        <f>IF($A816="","",(IF((VLOOKUP($A816,DATA!$S$1:$AC$38,5,FALSE))="X","X",(IF(S815="X",1,S815+1)))))</f>
        <v/>
      </c>
      <c r="T816" s="50" t="str">
        <f>IF($A816="","",(IF((VLOOKUP($A816,DATA!$S$1:$AC$38,6,FALSE))="X","X",(IF(T815="X",1,T815+1)))))</f>
        <v/>
      </c>
      <c r="U816" s="50" t="str">
        <f>IF($A816="","",(IF((VLOOKUP($A816,DATA!$S$1:$AC$38,7,FALSE))="X","X",(IF(U815="X",1,U815+1)))))</f>
        <v/>
      </c>
      <c r="V816" s="51" t="str">
        <f>IF($A816="","",(IF((VLOOKUP($A816,DATA!$S$1:$AC$38,8,FALSE))="X","X",(IF(V815="X",1,V815+1)))))</f>
        <v/>
      </c>
      <c r="W816" s="50" t="str">
        <f>IF($A816="","",(IF((VLOOKUP($A816,DATA!$S$1:$AC$38,9,FALSE))="X","X",(IF(W815="X",1,W815+1)))))</f>
        <v/>
      </c>
      <c r="X816" s="50" t="str">
        <f>IF($A816="","",(IF((VLOOKUP($A816,DATA!$S$1:$AC$38,10,FALSE))="X","X",(IF(X815="X",1,X815+1)))))</f>
        <v/>
      </c>
      <c r="Y816" s="51" t="str">
        <f>IF($A816="","",(IF((VLOOKUP($A816,DATA!$S$1:$AC$38,11,FALSE))="X","X",(IF(Y815="X",1,Y815+1)))))</f>
        <v/>
      </c>
    </row>
    <row r="817" spans="2:25" ht="18.600000000000001" customHeight="1" x14ac:dyDescent="0.25">
      <c r="B817" s="50" t="str">
        <f>IF($A817="","",(IF((VLOOKUP($A817,DATA!$A$1:$M$38,2,FALSE))="X","X",(IF(B816="X",1,B816+1)))))</f>
        <v/>
      </c>
      <c r="C817" s="51" t="str">
        <f>IF($A817="","",(IF((VLOOKUP($A817,DATA!$A$1:$M$38,3,FALSE))="X","X",(IF(C816="X",1,C816+1)))))</f>
        <v/>
      </c>
      <c r="D817" s="50" t="str">
        <f>IF($A817="","",(IF((VLOOKUP($A817,DATA!$A$1:$M$38,4,FALSE))="X","X",(IF(D816="X",1,D816+1)))))</f>
        <v/>
      </c>
      <c r="E817" s="51" t="str">
        <f>IF($A817="","",(IF((VLOOKUP($A817,DATA!$A$1:$M$38,5,FALSE))="X","X",(IF(E816="X",1,E816+1)))))</f>
        <v/>
      </c>
      <c r="F817" s="50" t="str">
        <f>IF($A817="","",(IF((VLOOKUP($A817,DATA!$A$1:$M$38,6,FALSE))="X","X",(IF(F816="X",1,F816+1)))))</f>
        <v/>
      </c>
      <c r="G817" s="51" t="str">
        <f>IF($A817="","",(IF((VLOOKUP($A817,DATA!$A$1:$M$38,7,FALSE))="X","X",(IF(G816="X",1,G816+1)))))</f>
        <v/>
      </c>
      <c r="H817" s="50" t="str">
        <f>IF($A817="","",(IF((VLOOKUP($A817,DATA!$A$1:$M$38,8,FALSE))="X","X",(IF(H816="X",1,H816+1)))))</f>
        <v/>
      </c>
      <c r="I817" s="50" t="str">
        <f>IF($A817="","",(IF((VLOOKUP($A817,DATA!$A$1:$M$38,9,FALSE))="X","X",(IF(I816="X",1,I816+1)))))</f>
        <v/>
      </c>
      <c r="J817" s="51" t="str">
        <f>IF($A817="","",(IF((VLOOKUP($A817,DATA!$A$1:$M$38,10,FALSE))="X","X",(IF(J816="X",1,J816+1)))))</f>
        <v/>
      </c>
      <c r="K817" s="50" t="str">
        <f>IF($A817="","",(IF((VLOOKUP($A817,DATA!$A$1:$M$38,11,FALSE))="X","X",(IF(K816="X",1,K816+1)))))</f>
        <v/>
      </c>
      <c r="L817" s="50" t="str">
        <f>IF($A817="","",(IF((VLOOKUP($A817,DATA!$A$1:$M$38,12,FALSE))="X","X",(IF(L816="X",1,L816+1)))))</f>
        <v/>
      </c>
      <c r="M817" s="50" t="str">
        <f>IF($A817="","",(IF((VLOOKUP($A817,DATA!$A$1:$M$38,13,FALSE))="X","X",(IF(M816="X",1,M816+1)))))</f>
        <v/>
      </c>
      <c r="N817" s="53" t="str">
        <f t="shared" si="24"/>
        <v/>
      </c>
      <c r="O817" s="51" t="str">
        <f t="shared" si="25"/>
        <v/>
      </c>
      <c r="P817" s="50" t="str">
        <f>IF($A817="","",(IF((VLOOKUP($A817,DATA!$S$1:$AC$38,2,FALSE))="X","X",(IF(P816="X",1,P816+1)))))</f>
        <v/>
      </c>
      <c r="Q817" s="50" t="str">
        <f>IF($A817="","",(IF((VLOOKUP($A817,DATA!$S$1:$AC$38,3,FALSE))="X","X",(IF(Q816="X",1,Q816+1)))))</f>
        <v/>
      </c>
      <c r="R817" s="50" t="str">
        <f>IF($A817="","",(IF((VLOOKUP($A817,DATA!$S$1:$AC$38,4,FALSE))="X","X",(IF(R816="X",1,R816+1)))))</f>
        <v/>
      </c>
      <c r="S817" s="50" t="str">
        <f>IF($A817="","",(IF((VLOOKUP($A817,DATA!$S$1:$AC$38,5,FALSE))="X","X",(IF(S816="X",1,S816+1)))))</f>
        <v/>
      </c>
      <c r="T817" s="50" t="str">
        <f>IF($A817="","",(IF((VLOOKUP($A817,DATA!$S$1:$AC$38,6,FALSE))="X","X",(IF(T816="X",1,T816+1)))))</f>
        <v/>
      </c>
      <c r="U817" s="50" t="str">
        <f>IF($A817="","",(IF((VLOOKUP($A817,DATA!$S$1:$AC$38,7,FALSE))="X","X",(IF(U816="X",1,U816+1)))))</f>
        <v/>
      </c>
      <c r="V817" s="51" t="str">
        <f>IF($A817="","",(IF((VLOOKUP($A817,DATA!$S$1:$AC$38,8,FALSE))="X","X",(IF(V816="X",1,V816+1)))))</f>
        <v/>
      </c>
      <c r="W817" s="50" t="str">
        <f>IF($A817="","",(IF((VLOOKUP($A817,DATA!$S$1:$AC$38,9,FALSE))="X","X",(IF(W816="X",1,W816+1)))))</f>
        <v/>
      </c>
      <c r="X817" s="50" t="str">
        <f>IF($A817="","",(IF((VLOOKUP($A817,DATA!$S$1:$AC$38,10,FALSE))="X","X",(IF(X816="X",1,X816+1)))))</f>
        <v/>
      </c>
      <c r="Y817" s="51" t="str">
        <f>IF($A817="","",(IF((VLOOKUP($A817,DATA!$S$1:$AC$38,11,FALSE))="X","X",(IF(Y816="X",1,Y816+1)))))</f>
        <v/>
      </c>
    </row>
    <row r="818" spans="2:25" ht="18.600000000000001" customHeight="1" x14ac:dyDescent="0.25">
      <c r="B818" s="50" t="str">
        <f>IF($A818="","",(IF((VLOOKUP($A818,DATA!$A$1:$M$38,2,FALSE))="X","X",(IF(B817="X",1,B817+1)))))</f>
        <v/>
      </c>
      <c r="C818" s="51" t="str">
        <f>IF($A818="","",(IF((VLOOKUP($A818,DATA!$A$1:$M$38,3,FALSE))="X","X",(IF(C817="X",1,C817+1)))))</f>
        <v/>
      </c>
      <c r="D818" s="50" t="str">
        <f>IF($A818="","",(IF((VLOOKUP($A818,DATA!$A$1:$M$38,4,FALSE))="X","X",(IF(D817="X",1,D817+1)))))</f>
        <v/>
      </c>
      <c r="E818" s="51" t="str">
        <f>IF($A818="","",(IF((VLOOKUP($A818,DATA!$A$1:$M$38,5,FALSE))="X","X",(IF(E817="X",1,E817+1)))))</f>
        <v/>
      </c>
      <c r="F818" s="50" t="str">
        <f>IF($A818="","",(IF((VLOOKUP($A818,DATA!$A$1:$M$38,6,FALSE))="X","X",(IF(F817="X",1,F817+1)))))</f>
        <v/>
      </c>
      <c r="G818" s="51" t="str">
        <f>IF($A818="","",(IF((VLOOKUP($A818,DATA!$A$1:$M$38,7,FALSE))="X","X",(IF(G817="X",1,G817+1)))))</f>
        <v/>
      </c>
      <c r="H818" s="50" t="str">
        <f>IF($A818="","",(IF((VLOOKUP($A818,DATA!$A$1:$M$38,8,FALSE))="X","X",(IF(H817="X",1,H817+1)))))</f>
        <v/>
      </c>
      <c r="I818" s="50" t="str">
        <f>IF($A818="","",(IF((VLOOKUP($A818,DATA!$A$1:$M$38,9,FALSE))="X","X",(IF(I817="X",1,I817+1)))))</f>
        <v/>
      </c>
      <c r="J818" s="51" t="str">
        <f>IF($A818="","",(IF((VLOOKUP($A818,DATA!$A$1:$M$38,10,FALSE))="X","X",(IF(J817="X",1,J817+1)))))</f>
        <v/>
      </c>
      <c r="K818" s="50" t="str">
        <f>IF($A818="","",(IF((VLOOKUP($A818,DATA!$A$1:$M$38,11,FALSE))="X","X",(IF(K817="X",1,K817+1)))))</f>
        <v/>
      </c>
      <c r="L818" s="50" t="str">
        <f>IF($A818="","",(IF((VLOOKUP($A818,DATA!$A$1:$M$38,12,FALSE))="X","X",(IF(L817="X",1,L817+1)))))</f>
        <v/>
      </c>
      <c r="M818" s="50" t="str">
        <f>IF($A818="","",(IF((VLOOKUP($A818,DATA!$A$1:$M$38,13,FALSE))="X","X",(IF(M817="X",1,M817+1)))))</f>
        <v/>
      </c>
      <c r="N818" s="53" t="str">
        <f t="shared" si="24"/>
        <v/>
      </c>
      <c r="O818" s="51" t="str">
        <f t="shared" si="25"/>
        <v/>
      </c>
      <c r="P818" s="50" t="str">
        <f>IF($A818="","",(IF((VLOOKUP($A818,DATA!$S$1:$AC$38,2,FALSE))="X","X",(IF(P817="X",1,P817+1)))))</f>
        <v/>
      </c>
      <c r="Q818" s="50" t="str">
        <f>IF($A818="","",(IF((VLOOKUP($A818,DATA!$S$1:$AC$38,3,FALSE))="X","X",(IF(Q817="X",1,Q817+1)))))</f>
        <v/>
      </c>
      <c r="R818" s="50" t="str">
        <f>IF($A818="","",(IF((VLOOKUP($A818,DATA!$S$1:$AC$38,4,FALSE))="X","X",(IF(R817="X",1,R817+1)))))</f>
        <v/>
      </c>
      <c r="S818" s="50" t="str">
        <f>IF($A818="","",(IF((VLOOKUP($A818,DATA!$S$1:$AC$38,5,FALSE))="X","X",(IF(S817="X",1,S817+1)))))</f>
        <v/>
      </c>
      <c r="T818" s="50" t="str">
        <f>IF($A818="","",(IF((VLOOKUP($A818,DATA!$S$1:$AC$38,6,FALSE))="X","X",(IF(T817="X",1,T817+1)))))</f>
        <v/>
      </c>
      <c r="U818" s="50" t="str">
        <f>IF($A818="","",(IF((VLOOKUP($A818,DATA!$S$1:$AC$38,7,FALSE))="X","X",(IF(U817="X",1,U817+1)))))</f>
        <v/>
      </c>
      <c r="V818" s="51" t="str">
        <f>IF($A818="","",(IF((VLOOKUP($A818,DATA!$S$1:$AC$38,8,FALSE))="X","X",(IF(V817="X",1,V817+1)))))</f>
        <v/>
      </c>
      <c r="W818" s="50" t="str">
        <f>IF($A818="","",(IF((VLOOKUP($A818,DATA!$S$1:$AC$38,9,FALSE))="X","X",(IF(W817="X",1,W817+1)))))</f>
        <v/>
      </c>
      <c r="X818" s="50" t="str">
        <f>IF($A818="","",(IF((VLOOKUP($A818,DATA!$S$1:$AC$38,10,FALSE))="X","X",(IF(X817="X",1,X817+1)))))</f>
        <v/>
      </c>
      <c r="Y818" s="51" t="str">
        <f>IF($A818="","",(IF((VLOOKUP($A818,DATA!$S$1:$AC$38,11,FALSE))="X","X",(IF(Y817="X",1,Y817+1)))))</f>
        <v/>
      </c>
    </row>
    <row r="819" spans="2:25" ht="18.600000000000001" customHeight="1" x14ac:dyDescent="0.25">
      <c r="B819" s="50" t="str">
        <f>IF($A819="","",(IF((VLOOKUP($A819,DATA!$A$1:$M$38,2,FALSE))="X","X",(IF(B818="X",1,B818+1)))))</f>
        <v/>
      </c>
      <c r="C819" s="51" t="str">
        <f>IF($A819="","",(IF((VLOOKUP($A819,DATA!$A$1:$M$38,3,FALSE))="X","X",(IF(C818="X",1,C818+1)))))</f>
        <v/>
      </c>
      <c r="D819" s="50" t="str">
        <f>IF($A819="","",(IF((VLOOKUP($A819,DATA!$A$1:$M$38,4,FALSE))="X","X",(IF(D818="X",1,D818+1)))))</f>
        <v/>
      </c>
      <c r="E819" s="51" t="str">
        <f>IF($A819="","",(IF((VLOOKUP($A819,DATA!$A$1:$M$38,5,FALSE))="X","X",(IF(E818="X",1,E818+1)))))</f>
        <v/>
      </c>
      <c r="F819" s="50" t="str">
        <f>IF($A819="","",(IF((VLOOKUP($A819,DATA!$A$1:$M$38,6,FALSE))="X","X",(IF(F818="X",1,F818+1)))))</f>
        <v/>
      </c>
      <c r="G819" s="51" t="str">
        <f>IF($A819="","",(IF((VLOOKUP($A819,DATA!$A$1:$M$38,7,FALSE))="X","X",(IF(G818="X",1,G818+1)))))</f>
        <v/>
      </c>
      <c r="H819" s="50" t="str">
        <f>IF($A819="","",(IF((VLOOKUP($A819,DATA!$A$1:$M$38,8,FALSE))="X","X",(IF(H818="X",1,H818+1)))))</f>
        <v/>
      </c>
      <c r="I819" s="50" t="str">
        <f>IF($A819="","",(IF((VLOOKUP($A819,DATA!$A$1:$M$38,9,FALSE))="X","X",(IF(I818="X",1,I818+1)))))</f>
        <v/>
      </c>
      <c r="J819" s="51" t="str">
        <f>IF($A819="","",(IF((VLOOKUP($A819,DATA!$A$1:$M$38,10,FALSE))="X","X",(IF(J818="X",1,J818+1)))))</f>
        <v/>
      </c>
      <c r="K819" s="50" t="str">
        <f>IF($A819="","",(IF((VLOOKUP($A819,DATA!$A$1:$M$38,11,FALSE))="X","X",(IF(K818="X",1,K818+1)))))</f>
        <v/>
      </c>
      <c r="L819" s="50" t="str">
        <f>IF($A819="","",(IF((VLOOKUP($A819,DATA!$A$1:$M$38,12,FALSE))="X","X",(IF(L818="X",1,L818+1)))))</f>
        <v/>
      </c>
      <c r="M819" s="50" t="str">
        <f>IF($A819="","",(IF((VLOOKUP($A819,DATA!$A$1:$M$38,13,FALSE))="X","X",(IF(M818="X",1,M818+1)))))</f>
        <v/>
      </c>
      <c r="N819" s="53" t="str">
        <f t="shared" si="24"/>
        <v/>
      </c>
      <c r="O819" s="51" t="str">
        <f t="shared" si="25"/>
        <v/>
      </c>
      <c r="P819" s="50" t="str">
        <f>IF($A819="","",(IF((VLOOKUP($A819,DATA!$S$1:$AC$38,2,FALSE))="X","X",(IF(P818="X",1,P818+1)))))</f>
        <v/>
      </c>
      <c r="Q819" s="50" t="str">
        <f>IF($A819="","",(IF((VLOOKUP($A819,DATA!$S$1:$AC$38,3,FALSE))="X","X",(IF(Q818="X",1,Q818+1)))))</f>
        <v/>
      </c>
      <c r="R819" s="50" t="str">
        <f>IF($A819="","",(IF((VLOOKUP($A819,DATA!$S$1:$AC$38,4,FALSE))="X","X",(IF(R818="X",1,R818+1)))))</f>
        <v/>
      </c>
      <c r="S819" s="50" t="str">
        <f>IF($A819="","",(IF((VLOOKUP($A819,DATA!$S$1:$AC$38,5,FALSE))="X","X",(IF(S818="X",1,S818+1)))))</f>
        <v/>
      </c>
      <c r="T819" s="50" t="str">
        <f>IF($A819="","",(IF((VLOOKUP($A819,DATA!$S$1:$AC$38,6,FALSE))="X","X",(IF(T818="X",1,T818+1)))))</f>
        <v/>
      </c>
      <c r="U819" s="50" t="str">
        <f>IF($A819="","",(IF((VLOOKUP($A819,DATA!$S$1:$AC$38,7,FALSE))="X","X",(IF(U818="X",1,U818+1)))))</f>
        <v/>
      </c>
      <c r="V819" s="51" t="str">
        <f>IF($A819="","",(IF((VLOOKUP($A819,DATA!$S$1:$AC$38,8,FALSE))="X","X",(IF(V818="X",1,V818+1)))))</f>
        <v/>
      </c>
      <c r="W819" s="50" t="str">
        <f>IF($A819="","",(IF((VLOOKUP($A819,DATA!$S$1:$AC$38,9,FALSE))="X","X",(IF(W818="X",1,W818+1)))))</f>
        <v/>
      </c>
      <c r="X819" s="50" t="str">
        <f>IF($A819="","",(IF((VLOOKUP($A819,DATA!$S$1:$AC$38,10,FALSE))="X","X",(IF(X818="X",1,X818+1)))))</f>
        <v/>
      </c>
      <c r="Y819" s="51" t="str">
        <f>IF($A819="","",(IF((VLOOKUP($A819,DATA!$S$1:$AC$38,11,FALSE))="X","X",(IF(Y818="X",1,Y818+1)))))</f>
        <v/>
      </c>
    </row>
    <row r="820" spans="2:25" ht="18.600000000000001" customHeight="1" x14ac:dyDescent="0.25">
      <c r="B820" s="50" t="str">
        <f>IF($A820="","",(IF((VLOOKUP($A820,DATA!$A$1:$M$38,2,FALSE))="X","X",(IF(B819="X",1,B819+1)))))</f>
        <v/>
      </c>
      <c r="C820" s="51" t="str">
        <f>IF($A820="","",(IF((VLOOKUP($A820,DATA!$A$1:$M$38,3,FALSE))="X","X",(IF(C819="X",1,C819+1)))))</f>
        <v/>
      </c>
      <c r="D820" s="50" t="str">
        <f>IF($A820="","",(IF((VLOOKUP($A820,DATA!$A$1:$M$38,4,FALSE))="X","X",(IF(D819="X",1,D819+1)))))</f>
        <v/>
      </c>
      <c r="E820" s="51" t="str">
        <f>IF($A820="","",(IF((VLOOKUP($A820,DATA!$A$1:$M$38,5,FALSE))="X","X",(IF(E819="X",1,E819+1)))))</f>
        <v/>
      </c>
      <c r="F820" s="50" t="str">
        <f>IF($A820="","",(IF((VLOOKUP($A820,DATA!$A$1:$M$38,6,FALSE))="X","X",(IF(F819="X",1,F819+1)))))</f>
        <v/>
      </c>
      <c r="G820" s="51" t="str">
        <f>IF($A820="","",(IF((VLOOKUP($A820,DATA!$A$1:$M$38,7,FALSE))="X","X",(IF(G819="X",1,G819+1)))))</f>
        <v/>
      </c>
      <c r="H820" s="50" t="str">
        <f>IF($A820="","",(IF((VLOOKUP($A820,DATA!$A$1:$M$38,8,FALSE))="X","X",(IF(H819="X",1,H819+1)))))</f>
        <v/>
      </c>
      <c r="I820" s="50" t="str">
        <f>IF($A820="","",(IF((VLOOKUP($A820,DATA!$A$1:$M$38,9,FALSE))="X","X",(IF(I819="X",1,I819+1)))))</f>
        <v/>
      </c>
      <c r="J820" s="51" t="str">
        <f>IF($A820="","",(IF((VLOOKUP($A820,DATA!$A$1:$M$38,10,FALSE))="X","X",(IF(J819="X",1,J819+1)))))</f>
        <v/>
      </c>
      <c r="K820" s="50" t="str">
        <f>IF($A820="","",(IF((VLOOKUP($A820,DATA!$A$1:$M$38,11,FALSE))="X","X",(IF(K819="X",1,K819+1)))))</f>
        <v/>
      </c>
      <c r="L820" s="50" t="str">
        <f>IF($A820="","",(IF((VLOOKUP($A820,DATA!$A$1:$M$38,12,FALSE))="X","X",(IF(L819="X",1,L819+1)))))</f>
        <v/>
      </c>
      <c r="M820" s="50" t="str">
        <f>IF($A820="","",(IF((VLOOKUP($A820,DATA!$A$1:$M$38,13,FALSE))="X","X",(IF(M819="X",1,M819+1)))))</f>
        <v/>
      </c>
      <c r="N820" s="53" t="str">
        <f t="shared" si="24"/>
        <v/>
      </c>
      <c r="O820" s="51" t="str">
        <f t="shared" si="25"/>
        <v/>
      </c>
      <c r="P820" s="50" t="str">
        <f>IF($A820="","",(IF((VLOOKUP($A820,DATA!$S$1:$AC$38,2,FALSE))="X","X",(IF(P819="X",1,P819+1)))))</f>
        <v/>
      </c>
      <c r="Q820" s="50" t="str">
        <f>IF($A820="","",(IF((VLOOKUP($A820,DATA!$S$1:$AC$38,3,FALSE))="X","X",(IF(Q819="X",1,Q819+1)))))</f>
        <v/>
      </c>
      <c r="R820" s="50" t="str">
        <f>IF($A820="","",(IF((VLOOKUP($A820,DATA!$S$1:$AC$38,4,FALSE))="X","X",(IF(R819="X",1,R819+1)))))</f>
        <v/>
      </c>
      <c r="S820" s="50" t="str">
        <f>IF($A820="","",(IF((VLOOKUP($A820,DATA!$S$1:$AC$38,5,FALSE))="X","X",(IF(S819="X",1,S819+1)))))</f>
        <v/>
      </c>
      <c r="T820" s="50" t="str">
        <f>IF($A820="","",(IF((VLOOKUP($A820,DATA!$S$1:$AC$38,6,FALSE))="X","X",(IF(T819="X",1,T819+1)))))</f>
        <v/>
      </c>
      <c r="U820" s="50" t="str">
        <f>IF($A820="","",(IF((VLOOKUP($A820,DATA!$S$1:$AC$38,7,FALSE))="X","X",(IF(U819="X",1,U819+1)))))</f>
        <v/>
      </c>
      <c r="V820" s="51" t="str">
        <f>IF($A820="","",(IF((VLOOKUP($A820,DATA!$S$1:$AC$38,8,FALSE))="X","X",(IF(V819="X",1,V819+1)))))</f>
        <v/>
      </c>
      <c r="W820" s="50" t="str">
        <f>IF($A820="","",(IF((VLOOKUP($A820,DATA!$S$1:$AC$38,9,FALSE))="X","X",(IF(W819="X",1,W819+1)))))</f>
        <v/>
      </c>
      <c r="X820" s="50" t="str">
        <f>IF($A820="","",(IF((VLOOKUP($A820,DATA!$S$1:$AC$38,10,FALSE))="X","X",(IF(X819="X",1,X819+1)))))</f>
        <v/>
      </c>
      <c r="Y820" s="51" t="str">
        <f>IF($A820="","",(IF((VLOOKUP($A820,DATA!$S$1:$AC$38,11,FALSE))="X","X",(IF(Y819="X",1,Y819+1)))))</f>
        <v/>
      </c>
    </row>
    <row r="821" spans="2:25" ht="18.600000000000001" customHeight="1" x14ac:dyDescent="0.25">
      <c r="B821" s="50" t="str">
        <f>IF($A821="","",(IF((VLOOKUP($A821,DATA!$A$1:$M$38,2,FALSE))="X","X",(IF(B820="X",1,B820+1)))))</f>
        <v/>
      </c>
      <c r="C821" s="51" t="str">
        <f>IF($A821="","",(IF((VLOOKUP($A821,DATA!$A$1:$M$38,3,FALSE))="X","X",(IF(C820="X",1,C820+1)))))</f>
        <v/>
      </c>
      <c r="D821" s="50" t="str">
        <f>IF($A821="","",(IF((VLOOKUP($A821,DATA!$A$1:$M$38,4,FALSE))="X","X",(IF(D820="X",1,D820+1)))))</f>
        <v/>
      </c>
      <c r="E821" s="51" t="str">
        <f>IF($A821="","",(IF((VLOOKUP($A821,DATA!$A$1:$M$38,5,FALSE))="X","X",(IF(E820="X",1,E820+1)))))</f>
        <v/>
      </c>
      <c r="F821" s="50" t="str">
        <f>IF($A821="","",(IF((VLOOKUP($A821,DATA!$A$1:$M$38,6,FALSE))="X","X",(IF(F820="X",1,F820+1)))))</f>
        <v/>
      </c>
      <c r="G821" s="51" t="str">
        <f>IF($A821="","",(IF((VLOOKUP($A821,DATA!$A$1:$M$38,7,FALSE))="X","X",(IF(G820="X",1,G820+1)))))</f>
        <v/>
      </c>
      <c r="H821" s="50" t="str">
        <f>IF($A821="","",(IF((VLOOKUP($A821,DATA!$A$1:$M$38,8,FALSE))="X","X",(IF(H820="X",1,H820+1)))))</f>
        <v/>
      </c>
      <c r="I821" s="50" t="str">
        <f>IF($A821="","",(IF((VLOOKUP($A821,DATA!$A$1:$M$38,9,FALSE))="X","X",(IF(I820="X",1,I820+1)))))</f>
        <v/>
      </c>
      <c r="J821" s="51" t="str">
        <f>IF($A821="","",(IF((VLOOKUP($A821,DATA!$A$1:$M$38,10,FALSE))="X","X",(IF(J820="X",1,J820+1)))))</f>
        <v/>
      </c>
      <c r="K821" s="50" t="str">
        <f>IF($A821="","",(IF((VLOOKUP($A821,DATA!$A$1:$M$38,11,FALSE))="X","X",(IF(K820="X",1,K820+1)))))</f>
        <v/>
      </c>
      <c r="L821" s="50" t="str">
        <f>IF($A821="","",(IF((VLOOKUP($A821,DATA!$A$1:$M$38,12,FALSE))="X","X",(IF(L820="X",1,L820+1)))))</f>
        <v/>
      </c>
      <c r="M821" s="50" t="str">
        <f>IF($A821="","",(IF((VLOOKUP($A821,DATA!$A$1:$M$38,13,FALSE))="X","X",(IF(M820="X",1,M820+1)))))</f>
        <v/>
      </c>
      <c r="N821" s="53" t="str">
        <f t="shared" si="24"/>
        <v/>
      </c>
      <c r="O821" s="51" t="str">
        <f t="shared" si="25"/>
        <v/>
      </c>
      <c r="P821" s="50" t="str">
        <f>IF($A821="","",(IF((VLOOKUP($A821,DATA!$S$1:$AC$38,2,FALSE))="X","X",(IF(P820="X",1,P820+1)))))</f>
        <v/>
      </c>
      <c r="Q821" s="50" t="str">
        <f>IF($A821="","",(IF((VLOOKUP($A821,DATA!$S$1:$AC$38,3,FALSE))="X","X",(IF(Q820="X",1,Q820+1)))))</f>
        <v/>
      </c>
      <c r="R821" s="50" t="str">
        <f>IF($A821="","",(IF((VLOOKUP($A821,DATA!$S$1:$AC$38,4,FALSE))="X","X",(IF(R820="X",1,R820+1)))))</f>
        <v/>
      </c>
      <c r="S821" s="50" t="str">
        <f>IF($A821="","",(IF((VLOOKUP($A821,DATA!$S$1:$AC$38,5,FALSE))="X","X",(IF(S820="X",1,S820+1)))))</f>
        <v/>
      </c>
      <c r="T821" s="50" t="str">
        <f>IF($A821="","",(IF((VLOOKUP($A821,DATA!$S$1:$AC$38,6,FALSE))="X","X",(IF(T820="X",1,T820+1)))))</f>
        <v/>
      </c>
      <c r="U821" s="50" t="str">
        <f>IF($A821="","",(IF((VLOOKUP($A821,DATA!$S$1:$AC$38,7,FALSE))="X","X",(IF(U820="X",1,U820+1)))))</f>
        <v/>
      </c>
      <c r="V821" s="51" t="str">
        <f>IF($A821="","",(IF((VLOOKUP($A821,DATA!$S$1:$AC$38,8,FALSE))="X","X",(IF(V820="X",1,V820+1)))))</f>
        <v/>
      </c>
      <c r="W821" s="50" t="str">
        <f>IF($A821="","",(IF((VLOOKUP($A821,DATA!$S$1:$AC$38,9,FALSE))="X","X",(IF(W820="X",1,W820+1)))))</f>
        <v/>
      </c>
      <c r="X821" s="50" t="str">
        <f>IF($A821="","",(IF((VLOOKUP($A821,DATA!$S$1:$AC$38,10,FALSE))="X","X",(IF(X820="X",1,X820+1)))))</f>
        <v/>
      </c>
      <c r="Y821" s="51" t="str">
        <f>IF($A821="","",(IF((VLOOKUP($A821,DATA!$S$1:$AC$38,11,FALSE))="X","X",(IF(Y820="X",1,Y820+1)))))</f>
        <v/>
      </c>
    </row>
    <row r="822" spans="2:25" ht="18.600000000000001" customHeight="1" x14ac:dyDescent="0.25">
      <c r="B822" s="50" t="str">
        <f>IF($A822="","",(IF((VLOOKUP($A822,DATA!$A$1:$M$38,2,FALSE))="X","X",(IF(B821="X",1,B821+1)))))</f>
        <v/>
      </c>
      <c r="C822" s="51" t="str">
        <f>IF($A822="","",(IF((VLOOKUP($A822,DATA!$A$1:$M$38,3,FALSE))="X","X",(IF(C821="X",1,C821+1)))))</f>
        <v/>
      </c>
      <c r="D822" s="50" t="str">
        <f>IF($A822="","",(IF((VLOOKUP($A822,DATA!$A$1:$M$38,4,FALSE))="X","X",(IF(D821="X",1,D821+1)))))</f>
        <v/>
      </c>
      <c r="E822" s="51" t="str">
        <f>IF($A822="","",(IF((VLOOKUP($A822,DATA!$A$1:$M$38,5,FALSE))="X","X",(IF(E821="X",1,E821+1)))))</f>
        <v/>
      </c>
      <c r="F822" s="50" t="str">
        <f>IF($A822="","",(IF((VLOOKUP($A822,DATA!$A$1:$M$38,6,FALSE))="X","X",(IF(F821="X",1,F821+1)))))</f>
        <v/>
      </c>
      <c r="G822" s="51" t="str">
        <f>IF($A822="","",(IF((VLOOKUP($A822,DATA!$A$1:$M$38,7,FALSE))="X","X",(IF(G821="X",1,G821+1)))))</f>
        <v/>
      </c>
      <c r="H822" s="50" t="str">
        <f>IF($A822="","",(IF((VLOOKUP($A822,DATA!$A$1:$M$38,8,FALSE))="X","X",(IF(H821="X",1,H821+1)))))</f>
        <v/>
      </c>
      <c r="I822" s="50" t="str">
        <f>IF($A822="","",(IF((VLOOKUP($A822,DATA!$A$1:$M$38,9,FALSE))="X","X",(IF(I821="X",1,I821+1)))))</f>
        <v/>
      </c>
      <c r="J822" s="51" t="str">
        <f>IF($A822="","",(IF((VLOOKUP($A822,DATA!$A$1:$M$38,10,FALSE))="X","X",(IF(J821="X",1,J821+1)))))</f>
        <v/>
      </c>
      <c r="K822" s="50" t="str">
        <f>IF($A822="","",(IF((VLOOKUP($A822,DATA!$A$1:$M$38,11,FALSE))="X","X",(IF(K821="X",1,K821+1)))))</f>
        <v/>
      </c>
      <c r="L822" s="50" t="str">
        <f>IF($A822="","",(IF((VLOOKUP($A822,DATA!$A$1:$M$38,12,FALSE))="X","X",(IF(L821="X",1,L821+1)))))</f>
        <v/>
      </c>
      <c r="M822" s="50" t="str">
        <f>IF($A822="","",(IF((VLOOKUP($A822,DATA!$A$1:$M$38,13,FALSE))="X","X",(IF(M821="X",1,M821+1)))))</f>
        <v/>
      </c>
      <c r="N822" s="53" t="str">
        <f t="shared" si="24"/>
        <v/>
      </c>
      <c r="O822" s="51" t="str">
        <f t="shared" si="25"/>
        <v/>
      </c>
      <c r="P822" s="50" t="str">
        <f>IF($A822="","",(IF((VLOOKUP($A822,DATA!$S$1:$AC$38,2,FALSE))="X","X",(IF(P821="X",1,P821+1)))))</f>
        <v/>
      </c>
      <c r="Q822" s="50" t="str">
        <f>IF($A822="","",(IF((VLOOKUP($A822,DATA!$S$1:$AC$38,3,FALSE))="X","X",(IF(Q821="X",1,Q821+1)))))</f>
        <v/>
      </c>
      <c r="R822" s="50" t="str">
        <f>IF($A822="","",(IF((VLOOKUP($A822,DATA!$S$1:$AC$38,4,FALSE))="X","X",(IF(R821="X",1,R821+1)))))</f>
        <v/>
      </c>
      <c r="S822" s="50" t="str">
        <f>IF($A822="","",(IF((VLOOKUP($A822,DATA!$S$1:$AC$38,5,FALSE))="X","X",(IF(S821="X",1,S821+1)))))</f>
        <v/>
      </c>
      <c r="T822" s="50" t="str">
        <f>IF($A822="","",(IF((VLOOKUP($A822,DATA!$S$1:$AC$38,6,FALSE))="X","X",(IF(T821="X",1,T821+1)))))</f>
        <v/>
      </c>
      <c r="U822" s="50" t="str">
        <f>IF($A822="","",(IF((VLOOKUP($A822,DATA!$S$1:$AC$38,7,FALSE))="X","X",(IF(U821="X",1,U821+1)))))</f>
        <v/>
      </c>
      <c r="V822" s="51" t="str">
        <f>IF($A822="","",(IF((VLOOKUP($A822,DATA!$S$1:$AC$38,8,FALSE))="X","X",(IF(V821="X",1,V821+1)))))</f>
        <v/>
      </c>
      <c r="W822" s="50" t="str">
        <f>IF($A822="","",(IF((VLOOKUP($A822,DATA!$S$1:$AC$38,9,FALSE))="X","X",(IF(W821="X",1,W821+1)))))</f>
        <v/>
      </c>
      <c r="X822" s="50" t="str">
        <f>IF($A822="","",(IF((VLOOKUP($A822,DATA!$S$1:$AC$38,10,FALSE))="X","X",(IF(X821="X",1,X821+1)))))</f>
        <v/>
      </c>
      <c r="Y822" s="51" t="str">
        <f>IF($A822="","",(IF((VLOOKUP($A822,DATA!$S$1:$AC$38,11,FALSE))="X","X",(IF(Y821="X",1,Y821+1)))))</f>
        <v/>
      </c>
    </row>
    <row r="823" spans="2:25" ht="18.600000000000001" customHeight="1" x14ac:dyDescent="0.25">
      <c r="B823" s="50" t="str">
        <f>IF($A823="","",(IF((VLOOKUP($A823,DATA!$A$1:$M$38,2,FALSE))="X","X",(IF(B822="X",1,B822+1)))))</f>
        <v/>
      </c>
      <c r="C823" s="51" t="str">
        <f>IF($A823="","",(IF((VLOOKUP($A823,DATA!$A$1:$M$38,3,FALSE))="X","X",(IF(C822="X",1,C822+1)))))</f>
        <v/>
      </c>
      <c r="D823" s="50" t="str">
        <f>IF($A823="","",(IF((VLOOKUP($A823,DATA!$A$1:$M$38,4,FALSE))="X","X",(IF(D822="X",1,D822+1)))))</f>
        <v/>
      </c>
      <c r="E823" s="51" t="str">
        <f>IF($A823="","",(IF((VLOOKUP($A823,DATA!$A$1:$M$38,5,FALSE))="X","X",(IF(E822="X",1,E822+1)))))</f>
        <v/>
      </c>
      <c r="F823" s="50" t="str">
        <f>IF($A823="","",(IF((VLOOKUP($A823,DATA!$A$1:$M$38,6,FALSE))="X","X",(IF(F822="X",1,F822+1)))))</f>
        <v/>
      </c>
      <c r="G823" s="51" t="str">
        <f>IF($A823="","",(IF((VLOOKUP($A823,DATA!$A$1:$M$38,7,FALSE))="X","X",(IF(G822="X",1,G822+1)))))</f>
        <v/>
      </c>
      <c r="H823" s="50" t="str">
        <f>IF($A823="","",(IF((VLOOKUP($A823,DATA!$A$1:$M$38,8,FALSE))="X","X",(IF(H822="X",1,H822+1)))))</f>
        <v/>
      </c>
      <c r="I823" s="50" t="str">
        <f>IF($A823="","",(IF((VLOOKUP($A823,DATA!$A$1:$M$38,9,FALSE))="X","X",(IF(I822="X",1,I822+1)))))</f>
        <v/>
      </c>
      <c r="J823" s="51" t="str">
        <f>IF($A823="","",(IF((VLOOKUP($A823,DATA!$A$1:$M$38,10,FALSE))="X","X",(IF(J822="X",1,J822+1)))))</f>
        <v/>
      </c>
      <c r="K823" s="50" t="str">
        <f>IF($A823="","",(IF((VLOOKUP($A823,DATA!$A$1:$M$38,11,FALSE))="X","X",(IF(K822="X",1,K822+1)))))</f>
        <v/>
      </c>
      <c r="L823" s="50" t="str">
        <f>IF($A823="","",(IF((VLOOKUP($A823,DATA!$A$1:$M$38,12,FALSE))="X","X",(IF(L822="X",1,L822+1)))))</f>
        <v/>
      </c>
      <c r="M823" s="50" t="str">
        <f>IF($A823="","",(IF((VLOOKUP($A823,DATA!$A$1:$M$38,13,FALSE))="X","X",(IF(M822="X",1,M822+1)))))</f>
        <v/>
      </c>
      <c r="N823" s="53" t="str">
        <f t="shared" si="24"/>
        <v/>
      </c>
      <c r="O823" s="51" t="str">
        <f t="shared" si="25"/>
        <v/>
      </c>
      <c r="P823" s="50" t="str">
        <f>IF($A823="","",(IF((VLOOKUP($A823,DATA!$S$1:$AC$38,2,FALSE))="X","X",(IF(P822="X",1,P822+1)))))</f>
        <v/>
      </c>
      <c r="Q823" s="50" t="str">
        <f>IF($A823="","",(IF((VLOOKUP($A823,DATA!$S$1:$AC$38,3,FALSE))="X","X",(IF(Q822="X",1,Q822+1)))))</f>
        <v/>
      </c>
      <c r="R823" s="50" t="str">
        <f>IF($A823="","",(IF((VLOOKUP($A823,DATA!$S$1:$AC$38,4,FALSE))="X","X",(IF(R822="X",1,R822+1)))))</f>
        <v/>
      </c>
      <c r="S823" s="50" t="str">
        <f>IF($A823="","",(IF((VLOOKUP($A823,DATA!$S$1:$AC$38,5,FALSE))="X","X",(IF(S822="X",1,S822+1)))))</f>
        <v/>
      </c>
      <c r="T823" s="50" t="str">
        <f>IF($A823="","",(IF((VLOOKUP($A823,DATA!$S$1:$AC$38,6,FALSE))="X","X",(IF(T822="X",1,T822+1)))))</f>
        <v/>
      </c>
      <c r="U823" s="50" t="str">
        <f>IF($A823="","",(IF((VLOOKUP($A823,DATA!$S$1:$AC$38,7,FALSE))="X","X",(IF(U822="X",1,U822+1)))))</f>
        <v/>
      </c>
      <c r="V823" s="51" t="str">
        <f>IF($A823="","",(IF((VLOOKUP($A823,DATA!$S$1:$AC$38,8,FALSE))="X","X",(IF(V822="X",1,V822+1)))))</f>
        <v/>
      </c>
      <c r="W823" s="50" t="str">
        <f>IF($A823="","",(IF((VLOOKUP($A823,DATA!$S$1:$AC$38,9,FALSE))="X","X",(IF(W822="X",1,W822+1)))))</f>
        <v/>
      </c>
      <c r="X823" s="50" t="str">
        <f>IF($A823="","",(IF((VLOOKUP($A823,DATA!$S$1:$AC$38,10,FALSE))="X","X",(IF(X822="X",1,X822+1)))))</f>
        <v/>
      </c>
      <c r="Y823" s="51" t="str">
        <f>IF($A823="","",(IF((VLOOKUP($A823,DATA!$S$1:$AC$38,11,FALSE))="X","X",(IF(Y822="X",1,Y822+1)))))</f>
        <v/>
      </c>
    </row>
    <row r="824" spans="2:25" ht="18.600000000000001" customHeight="1" x14ac:dyDescent="0.25">
      <c r="B824" s="50" t="str">
        <f>IF($A824="","",(IF((VLOOKUP($A824,DATA!$A$1:$M$38,2,FALSE))="X","X",(IF(B823="X",1,B823+1)))))</f>
        <v/>
      </c>
      <c r="C824" s="51" t="str">
        <f>IF($A824="","",(IF((VLOOKUP($A824,DATA!$A$1:$M$38,3,FALSE))="X","X",(IF(C823="X",1,C823+1)))))</f>
        <v/>
      </c>
      <c r="D824" s="50" t="str">
        <f>IF($A824="","",(IF((VLOOKUP($A824,DATA!$A$1:$M$38,4,FALSE))="X","X",(IF(D823="X",1,D823+1)))))</f>
        <v/>
      </c>
      <c r="E824" s="51" t="str">
        <f>IF($A824="","",(IF((VLOOKUP($A824,DATA!$A$1:$M$38,5,FALSE))="X","X",(IF(E823="X",1,E823+1)))))</f>
        <v/>
      </c>
      <c r="F824" s="50" t="str">
        <f>IF($A824="","",(IF((VLOOKUP($A824,DATA!$A$1:$M$38,6,FALSE))="X","X",(IF(F823="X",1,F823+1)))))</f>
        <v/>
      </c>
      <c r="G824" s="51" t="str">
        <f>IF($A824="","",(IF((VLOOKUP($A824,DATA!$A$1:$M$38,7,FALSE))="X","X",(IF(G823="X",1,G823+1)))))</f>
        <v/>
      </c>
      <c r="H824" s="50" t="str">
        <f>IF($A824="","",(IF((VLOOKUP($A824,DATA!$A$1:$M$38,8,FALSE))="X","X",(IF(H823="X",1,H823+1)))))</f>
        <v/>
      </c>
      <c r="I824" s="50" t="str">
        <f>IF($A824="","",(IF((VLOOKUP($A824,DATA!$A$1:$M$38,9,FALSE))="X","X",(IF(I823="X",1,I823+1)))))</f>
        <v/>
      </c>
      <c r="J824" s="51" t="str">
        <f>IF($A824="","",(IF((VLOOKUP($A824,DATA!$A$1:$M$38,10,FALSE))="X","X",(IF(J823="X",1,J823+1)))))</f>
        <v/>
      </c>
      <c r="K824" s="50" t="str">
        <f>IF($A824="","",(IF((VLOOKUP($A824,DATA!$A$1:$M$38,11,FALSE))="X","X",(IF(K823="X",1,K823+1)))))</f>
        <v/>
      </c>
      <c r="L824" s="50" t="str">
        <f>IF($A824="","",(IF((VLOOKUP($A824,DATA!$A$1:$M$38,12,FALSE))="X","X",(IF(L823="X",1,L823+1)))))</f>
        <v/>
      </c>
      <c r="M824" s="50" t="str">
        <f>IF($A824="","",(IF((VLOOKUP($A824,DATA!$A$1:$M$38,13,FALSE))="X","X",(IF(M823="X",1,M823+1)))))</f>
        <v/>
      </c>
      <c r="N824" s="53" t="str">
        <f t="shared" si="24"/>
        <v/>
      </c>
      <c r="O824" s="51" t="str">
        <f t="shared" si="25"/>
        <v/>
      </c>
      <c r="P824" s="50" t="str">
        <f>IF($A824="","",(IF((VLOOKUP($A824,DATA!$S$1:$AC$38,2,FALSE))="X","X",(IF(P823="X",1,P823+1)))))</f>
        <v/>
      </c>
      <c r="Q824" s="50" t="str">
        <f>IF($A824="","",(IF((VLOOKUP($A824,DATA!$S$1:$AC$38,3,FALSE))="X","X",(IF(Q823="X",1,Q823+1)))))</f>
        <v/>
      </c>
      <c r="R824" s="50" t="str">
        <f>IF($A824="","",(IF((VLOOKUP($A824,DATA!$S$1:$AC$38,4,FALSE))="X","X",(IF(R823="X",1,R823+1)))))</f>
        <v/>
      </c>
      <c r="S824" s="50" t="str">
        <f>IF($A824="","",(IF((VLOOKUP($A824,DATA!$S$1:$AC$38,5,FALSE))="X","X",(IF(S823="X",1,S823+1)))))</f>
        <v/>
      </c>
      <c r="T824" s="50" t="str">
        <f>IF($A824="","",(IF((VLOOKUP($A824,DATA!$S$1:$AC$38,6,FALSE))="X","X",(IF(T823="X",1,T823+1)))))</f>
        <v/>
      </c>
      <c r="U824" s="50" t="str">
        <f>IF($A824="","",(IF((VLOOKUP($A824,DATA!$S$1:$AC$38,7,FALSE))="X","X",(IF(U823="X",1,U823+1)))))</f>
        <v/>
      </c>
      <c r="V824" s="51" t="str">
        <f>IF($A824="","",(IF((VLOOKUP($A824,DATA!$S$1:$AC$38,8,FALSE))="X","X",(IF(V823="X",1,V823+1)))))</f>
        <v/>
      </c>
      <c r="W824" s="50" t="str">
        <f>IF($A824="","",(IF((VLOOKUP($A824,DATA!$S$1:$AC$38,9,FALSE))="X","X",(IF(W823="X",1,W823+1)))))</f>
        <v/>
      </c>
      <c r="X824" s="50" t="str">
        <f>IF($A824="","",(IF((VLOOKUP($A824,DATA!$S$1:$AC$38,10,FALSE))="X","X",(IF(X823="X",1,X823+1)))))</f>
        <v/>
      </c>
      <c r="Y824" s="51" t="str">
        <f>IF($A824="","",(IF((VLOOKUP($A824,DATA!$S$1:$AC$38,11,FALSE))="X","X",(IF(Y823="X",1,Y823+1)))))</f>
        <v/>
      </c>
    </row>
    <row r="825" spans="2:25" ht="18.600000000000001" customHeight="1" x14ac:dyDescent="0.25">
      <c r="B825" s="50" t="str">
        <f>IF($A825="","",(IF((VLOOKUP($A825,DATA!$A$1:$M$38,2,FALSE))="X","X",(IF(B824="X",1,B824+1)))))</f>
        <v/>
      </c>
      <c r="C825" s="51" t="str">
        <f>IF($A825="","",(IF((VLOOKUP($A825,DATA!$A$1:$M$38,3,FALSE))="X","X",(IF(C824="X",1,C824+1)))))</f>
        <v/>
      </c>
      <c r="D825" s="50" t="str">
        <f>IF($A825="","",(IF((VLOOKUP($A825,DATA!$A$1:$M$38,4,FALSE))="X","X",(IF(D824="X",1,D824+1)))))</f>
        <v/>
      </c>
      <c r="E825" s="51" t="str">
        <f>IF($A825="","",(IF((VLOOKUP($A825,DATA!$A$1:$M$38,5,FALSE))="X","X",(IF(E824="X",1,E824+1)))))</f>
        <v/>
      </c>
      <c r="F825" s="50" t="str">
        <f>IF($A825="","",(IF((VLOOKUP($A825,DATA!$A$1:$M$38,6,FALSE))="X","X",(IF(F824="X",1,F824+1)))))</f>
        <v/>
      </c>
      <c r="G825" s="51" t="str">
        <f>IF($A825="","",(IF((VLOOKUP($A825,DATA!$A$1:$M$38,7,FALSE))="X","X",(IF(G824="X",1,G824+1)))))</f>
        <v/>
      </c>
      <c r="H825" s="50" t="str">
        <f>IF($A825="","",(IF((VLOOKUP($A825,DATA!$A$1:$M$38,8,FALSE))="X","X",(IF(H824="X",1,H824+1)))))</f>
        <v/>
      </c>
      <c r="I825" s="50" t="str">
        <f>IF($A825="","",(IF((VLOOKUP($A825,DATA!$A$1:$M$38,9,FALSE))="X","X",(IF(I824="X",1,I824+1)))))</f>
        <v/>
      </c>
      <c r="J825" s="51" t="str">
        <f>IF($A825="","",(IF((VLOOKUP($A825,DATA!$A$1:$M$38,10,FALSE))="X","X",(IF(J824="X",1,J824+1)))))</f>
        <v/>
      </c>
      <c r="K825" s="50" t="str">
        <f>IF($A825="","",(IF((VLOOKUP($A825,DATA!$A$1:$M$38,11,FALSE))="X","X",(IF(K824="X",1,K824+1)))))</f>
        <v/>
      </c>
      <c r="L825" s="50" t="str">
        <f>IF($A825="","",(IF((VLOOKUP($A825,DATA!$A$1:$M$38,12,FALSE))="X","X",(IF(L824="X",1,L824+1)))))</f>
        <v/>
      </c>
      <c r="M825" s="50" t="str">
        <f>IF($A825="","",(IF((VLOOKUP($A825,DATA!$A$1:$M$38,13,FALSE))="X","X",(IF(M824="X",1,M824+1)))))</f>
        <v/>
      </c>
      <c r="N825" s="53" t="str">
        <f t="shared" si="24"/>
        <v/>
      </c>
      <c r="O825" s="51" t="str">
        <f t="shared" si="25"/>
        <v/>
      </c>
      <c r="P825" s="50" t="str">
        <f>IF($A825="","",(IF((VLOOKUP($A825,DATA!$S$1:$AC$38,2,FALSE))="X","X",(IF(P824="X",1,P824+1)))))</f>
        <v/>
      </c>
      <c r="Q825" s="50" t="str">
        <f>IF($A825="","",(IF((VLOOKUP($A825,DATA!$S$1:$AC$38,3,FALSE))="X","X",(IF(Q824="X",1,Q824+1)))))</f>
        <v/>
      </c>
      <c r="R825" s="50" t="str">
        <f>IF($A825="","",(IF((VLOOKUP($A825,DATA!$S$1:$AC$38,4,FALSE))="X","X",(IF(R824="X",1,R824+1)))))</f>
        <v/>
      </c>
      <c r="S825" s="50" t="str">
        <f>IF($A825="","",(IF((VLOOKUP($A825,DATA!$S$1:$AC$38,5,FALSE))="X","X",(IF(S824="X",1,S824+1)))))</f>
        <v/>
      </c>
      <c r="T825" s="50" t="str">
        <f>IF($A825="","",(IF((VLOOKUP($A825,DATA!$S$1:$AC$38,6,FALSE))="X","X",(IF(T824="X",1,T824+1)))))</f>
        <v/>
      </c>
      <c r="U825" s="50" t="str">
        <f>IF($A825="","",(IF((VLOOKUP($A825,DATA!$S$1:$AC$38,7,FALSE))="X","X",(IF(U824="X",1,U824+1)))))</f>
        <v/>
      </c>
      <c r="V825" s="51" t="str">
        <f>IF($A825="","",(IF((VLOOKUP($A825,DATA!$S$1:$AC$38,8,FALSE))="X","X",(IF(V824="X",1,V824+1)))))</f>
        <v/>
      </c>
      <c r="W825" s="50" t="str">
        <f>IF($A825="","",(IF((VLOOKUP($A825,DATA!$S$1:$AC$38,9,FALSE))="X","X",(IF(W824="X",1,W824+1)))))</f>
        <v/>
      </c>
      <c r="X825" s="50" t="str">
        <f>IF($A825="","",(IF((VLOOKUP($A825,DATA!$S$1:$AC$38,10,FALSE))="X","X",(IF(X824="X",1,X824+1)))))</f>
        <v/>
      </c>
      <c r="Y825" s="51" t="str">
        <f>IF($A825="","",(IF((VLOOKUP($A825,DATA!$S$1:$AC$38,11,FALSE))="X","X",(IF(Y824="X",1,Y824+1)))))</f>
        <v/>
      </c>
    </row>
    <row r="826" spans="2:25" ht="18.600000000000001" customHeight="1" x14ac:dyDescent="0.25">
      <c r="B826" s="50" t="str">
        <f>IF($A826="","",(IF((VLOOKUP($A826,DATA!$A$1:$M$38,2,FALSE))="X","X",(IF(B825="X",1,B825+1)))))</f>
        <v/>
      </c>
      <c r="C826" s="51" t="str">
        <f>IF($A826="","",(IF((VLOOKUP($A826,DATA!$A$1:$M$38,3,FALSE))="X","X",(IF(C825="X",1,C825+1)))))</f>
        <v/>
      </c>
      <c r="D826" s="50" t="str">
        <f>IF($A826="","",(IF((VLOOKUP($A826,DATA!$A$1:$M$38,4,FALSE))="X","X",(IF(D825="X",1,D825+1)))))</f>
        <v/>
      </c>
      <c r="E826" s="51" t="str">
        <f>IF($A826="","",(IF((VLOOKUP($A826,DATA!$A$1:$M$38,5,FALSE))="X","X",(IF(E825="X",1,E825+1)))))</f>
        <v/>
      </c>
      <c r="F826" s="50" t="str">
        <f>IF($A826="","",(IF((VLOOKUP($A826,DATA!$A$1:$M$38,6,FALSE))="X","X",(IF(F825="X",1,F825+1)))))</f>
        <v/>
      </c>
      <c r="G826" s="51" t="str">
        <f>IF($A826="","",(IF((VLOOKUP($A826,DATA!$A$1:$M$38,7,FALSE))="X","X",(IF(G825="X",1,G825+1)))))</f>
        <v/>
      </c>
      <c r="H826" s="50" t="str">
        <f>IF($A826="","",(IF((VLOOKUP($A826,DATA!$A$1:$M$38,8,FALSE))="X","X",(IF(H825="X",1,H825+1)))))</f>
        <v/>
      </c>
      <c r="I826" s="50" t="str">
        <f>IF($A826="","",(IF((VLOOKUP($A826,DATA!$A$1:$M$38,9,FALSE))="X","X",(IF(I825="X",1,I825+1)))))</f>
        <v/>
      </c>
      <c r="J826" s="51" t="str">
        <f>IF($A826="","",(IF((VLOOKUP($A826,DATA!$A$1:$M$38,10,FALSE))="X","X",(IF(J825="X",1,J825+1)))))</f>
        <v/>
      </c>
      <c r="K826" s="50" t="str">
        <f>IF($A826="","",(IF((VLOOKUP($A826,DATA!$A$1:$M$38,11,FALSE))="X","X",(IF(K825="X",1,K825+1)))))</f>
        <v/>
      </c>
      <c r="L826" s="50" t="str">
        <f>IF($A826="","",(IF((VLOOKUP($A826,DATA!$A$1:$M$38,12,FALSE))="X","X",(IF(L825="X",1,L825+1)))))</f>
        <v/>
      </c>
      <c r="M826" s="50" t="str">
        <f>IF($A826="","",(IF((VLOOKUP($A826,DATA!$A$1:$M$38,13,FALSE))="X","X",(IF(M825="X",1,M825+1)))))</f>
        <v/>
      </c>
      <c r="N826" s="53" t="str">
        <f t="shared" si="24"/>
        <v/>
      </c>
      <c r="O826" s="51" t="str">
        <f t="shared" si="25"/>
        <v/>
      </c>
      <c r="P826" s="50" t="str">
        <f>IF($A826="","",(IF((VLOOKUP($A826,DATA!$S$1:$AC$38,2,FALSE))="X","X",(IF(P825="X",1,P825+1)))))</f>
        <v/>
      </c>
      <c r="Q826" s="50" t="str">
        <f>IF($A826="","",(IF((VLOOKUP($A826,DATA!$S$1:$AC$38,3,FALSE))="X","X",(IF(Q825="X",1,Q825+1)))))</f>
        <v/>
      </c>
      <c r="R826" s="50" t="str">
        <f>IF($A826="","",(IF((VLOOKUP($A826,DATA!$S$1:$AC$38,4,FALSE))="X","X",(IF(R825="X",1,R825+1)))))</f>
        <v/>
      </c>
      <c r="S826" s="50" t="str">
        <f>IF($A826="","",(IF((VLOOKUP($A826,DATA!$S$1:$AC$38,5,FALSE))="X","X",(IF(S825="X",1,S825+1)))))</f>
        <v/>
      </c>
      <c r="T826" s="50" t="str">
        <f>IF($A826="","",(IF((VLOOKUP($A826,DATA!$S$1:$AC$38,6,FALSE))="X","X",(IF(T825="X",1,T825+1)))))</f>
        <v/>
      </c>
      <c r="U826" s="50" t="str">
        <f>IF($A826="","",(IF((VLOOKUP($A826,DATA!$S$1:$AC$38,7,FALSE))="X","X",(IF(U825="X",1,U825+1)))))</f>
        <v/>
      </c>
      <c r="V826" s="51" t="str">
        <f>IF($A826="","",(IF((VLOOKUP($A826,DATA!$S$1:$AC$38,8,FALSE))="X","X",(IF(V825="X",1,V825+1)))))</f>
        <v/>
      </c>
      <c r="W826" s="50" t="str">
        <f>IF($A826="","",(IF((VLOOKUP($A826,DATA!$S$1:$AC$38,9,FALSE))="X","X",(IF(W825="X",1,W825+1)))))</f>
        <v/>
      </c>
      <c r="X826" s="50" t="str">
        <f>IF($A826="","",(IF((VLOOKUP($A826,DATA!$S$1:$AC$38,10,FALSE))="X","X",(IF(X825="X",1,X825+1)))))</f>
        <v/>
      </c>
      <c r="Y826" s="51" t="str">
        <f>IF($A826="","",(IF((VLOOKUP($A826,DATA!$S$1:$AC$38,11,FALSE))="X","X",(IF(Y825="X",1,Y825+1)))))</f>
        <v/>
      </c>
    </row>
    <row r="827" spans="2:25" ht="18.600000000000001" customHeight="1" x14ac:dyDescent="0.25">
      <c r="B827" s="50" t="str">
        <f>IF($A827="","",(IF((VLOOKUP($A827,DATA!$A$1:$M$38,2,FALSE))="X","X",(IF(B826="X",1,B826+1)))))</f>
        <v/>
      </c>
      <c r="C827" s="51" t="str">
        <f>IF($A827="","",(IF((VLOOKUP($A827,DATA!$A$1:$M$38,3,FALSE))="X","X",(IF(C826="X",1,C826+1)))))</f>
        <v/>
      </c>
      <c r="D827" s="50" t="str">
        <f>IF($A827="","",(IF((VLOOKUP($A827,DATA!$A$1:$M$38,4,FALSE))="X","X",(IF(D826="X",1,D826+1)))))</f>
        <v/>
      </c>
      <c r="E827" s="51" t="str">
        <f>IF($A827="","",(IF((VLOOKUP($A827,DATA!$A$1:$M$38,5,FALSE))="X","X",(IF(E826="X",1,E826+1)))))</f>
        <v/>
      </c>
      <c r="F827" s="50" t="str">
        <f>IF($A827="","",(IF((VLOOKUP($A827,DATA!$A$1:$M$38,6,FALSE))="X","X",(IF(F826="X",1,F826+1)))))</f>
        <v/>
      </c>
      <c r="G827" s="51" t="str">
        <f>IF($A827="","",(IF((VLOOKUP($A827,DATA!$A$1:$M$38,7,FALSE))="X","X",(IF(G826="X",1,G826+1)))))</f>
        <v/>
      </c>
      <c r="H827" s="50" t="str">
        <f>IF($A827="","",(IF((VLOOKUP($A827,DATA!$A$1:$M$38,8,FALSE))="X","X",(IF(H826="X",1,H826+1)))))</f>
        <v/>
      </c>
      <c r="I827" s="50" t="str">
        <f>IF($A827="","",(IF((VLOOKUP($A827,DATA!$A$1:$M$38,9,FALSE))="X","X",(IF(I826="X",1,I826+1)))))</f>
        <v/>
      </c>
      <c r="J827" s="51" t="str">
        <f>IF($A827="","",(IF((VLOOKUP($A827,DATA!$A$1:$M$38,10,FALSE))="X","X",(IF(J826="X",1,J826+1)))))</f>
        <v/>
      </c>
      <c r="K827" s="50" t="str">
        <f>IF($A827="","",(IF((VLOOKUP($A827,DATA!$A$1:$M$38,11,FALSE))="X","X",(IF(K826="X",1,K826+1)))))</f>
        <v/>
      </c>
      <c r="L827" s="50" t="str">
        <f>IF($A827="","",(IF((VLOOKUP($A827,DATA!$A$1:$M$38,12,FALSE))="X","X",(IF(L826="X",1,L826+1)))))</f>
        <v/>
      </c>
      <c r="M827" s="50" t="str">
        <f>IF($A827="","",(IF((VLOOKUP($A827,DATA!$A$1:$M$38,13,FALSE))="X","X",(IF(M826="X",1,M826+1)))))</f>
        <v/>
      </c>
      <c r="N827" s="53" t="str">
        <f t="shared" si="24"/>
        <v/>
      </c>
      <c r="O827" s="51" t="str">
        <f t="shared" si="25"/>
        <v/>
      </c>
      <c r="P827" s="50" t="str">
        <f>IF($A827="","",(IF((VLOOKUP($A827,DATA!$S$1:$AC$38,2,FALSE))="X","X",(IF(P826="X",1,P826+1)))))</f>
        <v/>
      </c>
      <c r="Q827" s="50" t="str">
        <f>IF($A827="","",(IF((VLOOKUP($A827,DATA!$S$1:$AC$38,3,FALSE))="X","X",(IF(Q826="X",1,Q826+1)))))</f>
        <v/>
      </c>
      <c r="R827" s="50" t="str">
        <f>IF($A827="","",(IF((VLOOKUP($A827,DATA!$S$1:$AC$38,4,FALSE))="X","X",(IF(R826="X",1,R826+1)))))</f>
        <v/>
      </c>
      <c r="S827" s="50" t="str">
        <f>IF($A827="","",(IF((VLOOKUP($A827,DATA!$S$1:$AC$38,5,FALSE))="X","X",(IF(S826="X",1,S826+1)))))</f>
        <v/>
      </c>
      <c r="T827" s="50" t="str">
        <f>IF($A827="","",(IF((VLOOKUP($A827,DATA!$S$1:$AC$38,6,FALSE))="X","X",(IF(T826="X",1,T826+1)))))</f>
        <v/>
      </c>
      <c r="U827" s="50" t="str">
        <f>IF($A827="","",(IF((VLOOKUP($A827,DATA!$S$1:$AC$38,7,FALSE))="X","X",(IF(U826="X",1,U826+1)))))</f>
        <v/>
      </c>
      <c r="V827" s="51" t="str">
        <f>IF($A827="","",(IF((VLOOKUP($A827,DATA!$S$1:$AC$38,8,FALSE))="X","X",(IF(V826="X",1,V826+1)))))</f>
        <v/>
      </c>
      <c r="W827" s="50" t="str">
        <f>IF($A827="","",(IF((VLOOKUP($A827,DATA!$S$1:$AC$38,9,FALSE))="X","X",(IF(W826="X",1,W826+1)))))</f>
        <v/>
      </c>
      <c r="X827" s="50" t="str">
        <f>IF($A827="","",(IF((VLOOKUP($A827,DATA!$S$1:$AC$38,10,FALSE))="X","X",(IF(X826="X",1,X826+1)))))</f>
        <v/>
      </c>
      <c r="Y827" s="51" t="str">
        <f>IF($A827="","",(IF((VLOOKUP($A827,DATA!$S$1:$AC$38,11,FALSE))="X","X",(IF(Y826="X",1,Y826+1)))))</f>
        <v/>
      </c>
    </row>
    <row r="828" spans="2:25" ht="18.600000000000001" customHeight="1" x14ac:dyDescent="0.25">
      <c r="B828" s="50" t="str">
        <f>IF($A828="","",(IF((VLOOKUP($A828,DATA!$A$1:$M$38,2,FALSE))="X","X",(IF(B827="X",1,B827+1)))))</f>
        <v/>
      </c>
      <c r="C828" s="51" t="str">
        <f>IF($A828="","",(IF((VLOOKUP($A828,DATA!$A$1:$M$38,3,FALSE))="X","X",(IF(C827="X",1,C827+1)))))</f>
        <v/>
      </c>
      <c r="D828" s="50" t="str">
        <f>IF($A828="","",(IF((VLOOKUP($A828,DATA!$A$1:$M$38,4,FALSE))="X","X",(IF(D827="X",1,D827+1)))))</f>
        <v/>
      </c>
      <c r="E828" s="51" t="str">
        <f>IF($A828="","",(IF((VLOOKUP($A828,DATA!$A$1:$M$38,5,FALSE))="X","X",(IF(E827="X",1,E827+1)))))</f>
        <v/>
      </c>
      <c r="F828" s="50" t="str">
        <f>IF($A828="","",(IF((VLOOKUP($A828,DATA!$A$1:$M$38,6,FALSE))="X","X",(IF(F827="X",1,F827+1)))))</f>
        <v/>
      </c>
      <c r="G828" s="51" t="str">
        <f>IF($A828="","",(IF((VLOOKUP($A828,DATA!$A$1:$M$38,7,FALSE))="X","X",(IF(G827="X",1,G827+1)))))</f>
        <v/>
      </c>
      <c r="H828" s="50" t="str">
        <f>IF($A828="","",(IF((VLOOKUP($A828,DATA!$A$1:$M$38,8,FALSE))="X","X",(IF(H827="X",1,H827+1)))))</f>
        <v/>
      </c>
      <c r="I828" s="50" t="str">
        <f>IF($A828="","",(IF((VLOOKUP($A828,DATA!$A$1:$M$38,9,FALSE))="X","X",(IF(I827="X",1,I827+1)))))</f>
        <v/>
      </c>
      <c r="J828" s="51" t="str">
        <f>IF($A828="","",(IF((VLOOKUP($A828,DATA!$A$1:$M$38,10,FALSE))="X","X",(IF(J827="X",1,J827+1)))))</f>
        <v/>
      </c>
      <c r="K828" s="50" t="str">
        <f>IF($A828="","",(IF((VLOOKUP($A828,DATA!$A$1:$M$38,11,FALSE))="X","X",(IF(K827="X",1,K827+1)))))</f>
        <v/>
      </c>
      <c r="L828" s="50" t="str">
        <f>IF($A828="","",(IF((VLOOKUP($A828,DATA!$A$1:$M$38,12,FALSE))="X","X",(IF(L827="X",1,L827+1)))))</f>
        <v/>
      </c>
      <c r="M828" s="50" t="str">
        <f>IF($A828="","",(IF((VLOOKUP($A828,DATA!$A$1:$M$38,13,FALSE))="X","X",(IF(M827="X",1,M827+1)))))</f>
        <v/>
      </c>
      <c r="N828" s="53" t="str">
        <f t="shared" si="24"/>
        <v/>
      </c>
      <c r="O828" s="51" t="str">
        <f t="shared" si="25"/>
        <v/>
      </c>
      <c r="P828" s="50" t="str">
        <f>IF($A828="","",(IF((VLOOKUP($A828,DATA!$S$1:$AC$38,2,FALSE))="X","X",(IF(P827="X",1,P827+1)))))</f>
        <v/>
      </c>
      <c r="Q828" s="50" t="str">
        <f>IF($A828="","",(IF((VLOOKUP($A828,DATA!$S$1:$AC$38,3,FALSE))="X","X",(IF(Q827="X",1,Q827+1)))))</f>
        <v/>
      </c>
      <c r="R828" s="50" t="str">
        <f>IF($A828="","",(IF((VLOOKUP($A828,DATA!$S$1:$AC$38,4,FALSE))="X","X",(IF(R827="X",1,R827+1)))))</f>
        <v/>
      </c>
      <c r="S828" s="50" t="str">
        <f>IF($A828="","",(IF((VLOOKUP($A828,DATA!$S$1:$AC$38,5,FALSE))="X","X",(IF(S827="X",1,S827+1)))))</f>
        <v/>
      </c>
      <c r="T828" s="50" t="str">
        <f>IF($A828="","",(IF((VLOOKUP($A828,DATA!$S$1:$AC$38,6,FALSE))="X","X",(IF(T827="X",1,T827+1)))))</f>
        <v/>
      </c>
      <c r="U828" s="50" t="str">
        <f>IF($A828="","",(IF((VLOOKUP($A828,DATA!$S$1:$AC$38,7,FALSE))="X","X",(IF(U827="X",1,U827+1)))))</f>
        <v/>
      </c>
      <c r="V828" s="51" t="str">
        <f>IF($A828="","",(IF((VLOOKUP($A828,DATA!$S$1:$AC$38,8,FALSE))="X","X",(IF(V827="X",1,V827+1)))))</f>
        <v/>
      </c>
      <c r="W828" s="50" t="str">
        <f>IF($A828="","",(IF((VLOOKUP($A828,DATA!$S$1:$AC$38,9,FALSE))="X","X",(IF(W827="X",1,W827+1)))))</f>
        <v/>
      </c>
      <c r="X828" s="50" t="str">
        <f>IF($A828="","",(IF((VLOOKUP($A828,DATA!$S$1:$AC$38,10,FALSE))="X","X",(IF(X827="X",1,X827+1)))))</f>
        <v/>
      </c>
      <c r="Y828" s="51" t="str">
        <f>IF($A828="","",(IF((VLOOKUP($A828,DATA!$S$1:$AC$38,11,FALSE))="X","X",(IF(Y827="X",1,Y827+1)))))</f>
        <v/>
      </c>
    </row>
    <row r="829" spans="2:25" ht="18.600000000000001" customHeight="1" x14ac:dyDescent="0.25">
      <c r="B829" s="50" t="str">
        <f>IF($A829="","",(IF((VLOOKUP($A829,DATA!$A$1:$M$38,2,FALSE))="X","X",(IF(B828="X",1,B828+1)))))</f>
        <v/>
      </c>
      <c r="C829" s="51" t="str">
        <f>IF($A829="","",(IF((VLOOKUP($A829,DATA!$A$1:$M$38,3,FALSE))="X","X",(IF(C828="X",1,C828+1)))))</f>
        <v/>
      </c>
      <c r="D829" s="50" t="str">
        <f>IF($A829="","",(IF((VLOOKUP($A829,DATA!$A$1:$M$38,4,FALSE))="X","X",(IF(D828="X",1,D828+1)))))</f>
        <v/>
      </c>
      <c r="E829" s="51" t="str">
        <f>IF($A829="","",(IF((VLOOKUP($A829,DATA!$A$1:$M$38,5,FALSE))="X","X",(IF(E828="X",1,E828+1)))))</f>
        <v/>
      </c>
      <c r="F829" s="50" t="str">
        <f>IF($A829="","",(IF((VLOOKUP($A829,DATA!$A$1:$M$38,6,FALSE))="X","X",(IF(F828="X",1,F828+1)))))</f>
        <v/>
      </c>
      <c r="G829" s="51" t="str">
        <f>IF($A829="","",(IF((VLOOKUP($A829,DATA!$A$1:$M$38,7,FALSE))="X","X",(IF(G828="X",1,G828+1)))))</f>
        <v/>
      </c>
      <c r="H829" s="50" t="str">
        <f>IF($A829="","",(IF((VLOOKUP($A829,DATA!$A$1:$M$38,8,FALSE))="X","X",(IF(H828="X",1,H828+1)))))</f>
        <v/>
      </c>
      <c r="I829" s="50" t="str">
        <f>IF($A829="","",(IF((VLOOKUP($A829,DATA!$A$1:$M$38,9,FALSE))="X","X",(IF(I828="X",1,I828+1)))))</f>
        <v/>
      </c>
      <c r="J829" s="51" t="str">
        <f>IF($A829="","",(IF((VLOOKUP($A829,DATA!$A$1:$M$38,10,FALSE))="X","X",(IF(J828="X",1,J828+1)))))</f>
        <v/>
      </c>
      <c r="K829" s="50" t="str">
        <f>IF($A829="","",(IF((VLOOKUP($A829,DATA!$A$1:$M$38,11,FALSE))="X","X",(IF(K828="X",1,K828+1)))))</f>
        <v/>
      </c>
      <c r="L829" s="50" t="str">
        <f>IF($A829="","",(IF((VLOOKUP($A829,DATA!$A$1:$M$38,12,FALSE))="X","X",(IF(L828="X",1,L828+1)))))</f>
        <v/>
      </c>
      <c r="M829" s="50" t="str">
        <f>IF($A829="","",(IF((VLOOKUP($A829,DATA!$A$1:$M$38,13,FALSE))="X","X",(IF(M828="X",1,M828+1)))))</f>
        <v/>
      </c>
      <c r="N829" s="53" t="str">
        <f t="shared" si="24"/>
        <v/>
      </c>
      <c r="O829" s="51" t="str">
        <f t="shared" si="25"/>
        <v/>
      </c>
      <c r="P829" s="50" t="str">
        <f>IF($A829="","",(IF((VLOOKUP($A829,DATA!$S$1:$AC$38,2,FALSE))="X","X",(IF(P828="X",1,P828+1)))))</f>
        <v/>
      </c>
      <c r="Q829" s="50" t="str">
        <f>IF($A829="","",(IF((VLOOKUP($A829,DATA!$S$1:$AC$38,3,FALSE))="X","X",(IF(Q828="X",1,Q828+1)))))</f>
        <v/>
      </c>
      <c r="R829" s="50" t="str">
        <f>IF($A829="","",(IF((VLOOKUP($A829,DATA!$S$1:$AC$38,4,FALSE))="X","X",(IF(R828="X",1,R828+1)))))</f>
        <v/>
      </c>
      <c r="S829" s="50" t="str">
        <f>IF($A829="","",(IF((VLOOKUP($A829,DATA!$S$1:$AC$38,5,FALSE))="X","X",(IF(S828="X",1,S828+1)))))</f>
        <v/>
      </c>
      <c r="T829" s="50" t="str">
        <f>IF($A829="","",(IF((VLOOKUP($A829,DATA!$S$1:$AC$38,6,FALSE))="X","X",(IF(T828="X",1,T828+1)))))</f>
        <v/>
      </c>
      <c r="U829" s="50" t="str">
        <f>IF($A829="","",(IF((VLOOKUP($A829,DATA!$S$1:$AC$38,7,FALSE))="X","X",(IF(U828="X",1,U828+1)))))</f>
        <v/>
      </c>
      <c r="V829" s="51" t="str">
        <f>IF($A829="","",(IF((VLOOKUP($A829,DATA!$S$1:$AC$38,8,FALSE))="X","X",(IF(V828="X",1,V828+1)))))</f>
        <v/>
      </c>
      <c r="W829" s="50" t="str">
        <f>IF($A829="","",(IF((VLOOKUP($A829,DATA!$S$1:$AC$38,9,FALSE))="X","X",(IF(W828="X",1,W828+1)))))</f>
        <v/>
      </c>
      <c r="X829" s="50" t="str">
        <f>IF($A829="","",(IF((VLOOKUP($A829,DATA!$S$1:$AC$38,10,FALSE))="X","X",(IF(X828="X",1,X828+1)))))</f>
        <v/>
      </c>
      <c r="Y829" s="51" t="str">
        <f>IF($A829="","",(IF((VLOOKUP($A829,DATA!$S$1:$AC$38,11,FALSE))="X","X",(IF(Y828="X",1,Y828+1)))))</f>
        <v/>
      </c>
    </row>
    <row r="830" spans="2:25" ht="18.600000000000001" customHeight="1" x14ac:dyDescent="0.25">
      <c r="B830" s="50" t="str">
        <f>IF($A830="","",(IF((VLOOKUP($A830,DATA!$A$1:$M$38,2,FALSE))="X","X",(IF(B829="X",1,B829+1)))))</f>
        <v/>
      </c>
      <c r="C830" s="51" t="str">
        <f>IF($A830="","",(IF((VLOOKUP($A830,DATA!$A$1:$M$38,3,FALSE))="X","X",(IF(C829="X",1,C829+1)))))</f>
        <v/>
      </c>
      <c r="D830" s="50" t="str">
        <f>IF($A830="","",(IF((VLOOKUP($A830,DATA!$A$1:$M$38,4,FALSE))="X","X",(IF(D829="X",1,D829+1)))))</f>
        <v/>
      </c>
      <c r="E830" s="51" t="str">
        <f>IF($A830="","",(IF((VLOOKUP($A830,DATA!$A$1:$M$38,5,FALSE))="X","X",(IF(E829="X",1,E829+1)))))</f>
        <v/>
      </c>
      <c r="F830" s="50" t="str">
        <f>IF($A830="","",(IF((VLOOKUP($A830,DATA!$A$1:$M$38,6,FALSE))="X","X",(IF(F829="X",1,F829+1)))))</f>
        <v/>
      </c>
      <c r="G830" s="51" t="str">
        <f>IF($A830="","",(IF((VLOOKUP($A830,DATA!$A$1:$M$38,7,FALSE))="X","X",(IF(G829="X",1,G829+1)))))</f>
        <v/>
      </c>
      <c r="H830" s="50" t="str">
        <f>IF($A830="","",(IF((VLOOKUP($A830,DATA!$A$1:$M$38,8,FALSE))="X","X",(IF(H829="X",1,H829+1)))))</f>
        <v/>
      </c>
      <c r="I830" s="50" t="str">
        <f>IF($A830="","",(IF((VLOOKUP($A830,DATA!$A$1:$M$38,9,FALSE))="X","X",(IF(I829="X",1,I829+1)))))</f>
        <v/>
      </c>
      <c r="J830" s="51" t="str">
        <f>IF($A830="","",(IF((VLOOKUP($A830,DATA!$A$1:$M$38,10,FALSE))="X","X",(IF(J829="X",1,J829+1)))))</f>
        <v/>
      </c>
      <c r="K830" s="50" t="str">
        <f>IF($A830="","",(IF((VLOOKUP($A830,DATA!$A$1:$M$38,11,FALSE))="X","X",(IF(K829="X",1,K829+1)))))</f>
        <v/>
      </c>
      <c r="L830" s="50" t="str">
        <f>IF($A830="","",(IF((VLOOKUP($A830,DATA!$A$1:$M$38,12,FALSE))="X","X",(IF(L829="X",1,L829+1)))))</f>
        <v/>
      </c>
      <c r="M830" s="50" t="str">
        <f>IF($A830="","",(IF((VLOOKUP($A830,DATA!$A$1:$M$38,13,FALSE))="X","X",(IF(M829="X",1,M829+1)))))</f>
        <v/>
      </c>
      <c r="N830" s="53" t="str">
        <f t="shared" si="24"/>
        <v/>
      </c>
      <c r="O830" s="51" t="str">
        <f t="shared" si="25"/>
        <v/>
      </c>
      <c r="P830" s="50" t="str">
        <f>IF($A830="","",(IF((VLOOKUP($A830,DATA!$S$1:$AC$38,2,FALSE))="X","X",(IF(P829="X",1,P829+1)))))</f>
        <v/>
      </c>
      <c r="Q830" s="50" t="str">
        <f>IF($A830="","",(IF((VLOOKUP($A830,DATA!$S$1:$AC$38,3,FALSE))="X","X",(IF(Q829="X",1,Q829+1)))))</f>
        <v/>
      </c>
      <c r="R830" s="50" t="str">
        <f>IF($A830="","",(IF((VLOOKUP($A830,DATA!$S$1:$AC$38,4,FALSE))="X","X",(IF(R829="X",1,R829+1)))))</f>
        <v/>
      </c>
      <c r="S830" s="50" t="str">
        <f>IF($A830="","",(IF((VLOOKUP($A830,DATA!$S$1:$AC$38,5,FALSE))="X","X",(IF(S829="X",1,S829+1)))))</f>
        <v/>
      </c>
      <c r="T830" s="50" t="str">
        <f>IF($A830="","",(IF((VLOOKUP($A830,DATA!$S$1:$AC$38,6,FALSE))="X","X",(IF(T829="X",1,T829+1)))))</f>
        <v/>
      </c>
      <c r="U830" s="50" t="str">
        <f>IF($A830="","",(IF((VLOOKUP($A830,DATA!$S$1:$AC$38,7,FALSE))="X","X",(IF(U829="X",1,U829+1)))))</f>
        <v/>
      </c>
      <c r="V830" s="51" t="str">
        <f>IF($A830="","",(IF((VLOOKUP($A830,DATA!$S$1:$AC$38,8,FALSE))="X","X",(IF(V829="X",1,V829+1)))))</f>
        <v/>
      </c>
      <c r="W830" s="50" t="str">
        <f>IF($A830="","",(IF((VLOOKUP($A830,DATA!$S$1:$AC$38,9,FALSE))="X","X",(IF(W829="X",1,W829+1)))))</f>
        <v/>
      </c>
      <c r="X830" s="50" t="str">
        <f>IF($A830="","",(IF((VLOOKUP($A830,DATA!$S$1:$AC$38,10,FALSE))="X","X",(IF(X829="X",1,X829+1)))))</f>
        <v/>
      </c>
      <c r="Y830" s="51" t="str">
        <f>IF($A830="","",(IF((VLOOKUP($A830,DATA!$S$1:$AC$38,11,FALSE))="X","X",(IF(Y829="X",1,Y829+1)))))</f>
        <v/>
      </c>
    </row>
    <row r="831" spans="2:25" ht="18.600000000000001" customHeight="1" x14ac:dyDescent="0.25">
      <c r="B831" s="50" t="str">
        <f>IF($A831="","",(IF((VLOOKUP($A831,DATA!$A$1:$M$38,2,FALSE))="X","X",(IF(B830="X",1,B830+1)))))</f>
        <v/>
      </c>
      <c r="C831" s="51" t="str">
        <f>IF($A831="","",(IF((VLOOKUP($A831,DATA!$A$1:$M$38,3,FALSE))="X","X",(IF(C830="X",1,C830+1)))))</f>
        <v/>
      </c>
      <c r="D831" s="50" t="str">
        <f>IF($A831="","",(IF((VLOOKUP($A831,DATA!$A$1:$M$38,4,FALSE))="X","X",(IF(D830="X",1,D830+1)))))</f>
        <v/>
      </c>
      <c r="E831" s="51" t="str">
        <f>IF($A831="","",(IF((VLOOKUP($A831,DATA!$A$1:$M$38,5,FALSE))="X","X",(IF(E830="X",1,E830+1)))))</f>
        <v/>
      </c>
      <c r="F831" s="50" t="str">
        <f>IF($A831="","",(IF((VLOOKUP($A831,DATA!$A$1:$M$38,6,FALSE))="X","X",(IF(F830="X",1,F830+1)))))</f>
        <v/>
      </c>
      <c r="G831" s="51" t="str">
        <f>IF($A831="","",(IF((VLOOKUP($A831,DATA!$A$1:$M$38,7,FALSE))="X","X",(IF(G830="X",1,G830+1)))))</f>
        <v/>
      </c>
      <c r="H831" s="50" t="str">
        <f>IF($A831="","",(IF((VLOOKUP($A831,DATA!$A$1:$M$38,8,FALSE))="X","X",(IF(H830="X",1,H830+1)))))</f>
        <v/>
      </c>
      <c r="I831" s="50" t="str">
        <f>IF($A831="","",(IF((VLOOKUP($A831,DATA!$A$1:$M$38,9,FALSE))="X","X",(IF(I830="X",1,I830+1)))))</f>
        <v/>
      </c>
      <c r="J831" s="51" t="str">
        <f>IF($A831="","",(IF((VLOOKUP($A831,DATA!$A$1:$M$38,10,FALSE))="X","X",(IF(J830="X",1,J830+1)))))</f>
        <v/>
      </c>
      <c r="K831" s="50" t="str">
        <f>IF($A831="","",(IF((VLOOKUP($A831,DATA!$A$1:$M$38,11,FALSE))="X","X",(IF(K830="X",1,K830+1)))))</f>
        <v/>
      </c>
      <c r="L831" s="50" t="str">
        <f>IF($A831="","",(IF((VLOOKUP($A831,DATA!$A$1:$M$38,12,FALSE))="X","X",(IF(L830="X",1,L830+1)))))</f>
        <v/>
      </c>
      <c r="M831" s="50" t="str">
        <f>IF($A831="","",(IF((VLOOKUP($A831,DATA!$A$1:$M$38,13,FALSE))="X","X",(IF(M830="X",1,M830+1)))))</f>
        <v/>
      </c>
      <c r="N831" s="53" t="str">
        <f t="shared" si="24"/>
        <v/>
      </c>
      <c r="O831" s="51" t="str">
        <f t="shared" si="25"/>
        <v/>
      </c>
      <c r="P831" s="50" t="str">
        <f>IF($A831="","",(IF((VLOOKUP($A831,DATA!$S$1:$AC$38,2,FALSE))="X","X",(IF(P830="X",1,P830+1)))))</f>
        <v/>
      </c>
      <c r="Q831" s="50" t="str">
        <f>IF($A831="","",(IF((VLOOKUP($A831,DATA!$S$1:$AC$38,3,FALSE))="X","X",(IF(Q830="X",1,Q830+1)))))</f>
        <v/>
      </c>
      <c r="R831" s="50" t="str">
        <f>IF($A831="","",(IF((VLOOKUP($A831,DATA!$S$1:$AC$38,4,FALSE))="X","X",(IF(R830="X",1,R830+1)))))</f>
        <v/>
      </c>
      <c r="S831" s="50" t="str">
        <f>IF($A831="","",(IF((VLOOKUP($A831,DATA!$S$1:$AC$38,5,FALSE))="X","X",(IF(S830="X",1,S830+1)))))</f>
        <v/>
      </c>
      <c r="T831" s="50" t="str">
        <f>IF($A831="","",(IF((VLOOKUP($A831,DATA!$S$1:$AC$38,6,FALSE))="X","X",(IF(T830="X",1,T830+1)))))</f>
        <v/>
      </c>
      <c r="U831" s="50" t="str">
        <f>IF($A831="","",(IF((VLOOKUP($A831,DATA!$S$1:$AC$38,7,FALSE))="X","X",(IF(U830="X",1,U830+1)))))</f>
        <v/>
      </c>
      <c r="V831" s="51" t="str">
        <f>IF($A831="","",(IF((VLOOKUP($A831,DATA!$S$1:$AC$38,8,FALSE))="X","X",(IF(V830="X",1,V830+1)))))</f>
        <v/>
      </c>
      <c r="W831" s="50" t="str">
        <f>IF($A831="","",(IF((VLOOKUP($A831,DATA!$S$1:$AC$38,9,FALSE))="X","X",(IF(W830="X",1,W830+1)))))</f>
        <v/>
      </c>
      <c r="X831" s="50" t="str">
        <f>IF($A831="","",(IF((VLOOKUP($A831,DATA!$S$1:$AC$38,10,FALSE))="X","X",(IF(X830="X",1,X830+1)))))</f>
        <v/>
      </c>
      <c r="Y831" s="51" t="str">
        <f>IF($A831="","",(IF((VLOOKUP($A831,DATA!$S$1:$AC$38,11,FALSE))="X","X",(IF(Y830="X",1,Y830+1)))))</f>
        <v/>
      </c>
    </row>
    <row r="832" spans="2:25" ht="18.600000000000001" customHeight="1" x14ac:dyDescent="0.25">
      <c r="B832" s="50" t="str">
        <f>IF($A832="","",(IF((VLOOKUP($A832,DATA!$A$1:$M$38,2,FALSE))="X","X",(IF(B831="X",1,B831+1)))))</f>
        <v/>
      </c>
      <c r="C832" s="51" t="str">
        <f>IF($A832="","",(IF((VLOOKUP($A832,DATA!$A$1:$M$38,3,FALSE))="X","X",(IF(C831="X",1,C831+1)))))</f>
        <v/>
      </c>
      <c r="D832" s="50" t="str">
        <f>IF($A832="","",(IF((VLOOKUP($A832,DATA!$A$1:$M$38,4,FALSE))="X","X",(IF(D831="X",1,D831+1)))))</f>
        <v/>
      </c>
      <c r="E832" s="51" t="str">
        <f>IF($A832="","",(IF((VLOOKUP($A832,DATA!$A$1:$M$38,5,FALSE))="X","X",(IF(E831="X",1,E831+1)))))</f>
        <v/>
      </c>
      <c r="F832" s="50" t="str">
        <f>IF($A832="","",(IF((VLOOKUP($A832,DATA!$A$1:$M$38,6,FALSE))="X","X",(IF(F831="X",1,F831+1)))))</f>
        <v/>
      </c>
      <c r="G832" s="51" t="str">
        <f>IF($A832="","",(IF((VLOOKUP($A832,DATA!$A$1:$M$38,7,FALSE))="X","X",(IF(G831="X",1,G831+1)))))</f>
        <v/>
      </c>
      <c r="H832" s="50" t="str">
        <f>IF($A832="","",(IF((VLOOKUP($A832,DATA!$A$1:$M$38,8,FALSE))="X","X",(IF(H831="X",1,H831+1)))))</f>
        <v/>
      </c>
      <c r="I832" s="50" t="str">
        <f>IF($A832="","",(IF((VLOOKUP($A832,DATA!$A$1:$M$38,9,FALSE))="X","X",(IF(I831="X",1,I831+1)))))</f>
        <v/>
      </c>
      <c r="J832" s="51" t="str">
        <f>IF($A832="","",(IF((VLOOKUP($A832,DATA!$A$1:$M$38,10,FALSE))="X","X",(IF(J831="X",1,J831+1)))))</f>
        <v/>
      </c>
      <c r="K832" s="50" t="str">
        <f>IF($A832="","",(IF((VLOOKUP($A832,DATA!$A$1:$M$38,11,FALSE))="X","X",(IF(K831="X",1,K831+1)))))</f>
        <v/>
      </c>
      <c r="L832" s="50" t="str">
        <f>IF($A832="","",(IF((VLOOKUP($A832,DATA!$A$1:$M$38,12,FALSE))="X","X",(IF(L831="X",1,L831+1)))))</f>
        <v/>
      </c>
      <c r="M832" s="50" t="str">
        <f>IF($A832="","",(IF((VLOOKUP($A832,DATA!$A$1:$M$38,13,FALSE))="X","X",(IF(M831="X",1,M831+1)))))</f>
        <v/>
      </c>
      <c r="N832" s="53" t="str">
        <f t="shared" si="24"/>
        <v/>
      </c>
      <c r="O832" s="51" t="str">
        <f t="shared" si="25"/>
        <v/>
      </c>
      <c r="P832" s="50" t="str">
        <f>IF($A832="","",(IF((VLOOKUP($A832,DATA!$S$1:$AC$38,2,FALSE))="X","X",(IF(P831="X",1,P831+1)))))</f>
        <v/>
      </c>
      <c r="Q832" s="50" t="str">
        <f>IF($A832="","",(IF((VLOOKUP($A832,DATA!$S$1:$AC$38,3,FALSE))="X","X",(IF(Q831="X",1,Q831+1)))))</f>
        <v/>
      </c>
      <c r="R832" s="50" t="str">
        <f>IF($A832="","",(IF((VLOOKUP($A832,DATA!$S$1:$AC$38,4,FALSE))="X","X",(IF(R831="X",1,R831+1)))))</f>
        <v/>
      </c>
      <c r="S832" s="50" t="str">
        <f>IF($A832="","",(IF((VLOOKUP($A832,DATA!$S$1:$AC$38,5,FALSE))="X","X",(IF(S831="X",1,S831+1)))))</f>
        <v/>
      </c>
      <c r="T832" s="50" t="str">
        <f>IF($A832="","",(IF((VLOOKUP($A832,DATA!$S$1:$AC$38,6,FALSE))="X","X",(IF(T831="X",1,T831+1)))))</f>
        <v/>
      </c>
      <c r="U832" s="50" t="str">
        <f>IF($A832="","",(IF((VLOOKUP($A832,DATA!$S$1:$AC$38,7,FALSE))="X","X",(IF(U831="X",1,U831+1)))))</f>
        <v/>
      </c>
      <c r="V832" s="51" t="str">
        <f>IF($A832="","",(IF((VLOOKUP($A832,DATA!$S$1:$AC$38,8,FALSE))="X","X",(IF(V831="X",1,V831+1)))))</f>
        <v/>
      </c>
      <c r="W832" s="50" t="str">
        <f>IF($A832="","",(IF((VLOOKUP($A832,DATA!$S$1:$AC$38,9,FALSE))="X","X",(IF(W831="X",1,W831+1)))))</f>
        <v/>
      </c>
      <c r="X832" s="50" t="str">
        <f>IF($A832="","",(IF((VLOOKUP($A832,DATA!$S$1:$AC$38,10,FALSE))="X","X",(IF(X831="X",1,X831+1)))))</f>
        <v/>
      </c>
      <c r="Y832" s="51" t="str">
        <f>IF($A832="","",(IF((VLOOKUP($A832,DATA!$S$1:$AC$38,11,FALSE))="X","X",(IF(Y831="X",1,Y831+1)))))</f>
        <v/>
      </c>
    </row>
    <row r="833" spans="2:25" ht="18.600000000000001" customHeight="1" x14ac:dyDescent="0.25">
      <c r="B833" s="50" t="str">
        <f>IF($A833="","",(IF((VLOOKUP($A833,DATA!$A$1:$M$38,2,FALSE))="X","X",(IF(B832="X",1,B832+1)))))</f>
        <v/>
      </c>
      <c r="C833" s="51" t="str">
        <f>IF($A833="","",(IF((VLOOKUP($A833,DATA!$A$1:$M$38,3,FALSE))="X","X",(IF(C832="X",1,C832+1)))))</f>
        <v/>
      </c>
      <c r="D833" s="50" t="str">
        <f>IF($A833="","",(IF((VLOOKUP($A833,DATA!$A$1:$M$38,4,FALSE))="X","X",(IF(D832="X",1,D832+1)))))</f>
        <v/>
      </c>
      <c r="E833" s="51" t="str">
        <f>IF($A833="","",(IF((VLOOKUP($A833,DATA!$A$1:$M$38,5,FALSE))="X","X",(IF(E832="X",1,E832+1)))))</f>
        <v/>
      </c>
      <c r="F833" s="50" t="str">
        <f>IF($A833="","",(IF((VLOOKUP($A833,DATA!$A$1:$M$38,6,FALSE))="X","X",(IF(F832="X",1,F832+1)))))</f>
        <v/>
      </c>
      <c r="G833" s="51" t="str">
        <f>IF($A833="","",(IF((VLOOKUP($A833,DATA!$A$1:$M$38,7,FALSE))="X","X",(IF(G832="X",1,G832+1)))))</f>
        <v/>
      </c>
      <c r="H833" s="50" t="str">
        <f>IF($A833="","",(IF((VLOOKUP($A833,DATA!$A$1:$M$38,8,FALSE))="X","X",(IF(H832="X",1,H832+1)))))</f>
        <v/>
      </c>
      <c r="I833" s="50" t="str">
        <f>IF($A833="","",(IF((VLOOKUP($A833,DATA!$A$1:$M$38,9,FALSE))="X","X",(IF(I832="X",1,I832+1)))))</f>
        <v/>
      </c>
      <c r="J833" s="51" t="str">
        <f>IF($A833="","",(IF((VLOOKUP($A833,DATA!$A$1:$M$38,10,FALSE))="X","X",(IF(J832="X",1,J832+1)))))</f>
        <v/>
      </c>
      <c r="K833" s="50" t="str">
        <f>IF($A833="","",(IF((VLOOKUP($A833,DATA!$A$1:$M$38,11,FALSE))="X","X",(IF(K832="X",1,K832+1)))))</f>
        <v/>
      </c>
      <c r="L833" s="50" t="str">
        <f>IF($A833="","",(IF((VLOOKUP($A833,DATA!$A$1:$M$38,12,FALSE))="X","X",(IF(L832="X",1,L832+1)))))</f>
        <v/>
      </c>
      <c r="M833" s="50" t="str">
        <f>IF($A833="","",(IF((VLOOKUP($A833,DATA!$A$1:$M$38,13,FALSE))="X","X",(IF(M832="X",1,M832+1)))))</f>
        <v/>
      </c>
      <c r="N833" s="53" t="str">
        <f t="shared" si="24"/>
        <v/>
      </c>
      <c r="O833" s="51" t="str">
        <f t="shared" si="25"/>
        <v/>
      </c>
      <c r="P833" s="50" t="str">
        <f>IF($A833="","",(IF((VLOOKUP($A833,DATA!$S$1:$AC$38,2,FALSE))="X","X",(IF(P832="X",1,P832+1)))))</f>
        <v/>
      </c>
      <c r="Q833" s="50" t="str">
        <f>IF($A833="","",(IF((VLOOKUP($A833,DATA!$S$1:$AC$38,3,FALSE))="X","X",(IF(Q832="X",1,Q832+1)))))</f>
        <v/>
      </c>
      <c r="R833" s="50" t="str">
        <f>IF($A833="","",(IF((VLOOKUP($A833,DATA!$S$1:$AC$38,4,FALSE))="X","X",(IF(R832="X",1,R832+1)))))</f>
        <v/>
      </c>
      <c r="S833" s="50" t="str">
        <f>IF($A833="","",(IF((VLOOKUP($A833,DATA!$S$1:$AC$38,5,FALSE))="X","X",(IF(S832="X",1,S832+1)))))</f>
        <v/>
      </c>
      <c r="T833" s="50" t="str">
        <f>IF($A833="","",(IF((VLOOKUP($A833,DATA!$S$1:$AC$38,6,FALSE))="X","X",(IF(T832="X",1,T832+1)))))</f>
        <v/>
      </c>
      <c r="U833" s="50" t="str">
        <f>IF($A833="","",(IF((VLOOKUP($A833,DATA!$S$1:$AC$38,7,FALSE))="X","X",(IF(U832="X",1,U832+1)))))</f>
        <v/>
      </c>
      <c r="V833" s="51" t="str">
        <f>IF($A833="","",(IF((VLOOKUP($A833,DATA!$S$1:$AC$38,8,FALSE))="X","X",(IF(V832="X",1,V832+1)))))</f>
        <v/>
      </c>
      <c r="W833" s="50" t="str">
        <f>IF($A833="","",(IF((VLOOKUP($A833,DATA!$S$1:$AC$38,9,FALSE))="X","X",(IF(W832="X",1,W832+1)))))</f>
        <v/>
      </c>
      <c r="X833" s="50" t="str">
        <f>IF($A833="","",(IF((VLOOKUP($A833,DATA!$S$1:$AC$38,10,FALSE))="X","X",(IF(X832="X",1,X832+1)))))</f>
        <v/>
      </c>
      <c r="Y833" s="51" t="str">
        <f>IF($A833="","",(IF((VLOOKUP($A833,DATA!$S$1:$AC$38,11,FALSE))="X","X",(IF(Y832="X",1,Y832+1)))))</f>
        <v/>
      </c>
    </row>
    <row r="834" spans="2:25" ht="18.600000000000001" customHeight="1" x14ac:dyDescent="0.25">
      <c r="B834" s="50" t="str">
        <f>IF($A834="","",(IF((VLOOKUP($A834,DATA!$A$1:$M$38,2,FALSE))="X","X",(IF(B833="X",1,B833+1)))))</f>
        <v/>
      </c>
      <c r="C834" s="51" t="str">
        <f>IF($A834="","",(IF((VLOOKUP($A834,DATA!$A$1:$M$38,3,FALSE))="X","X",(IF(C833="X",1,C833+1)))))</f>
        <v/>
      </c>
      <c r="D834" s="50" t="str">
        <f>IF($A834="","",(IF((VLOOKUP($A834,DATA!$A$1:$M$38,4,FALSE))="X","X",(IF(D833="X",1,D833+1)))))</f>
        <v/>
      </c>
      <c r="E834" s="51" t="str">
        <f>IF($A834="","",(IF((VLOOKUP($A834,DATA!$A$1:$M$38,5,FALSE))="X","X",(IF(E833="X",1,E833+1)))))</f>
        <v/>
      </c>
      <c r="F834" s="50" t="str">
        <f>IF($A834="","",(IF((VLOOKUP($A834,DATA!$A$1:$M$38,6,FALSE))="X","X",(IF(F833="X",1,F833+1)))))</f>
        <v/>
      </c>
      <c r="G834" s="51" t="str">
        <f>IF($A834="","",(IF((VLOOKUP($A834,DATA!$A$1:$M$38,7,FALSE))="X","X",(IF(G833="X",1,G833+1)))))</f>
        <v/>
      </c>
      <c r="H834" s="50" t="str">
        <f>IF($A834="","",(IF((VLOOKUP($A834,DATA!$A$1:$M$38,8,FALSE))="X","X",(IF(H833="X",1,H833+1)))))</f>
        <v/>
      </c>
      <c r="I834" s="50" t="str">
        <f>IF($A834="","",(IF((VLOOKUP($A834,DATA!$A$1:$M$38,9,FALSE))="X","X",(IF(I833="X",1,I833+1)))))</f>
        <v/>
      </c>
      <c r="J834" s="51" t="str">
        <f>IF($A834="","",(IF((VLOOKUP($A834,DATA!$A$1:$M$38,10,FALSE))="X","X",(IF(J833="X",1,J833+1)))))</f>
        <v/>
      </c>
      <c r="K834" s="50" t="str">
        <f>IF($A834="","",(IF((VLOOKUP($A834,DATA!$A$1:$M$38,11,FALSE))="X","X",(IF(K833="X",1,K833+1)))))</f>
        <v/>
      </c>
      <c r="L834" s="50" t="str">
        <f>IF($A834="","",(IF((VLOOKUP($A834,DATA!$A$1:$M$38,12,FALSE))="X","X",(IF(L833="X",1,L833+1)))))</f>
        <v/>
      </c>
      <c r="M834" s="50" t="str">
        <f>IF($A834="","",(IF((VLOOKUP($A834,DATA!$A$1:$M$38,13,FALSE))="X","X",(IF(M833="X",1,M833+1)))))</f>
        <v/>
      </c>
      <c r="N834" s="53" t="str">
        <f t="shared" si="24"/>
        <v/>
      </c>
      <c r="O834" s="51" t="str">
        <f t="shared" si="25"/>
        <v/>
      </c>
      <c r="P834" s="50" t="str">
        <f>IF($A834="","",(IF((VLOOKUP($A834,DATA!$S$1:$AC$38,2,FALSE))="X","X",(IF(P833="X",1,P833+1)))))</f>
        <v/>
      </c>
      <c r="Q834" s="50" t="str">
        <f>IF($A834="","",(IF((VLOOKUP($A834,DATA!$S$1:$AC$38,3,FALSE))="X","X",(IF(Q833="X",1,Q833+1)))))</f>
        <v/>
      </c>
      <c r="R834" s="50" t="str">
        <f>IF($A834="","",(IF((VLOOKUP($A834,DATA!$S$1:$AC$38,4,FALSE))="X","X",(IF(R833="X",1,R833+1)))))</f>
        <v/>
      </c>
      <c r="S834" s="50" t="str">
        <f>IF($A834="","",(IF((VLOOKUP($A834,DATA!$S$1:$AC$38,5,FALSE))="X","X",(IF(S833="X",1,S833+1)))))</f>
        <v/>
      </c>
      <c r="T834" s="50" t="str">
        <f>IF($A834="","",(IF((VLOOKUP($A834,DATA!$S$1:$AC$38,6,FALSE))="X","X",(IF(T833="X",1,T833+1)))))</f>
        <v/>
      </c>
      <c r="U834" s="50" t="str">
        <f>IF($A834="","",(IF((VLOOKUP($A834,DATA!$S$1:$AC$38,7,FALSE))="X","X",(IF(U833="X",1,U833+1)))))</f>
        <v/>
      </c>
      <c r="V834" s="51" t="str">
        <f>IF($A834="","",(IF((VLOOKUP($A834,DATA!$S$1:$AC$38,8,FALSE))="X","X",(IF(V833="X",1,V833+1)))))</f>
        <v/>
      </c>
      <c r="W834" s="50" t="str">
        <f>IF($A834="","",(IF((VLOOKUP($A834,DATA!$S$1:$AC$38,9,FALSE))="X","X",(IF(W833="X",1,W833+1)))))</f>
        <v/>
      </c>
      <c r="X834" s="50" t="str">
        <f>IF($A834="","",(IF((VLOOKUP($A834,DATA!$S$1:$AC$38,10,FALSE))="X","X",(IF(X833="X",1,X833+1)))))</f>
        <v/>
      </c>
      <c r="Y834" s="51" t="str">
        <f>IF($A834="","",(IF((VLOOKUP($A834,DATA!$S$1:$AC$38,11,FALSE))="X","X",(IF(Y833="X",1,Y833+1)))))</f>
        <v/>
      </c>
    </row>
    <row r="835" spans="2:25" ht="18.600000000000001" customHeight="1" x14ac:dyDescent="0.25">
      <c r="B835" s="50" t="str">
        <f>IF($A835="","",(IF((VLOOKUP($A835,DATA!$A$1:$M$38,2,FALSE))="X","X",(IF(B834="X",1,B834+1)))))</f>
        <v/>
      </c>
      <c r="C835" s="51" t="str">
        <f>IF($A835="","",(IF((VLOOKUP($A835,DATA!$A$1:$M$38,3,FALSE))="X","X",(IF(C834="X",1,C834+1)))))</f>
        <v/>
      </c>
      <c r="D835" s="50" t="str">
        <f>IF($A835="","",(IF((VLOOKUP($A835,DATA!$A$1:$M$38,4,FALSE))="X","X",(IF(D834="X",1,D834+1)))))</f>
        <v/>
      </c>
      <c r="E835" s="51" t="str">
        <f>IF($A835="","",(IF((VLOOKUP($A835,DATA!$A$1:$M$38,5,FALSE))="X","X",(IF(E834="X",1,E834+1)))))</f>
        <v/>
      </c>
      <c r="F835" s="50" t="str">
        <f>IF($A835="","",(IF((VLOOKUP($A835,DATA!$A$1:$M$38,6,FALSE))="X","X",(IF(F834="X",1,F834+1)))))</f>
        <v/>
      </c>
      <c r="G835" s="51" t="str">
        <f>IF($A835="","",(IF((VLOOKUP($A835,DATA!$A$1:$M$38,7,FALSE))="X","X",(IF(G834="X",1,G834+1)))))</f>
        <v/>
      </c>
      <c r="H835" s="50" t="str">
        <f>IF($A835="","",(IF((VLOOKUP($A835,DATA!$A$1:$M$38,8,FALSE))="X","X",(IF(H834="X",1,H834+1)))))</f>
        <v/>
      </c>
      <c r="I835" s="50" t="str">
        <f>IF($A835="","",(IF((VLOOKUP($A835,DATA!$A$1:$M$38,9,FALSE))="X","X",(IF(I834="X",1,I834+1)))))</f>
        <v/>
      </c>
      <c r="J835" s="51" t="str">
        <f>IF($A835="","",(IF((VLOOKUP($A835,DATA!$A$1:$M$38,10,FALSE))="X","X",(IF(J834="X",1,J834+1)))))</f>
        <v/>
      </c>
      <c r="K835" s="50" t="str">
        <f>IF($A835="","",(IF((VLOOKUP($A835,DATA!$A$1:$M$38,11,FALSE))="X","X",(IF(K834="X",1,K834+1)))))</f>
        <v/>
      </c>
      <c r="L835" s="50" t="str">
        <f>IF($A835="","",(IF((VLOOKUP($A835,DATA!$A$1:$M$38,12,FALSE))="X","X",(IF(L834="X",1,L834+1)))))</f>
        <v/>
      </c>
      <c r="M835" s="50" t="str">
        <f>IF($A835="","",(IF((VLOOKUP($A835,DATA!$A$1:$M$38,13,FALSE))="X","X",(IF(M834="X",1,M834+1)))))</f>
        <v/>
      </c>
      <c r="N835" s="53" t="str">
        <f t="shared" si="24"/>
        <v/>
      </c>
      <c r="O835" s="51" t="str">
        <f t="shared" si="25"/>
        <v/>
      </c>
      <c r="P835" s="50" t="str">
        <f>IF($A835="","",(IF((VLOOKUP($A835,DATA!$S$1:$AC$38,2,FALSE))="X","X",(IF(P834="X",1,P834+1)))))</f>
        <v/>
      </c>
      <c r="Q835" s="50" t="str">
        <f>IF($A835="","",(IF((VLOOKUP($A835,DATA!$S$1:$AC$38,3,FALSE))="X","X",(IF(Q834="X",1,Q834+1)))))</f>
        <v/>
      </c>
      <c r="R835" s="50" t="str">
        <f>IF($A835="","",(IF((VLOOKUP($A835,DATA!$S$1:$AC$38,4,FALSE))="X","X",(IF(R834="X",1,R834+1)))))</f>
        <v/>
      </c>
      <c r="S835" s="50" t="str">
        <f>IF($A835="","",(IF((VLOOKUP($A835,DATA!$S$1:$AC$38,5,FALSE))="X","X",(IF(S834="X",1,S834+1)))))</f>
        <v/>
      </c>
      <c r="T835" s="50" t="str">
        <f>IF($A835="","",(IF((VLOOKUP($A835,DATA!$S$1:$AC$38,6,FALSE))="X","X",(IF(T834="X",1,T834+1)))))</f>
        <v/>
      </c>
      <c r="U835" s="50" t="str">
        <f>IF($A835="","",(IF((VLOOKUP($A835,DATA!$S$1:$AC$38,7,FALSE))="X","X",(IF(U834="X",1,U834+1)))))</f>
        <v/>
      </c>
      <c r="V835" s="51" t="str">
        <f>IF($A835="","",(IF((VLOOKUP($A835,DATA!$S$1:$AC$38,8,FALSE))="X","X",(IF(V834="X",1,V834+1)))))</f>
        <v/>
      </c>
      <c r="W835" s="50" t="str">
        <f>IF($A835="","",(IF((VLOOKUP($A835,DATA!$S$1:$AC$38,9,FALSE))="X","X",(IF(W834="X",1,W834+1)))))</f>
        <v/>
      </c>
      <c r="X835" s="50" t="str">
        <f>IF($A835="","",(IF((VLOOKUP($A835,DATA!$S$1:$AC$38,10,FALSE))="X","X",(IF(X834="X",1,X834+1)))))</f>
        <v/>
      </c>
      <c r="Y835" s="51" t="str">
        <f>IF($A835="","",(IF((VLOOKUP($A835,DATA!$S$1:$AC$38,11,FALSE))="X","X",(IF(Y834="X",1,Y834+1)))))</f>
        <v/>
      </c>
    </row>
    <row r="836" spans="2:25" ht="18.600000000000001" customHeight="1" x14ac:dyDescent="0.25">
      <c r="B836" s="50" t="str">
        <f>IF($A836="","",(IF((VLOOKUP($A836,DATA!$A$1:$M$38,2,FALSE))="X","X",(IF(B835="X",1,B835+1)))))</f>
        <v/>
      </c>
      <c r="C836" s="51" t="str">
        <f>IF($A836="","",(IF((VLOOKUP($A836,DATA!$A$1:$M$38,3,FALSE))="X","X",(IF(C835="X",1,C835+1)))))</f>
        <v/>
      </c>
      <c r="D836" s="50" t="str">
        <f>IF($A836="","",(IF((VLOOKUP($A836,DATA!$A$1:$M$38,4,FALSE))="X","X",(IF(D835="X",1,D835+1)))))</f>
        <v/>
      </c>
      <c r="E836" s="51" t="str">
        <f>IF($A836="","",(IF((VLOOKUP($A836,DATA!$A$1:$M$38,5,FALSE))="X","X",(IF(E835="X",1,E835+1)))))</f>
        <v/>
      </c>
      <c r="F836" s="50" t="str">
        <f>IF($A836="","",(IF((VLOOKUP($A836,DATA!$A$1:$M$38,6,FALSE))="X","X",(IF(F835="X",1,F835+1)))))</f>
        <v/>
      </c>
      <c r="G836" s="51" t="str">
        <f>IF($A836="","",(IF((VLOOKUP($A836,DATA!$A$1:$M$38,7,FALSE))="X","X",(IF(G835="X",1,G835+1)))))</f>
        <v/>
      </c>
      <c r="H836" s="50" t="str">
        <f>IF($A836="","",(IF((VLOOKUP($A836,DATA!$A$1:$M$38,8,FALSE))="X","X",(IF(H835="X",1,H835+1)))))</f>
        <v/>
      </c>
      <c r="I836" s="50" t="str">
        <f>IF($A836="","",(IF((VLOOKUP($A836,DATA!$A$1:$M$38,9,FALSE))="X","X",(IF(I835="X",1,I835+1)))))</f>
        <v/>
      </c>
      <c r="J836" s="51" t="str">
        <f>IF($A836="","",(IF((VLOOKUP($A836,DATA!$A$1:$M$38,10,FALSE))="X","X",(IF(J835="X",1,J835+1)))))</f>
        <v/>
      </c>
      <c r="K836" s="50" t="str">
        <f>IF($A836="","",(IF((VLOOKUP($A836,DATA!$A$1:$M$38,11,FALSE))="X","X",(IF(K835="X",1,K835+1)))))</f>
        <v/>
      </c>
      <c r="L836" s="50" t="str">
        <f>IF($A836="","",(IF((VLOOKUP($A836,DATA!$A$1:$M$38,12,FALSE))="X","X",(IF(L835="X",1,L835+1)))))</f>
        <v/>
      </c>
      <c r="M836" s="50" t="str">
        <f>IF($A836="","",(IF((VLOOKUP($A836,DATA!$A$1:$M$38,13,FALSE))="X","X",(IF(M835="X",1,M835+1)))))</f>
        <v/>
      </c>
      <c r="N836" s="53" t="str">
        <f t="shared" si="24"/>
        <v/>
      </c>
      <c r="O836" s="51" t="str">
        <f t="shared" si="25"/>
        <v/>
      </c>
      <c r="P836" s="50" t="str">
        <f>IF($A836="","",(IF((VLOOKUP($A836,DATA!$S$1:$AC$38,2,FALSE))="X","X",(IF(P835="X",1,P835+1)))))</f>
        <v/>
      </c>
      <c r="Q836" s="50" t="str">
        <f>IF($A836="","",(IF((VLOOKUP($A836,DATA!$S$1:$AC$38,3,FALSE))="X","X",(IF(Q835="X",1,Q835+1)))))</f>
        <v/>
      </c>
      <c r="R836" s="50" t="str">
        <f>IF($A836="","",(IF((VLOOKUP($A836,DATA!$S$1:$AC$38,4,FALSE))="X","X",(IF(R835="X",1,R835+1)))))</f>
        <v/>
      </c>
      <c r="S836" s="50" t="str">
        <f>IF($A836="","",(IF((VLOOKUP($A836,DATA!$S$1:$AC$38,5,FALSE))="X","X",(IF(S835="X",1,S835+1)))))</f>
        <v/>
      </c>
      <c r="T836" s="50" t="str">
        <f>IF($A836="","",(IF((VLOOKUP($A836,DATA!$S$1:$AC$38,6,FALSE))="X","X",(IF(T835="X",1,T835+1)))))</f>
        <v/>
      </c>
      <c r="U836" s="50" t="str">
        <f>IF($A836="","",(IF((VLOOKUP($A836,DATA!$S$1:$AC$38,7,FALSE))="X","X",(IF(U835="X",1,U835+1)))))</f>
        <v/>
      </c>
      <c r="V836" s="51" t="str">
        <f>IF($A836="","",(IF((VLOOKUP($A836,DATA!$S$1:$AC$38,8,FALSE))="X","X",(IF(V835="X",1,V835+1)))))</f>
        <v/>
      </c>
      <c r="W836" s="50" t="str">
        <f>IF($A836="","",(IF((VLOOKUP($A836,DATA!$S$1:$AC$38,9,FALSE))="X","X",(IF(W835="X",1,W835+1)))))</f>
        <v/>
      </c>
      <c r="X836" s="50" t="str">
        <f>IF($A836="","",(IF((VLOOKUP($A836,DATA!$S$1:$AC$38,10,FALSE))="X","X",(IF(X835="X",1,X835+1)))))</f>
        <v/>
      </c>
      <c r="Y836" s="51" t="str">
        <f>IF($A836="","",(IF((VLOOKUP($A836,DATA!$S$1:$AC$38,11,FALSE))="X","X",(IF(Y835="X",1,Y835+1)))))</f>
        <v/>
      </c>
    </row>
    <row r="837" spans="2:25" ht="18.600000000000001" customHeight="1" x14ac:dyDescent="0.25">
      <c r="B837" s="50" t="str">
        <f>IF($A837="","",(IF((VLOOKUP($A837,DATA!$A$1:$M$38,2,FALSE))="X","X",(IF(B836="X",1,B836+1)))))</f>
        <v/>
      </c>
      <c r="C837" s="51" t="str">
        <f>IF($A837="","",(IF((VLOOKUP($A837,DATA!$A$1:$M$38,3,FALSE))="X","X",(IF(C836="X",1,C836+1)))))</f>
        <v/>
      </c>
      <c r="D837" s="50" t="str">
        <f>IF($A837="","",(IF((VLOOKUP($A837,DATA!$A$1:$M$38,4,FALSE))="X","X",(IF(D836="X",1,D836+1)))))</f>
        <v/>
      </c>
      <c r="E837" s="51" t="str">
        <f>IF($A837="","",(IF((VLOOKUP($A837,DATA!$A$1:$M$38,5,FALSE))="X","X",(IF(E836="X",1,E836+1)))))</f>
        <v/>
      </c>
      <c r="F837" s="50" t="str">
        <f>IF($A837="","",(IF((VLOOKUP($A837,DATA!$A$1:$M$38,6,FALSE))="X","X",(IF(F836="X",1,F836+1)))))</f>
        <v/>
      </c>
      <c r="G837" s="51" t="str">
        <f>IF($A837="","",(IF((VLOOKUP($A837,DATA!$A$1:$M$38,7,FALSE))="X","X",(IF(G836="X",1,G836+1)))))</f>
        <v/>
      </c>
      <c r="H837" s="50" t="str">
        <f>IF($A837="","",(IF((VLOOKUP($A837,DATA!$A$1:$M$38,8,FALSE))="X","X",(IF(H836="X",1,H836+1)))))</f>
        <v/>
      </c>
      <c r="I837" s="50" t="str">
        <f>IF($A837="","",(IF((VLOOKUP($A837,DATA!$A$1:$M$38,9,FALSE))="X","X",(IF(I836="X",1,I836+1)))))</f>
        <v/>
      </c>
      <c r="J837" s="51" t="str">
        <f>IF($A837="","",(IF((VLOOKUP($A837,DATA!$A$1:$M$38,10,FALSE))="X","X",(IF(J836="X",1,J836+1)))))</f>
        <v/>
      </c>
      <c r="K837" s="50" t="str">
        <f>IF($A837="","",(IF((VLOOKUP($A837,DATA!$A$1:$M$38,11,FALSE))="X","X",(IF(K836="X",1,K836+1)))))</f>
        <v/>
      </c>
      <c r="L837" s="50" t="str">
        <f>IF($A837="","",(IF((VLOOKUP($A837,DATA!$A$1:$M$38,12,FALSE))="X","X",(IF(L836="X",1,L836+1)))))</f>
        <v/>
      </c>
      <c r="M837" s="50" t="str">
        <f>IF($A837="","",(IF((VLOOKUP($A837,DATA!$A$1:$M$38,13,FALSE))="X","X",(IF(M836="X",1,M836+1)))))</f>
        <v/>
      </c>
      <c r="N837" s="53" t="str">
        <f t="shared" si="24"/>
        <v/>
      </c>
      <c r="O837" s="51" t="str">
        <f t="shared" si="25"/>
        <v/>
      </c>
      <c r="P837" s="50" t="str">
        <f>IF($A837="","",(IF((VLOOKUP($A837,DATA!$S$1:$AC$38,2,FALSE))="X","X",(IF(P836="X",1,P836+1)))))</f>
        <v/>
      </c>
      <c r="Q837" s="50" t="str">
        <f>IF($A837="","",(IF((VLOOKUP($A837,DATA!$S$1:$AC$38,3,FALSE))="X","X",(IF(Q836="X",1,Q836+1)))))</f>
        <v/>
      </c>
      <c r="R837" s="50" t="str">
        <f>IF($A837="","",(IF((VLOOKUP($A837,DATA!$S$1:$AC$38,4,FALSE))="X","X",(IF(R836="X",1,R836+1)))))</f>
        <v/>
      </c>
      <c r="S837" s="50" t="str">
        <f>IF($A837="","",(IF((VLOOKUP($A837,DATA!$S$1:$AC$38,5,FALSE))="X","X",(IF(S836="X",1,S836+1)))))</f>
        <v/>
      </c>
      <c r="T837" s="50" t="str">
        <f>IF($A837="","",(IF((VLOOKUP($A837,DATA!$S$1:$AC$38,6,FALSE))="X","X",(IF(T836="X",1,T836+1)))))</f>
        <v/>
      </c>
      <c r="U837" s="50" t="str">
        <f>IF($A837="","",(IF((VLOOKUP($A837,DATA!$S$1:$AC$38,7,FALSE))="X","X",(IF(U836="X",1,U836+1)))))</f>
        <v/>
      </c>
      <c r="V837" s="51" t="str">
        <f>IF($A837="","",(IF((VLOOKUP($A837,DATA!$S$1:$AC$38,8,FALSE))="X","X",(IF(V836="X",1,V836+1)))))</f>
        <v/>
      </c>
      <c r="W837" s="50" t="str">
        <f>IF($A837="","",(IF((VLOOKUP($A837,DATA!$S$1:$AC$38,9,FALSE))="X","X",(IF(W836="X",1,W836+1)))))</f>
        <v/>
      </c>
      <c r="X837" s="50" t="str">
        <f>IF($A837="","",(IF((VLOOKUP($A837,DATA!$S$1:$AC$38,10,FALSE))="X","X",(IF(X836="X",1,X836+1)))))</f>
        <v/>
      </c>
      <c r="Y837" s="51" t="str">
        <f>IF($A837="","",(IF((VLOOKUP($A837,DATA!$S$1:$AC$38,11,FALSE))="X","X",(IF(Y836="X",1,Y836+1)))))</f>
        <v/>
      </c>
    </row>
    <row r="838" spans="2:25" ht="18.600000000000001" customHeight="1" x14ac:dyDescent="0.25">
      <c r="B838" s="50" t="str">
        <f>IF($A838="","",(IF((VLOOKUP($A838,DATA!$A$1:$M$38,2,FALSE))="X","X",(IF(B837="X",1,B837+1)))))</f>
        <v/>
      </c>
      <c r="C838" s="51" t="str">
        <f>IF($A838="","",(IF((VLOOKUP($A838,DATA!$A$1:$M$38,3,FALSE))="X","X",(IF(C837="X",1,C837+1)))))</f>
        <v/>
      </c>
      <c r="D838" s="50" t="str">
        <f>IF($A838="","",(IF((VLOOKUP($A838,DATA!$A$1:$M$38,4,FALSE))="X","X",(IF(D837="X",1,D837+1)))))</f>
        <v/>
      </c>
      <c r="E838" s="51" t="str">
        <f>IF($A838="","",(IF((VLOOKUP($A838,DATA!$A$1:$M$38,5,FALSE))="X","X",(IF(E837="X",1,E837+1)))))</f>
        <v/>
      </c>
      <c r="F838" s="50" t="str">
        <f>IF($A838="","",(IF((VLOOKUP($A838,DATA!$A$1:$M$38,6,FALSE))="X","X",(IF(F837="X",1,F837+1)))))</f>
        <v/>
      </c>
      <c r="G838" s="51" t="str">
        <f>IF($A838="","",(IF((VLOOKUP($A838,DATA!$A$1:$M$38,7,FALSE))="X","X",(IF(G837="X",1,G837+1)))))</f>
        <v/>
      </c>
      <c r="H838" s="50" t="str">
        <f>IF($A838="","",(IF((VLOOKUP($A838,DATA!$A$1:$M$38,8,FALSE))="X","X",(IF(H837="X",1,H837+1)))))</f>
        <v/>
      </c>
      <c r="I838" s="50" t="str">
        <f>IF($A838="","",(IF((VLOOKUP($A838,DATA!$A$1:$M$38,9,FALSE))="X","X",(IF(I837="X",1,I837+1)))))</f>
        <v/>
      </c>
      <c r="J838" s="51" t="str">
        <f>IF($A838="","",(IF((VLOOKUP($A838,DATA!$A$1:$M$38,10,FALSE))="X","X",(IF(J837="X",1,J837+1)))))</f>
        <v/>
      </c>
      <c r="K838" s="50" t="str">
        <f>IF($A838="","",(IF((VLOOKUP($A838,DATA!$A$1:$M$38,11,FALSE))="X","X",(IF(K837="X",1,K837+1)))))</f>
        <v/>
      </c>
      <c r="L838" s="50" t="str">
        <f>IF($A838="","",(IF((VLOOKUP($A838,DATA!$A$1:$M$38,12,FALSE))="X","X",(IF(L837="X",1,L837+1)))))</f>
        <v/>
      </c>
      <c r="M838" s="50" t="str">
        <f>IF($A838="","",(IF((VLOOKUP($A838,DATA!$A$1:$M$38,13,FALSE))="X","X",(IF(M837="X",1,M837+1)))))</f>
        <v/>
      </c>
      <c r="N838" s="53" t="str">
        <f t="shared" ref="N838:N901" si="26">IF($A838="","",(IF((AND($A838=$A837,$A838&lt;&gt;""))=TRUE,"X",(IF(N837="X",1,N837+1)))))</f>
        <v/>
      </c>
      <c r="O838" s="51" t="str">
        <f t="shared" ref="O838:O901" si="27">IF($A838="","",(IF((AND($A838=$A836,$A838&lt;&gt;""))=TRUE,"X",(IF(O837="X",1,O837+1)))))</f>
        <v/>
      </c>
      <c r="P838" s="50" t="str">
        <f>IF($A838="","",(IF((VLOOKUP($A838,DATA!$S$1:$AC$38,2,FALSE))="X","X",(IF(P837="X",1,P837+1)))))</f>
        <v/>
      </c>
      <c r="Q838" s="50" t="str">
        <f>IF($A838="","",(IF((VLOOKUP($A838,DATA!$S$1:$AC$38,3,FALSE))="X","X",(IF(Q837="X",1,Q837+1)))))</f>
        <v/>
      </c>
      <c r="R838" s="50" t="str">
        <f>IF($A838="","",(IF((VLOOKUP($A838,DATA!$S$1:$AC$38,4,FALSE))="X","X",(IF(R837="X",1,R837+1)))))</f>
        <v/>
      </c>
      <c r="S838" s="50" t="str">
        <f>IF($A838="","",(IF((VLOOKUP($A838,DATA!$S$1:$AC$38,5,FALSE))="X","X",(IF(S837="X",1,S837+1)))))</f>
        <v/>
      </c>
      <c r="T838" s="50" t="str">
        <f>IF($A838="","",(IF((VLOOKUP($A838,DATA!$S$1:$AC$38,6,FALSE))="X","X",(IF(T837="X",1,T837+1)))))</f>
        <v/>
      </c>
      <c r="U838" s="50" t="str">
        <f>IF($A838="","",(IF((VLOOKUP($A838,DATA!$S$1:$AC$38,7,FALSE))="X","X",(IF(U837="X",1,U837+1)))))</f>
        <v/>
      </c>
      <c r="V838" s="51" t="str">
        <f>IF($A838="","",(IF((VLOOKUP($A838,DATA!$S$1:$AC$38,8,FALSE))="X","X",(IF(V837="X",1,V837+1)))))</f>
        <v/>
      </c>
      <c r="W838" s="50" t="str">
        <f>IF($A838="","",(IF((VLOOKUP($A838,DATA!$S$1:$AC$38,9,FALSE))="X","X",(IF(W837="X",1,W837+1)))))</f>
        <v/>
      </c>
      <c r="X838" s="50" t="str">
        <f>IF($A838="","",(IF((VLOOKUP($A838,DATA!$S$1:$AC$38,10,FALSE))="X","X",(IF(X837="X",1,X837+1)))))</f>
        <v/>
      </c>
      <c r="Y838" s="51" t="str">
        <f>IF($A838="","",(IF((VLOOKUP($A838,DATA!$S$1:$AC$38,11,FALSE))="X","X",(IF(Y837="X",1,Y837+1)))))</f>
        <v/>
      </c>
    </row>
    <row r="839" spans="2:25" ht="18.600000000000001" customHeight="1" x14ac:dyDescent="0.25">
      <c r="B839" s="50" t="str">
        <f>IF($A839="","",(IF((VLOOKUP($A839,DATA!$A$1:$M$38,2,FALSE))="X","X",(IF(B838="X",1,B838+1)))))</f>
        <v/>
      </c>
      <c r="C839" s="51" t="str">
        <f>IF($A839="","",(IF((VLOOKUP($A839,DATA!$A$1:$M$38,3,FALSE))="X","X",(IF(C838="X",1,C838+1)))))</f>
        <v/>
      </c>
      <c r="D839" s="50" t="str">
        <f>IF($A839="","",(IF((VLOOKUP($A839,DATA!$A$1:$M$38,4,FALSE))="X","X",(IF(D838="X",1,D838+1)))))</f>
        <v/>
      </c>
      <c r="E839" s="51" t="str">
        <f>IF($A839="","",(IF((VLOOKUP($A839,DATA!$A$1:$M$38,5,FALSE))="X","X",(IF(E838="X",1,E838+1)))))</f>
        <v/>
      </c>
      <c r="F839" s="50" t="str">
        <f>IF($A839="","",(IF((VLOOKUP($A839,DATA!$A$1:$M$38,6,FALSE))="X","X",(IF(F838="X",1,F838+1)))))</f>
        <v/>
      </c>
      <c r="G839" s="51" t="str">
        <f>IF($A839="","",(IF((VLOOKUP($A839,DATA!$A$1:$M$38,7,FALSE))="X","X",(IF(G838="X",1,G838+1)))))</f>
        <v/>
      </c>
      <c r="H839" s="50" t="str">
        <f>IF($A839="","",(IF((VLOOKUP($A839,DATA!$A$1:$M$38,8,FALSE))="X","X",(IF(H838="X",1,H838+1)))))</f>
        <v/>
      </c>
      <c r="I839" s="50" t="str">
        <f>IF($A839="","",(IF((VLOOKUP($A839,DATA!$A$1:$M$38,9,FALSE))="X","X",(IF(I838="X",1,I838+1)))))</f>
        <v/>
      </c>
      <c r="J839" s="51" t="str">
        <f>IF($A839="","",(IF((VLOOKUP($A839,DATA!$A$1:$M$38,10,FALSE))="X","X",(IF(J838="X",1,J838+1)))))</f>
        <v/>
      </c>
      <c r="K839" s="50" t="str">
        <f>IF($A839="","",(IF((VLOOKUP($A839,DATA!$A$1:$M$38,11,FALSE))="X","X",(IF(K838="X",1,K838+1)))))</f>
        <v/>
      </c>
      <c r="L839" s="50" t="str">
        <f>IF($A839="","",(IF((VLOOKUP($A839,DATA!$A$1:$M$38,12,FALSE))="X","X",(IF(L838="X",1,L838+1)))))</f>
        <v/>
      </c>
      <c r="M839" s="50" t="str">
        <f>IF($A839="","",(IF((VLOOKUP($A839,DATA!$A$1:$M$38,13,FALSE))="X","X",(IF(M838="X",1,M838+1)))))</f>
        <v/>
      </c>
      <c r="N839" s="53" t="str">
        <f t="shared" si="26"/>
        <v/>
      </c>
      <c r="O839" s="51" t="str">
        <f t="shared" si="27"/>
        <v/>
      </c>
      <c r="P839" s="50" t="str">
        <f>IF($A839="","",(IF((VLOOKUP($A839,DATA!$S$1:$AC$38,2,FALSE))="X","X",(IF(P838="X",1,P838+1)))))</f>
        <v/>
      </c>
      <c r="Q839" s="50" t="str">
        <f>IF($A839="","",(IF((VLOOKUP($A839,DATA!$S$1:$AC$38,3,FALSE))="X","X",(IF(Q838="X",1,Q838+1)))))</f>
        <v/>
      </c>
      <c r="R839" s="50" t="str">
        <f>IF($A839="","",(IF((VLOOKUP($A839,DATA!$S$1:$AC$38,4,FALSE))="X","X",(IF(R838="X",1,R838+1)))))</f>
        <v/>
      </c>
      <c r="S839" s="50" t="str">
        <f>IF($A839="","",(IF((VLOOKUP($A839,DATA!$S$1:$AC$38,5,FALSE))="X","X",(IF(S838="X",1,S838+1)))))</f>
        <v/>
      </c>
      <c r="T839" s="50" t="str">
        <f>IF($A839="","",(IF((VLOOKUP($A839,DATA!$S$1:$AC$38,6,FALSE))="X","X",(IF(T838="X",1,T838+1)))))</f>
        <v/>
      </c>
      <c r="U839" s="50" t="str">
        <f>IF($A839="","",(IF((VLOOKUP($A839,DATA!$S$1:$AC$38,7,FALSE))="X","X",(IF(U838="X",1,U838+1)))))</f>
        <v/>
      </c>
      <c r="V839" s="51" t="str">
        <f>IF($A839="","",(IF((VLOOKUP($A839,DATA!$S$1:$AC$38,8,FALSE))="X","X",(IF(V838="X",1,V838+1)))))</f>
        <v/>
      </c>
      <c r="W839" s="50" t="str">
        <f>IF($A839="","",(IF((VLOOKUP($A839,DATA!$S$1:$AC$38,9,FALSE))="X","X",(IF(W838="X",1,W838+1)))))</f>
        <v/>
      </c>
      <c r="X839" s="50" t="str">
        <f>IF($A839="","",(IF((VLOOKUP($A839,DATA!$S$1:$AC$38,10,FALSE))="X","X",(IF(X838="X",1,X838+1)))))</f>
        <v/>
      </c>
      <c r="Y839" s="51" t="str">
        <f>IF($A839="","",(IF((VLOOKUP($A839,DATA!$S$1:$AC$38,11,FALSE))="X","X",(IF(Y838="X",1,Y838+1)))))</f>
        <v/>
      </c>
    </row>
    <row r="840" spans="2:25" ht="18.600000000000001" customHeight="1" x14ac:dyDescent="0.25">
      <c r="B840" s="50" t="str">
        <f>IF($A840="","",(IF((VLOOKUP($A840,DATA!$A$1:$M$38,2,FALSE))="X","X",(IF(B839="X",1,B839+1)))))</f>
        <v/>
      </c>
      <c r="C840" s="51" t="str">
        <f>IF($A840="","",(IF((VLOOKUP($A840,DATA!$A$1:$M$38,3,FALSE))="X","X",(IF(C839="X",1,C839+1)))))</f>
        <v/>
      </c>
      <c r="D840" s="50" t="str">
        <f>IF($A840="","",(IF((VLOOKUP($A840,DATA!$A$1:$M$38,4,FALSE))="X","X",(IF(D839="X",1,D839+1)))))</f>
        <v/>
      </c>
      <c r="E840" s="51" t="str">
        <f>IF($A840="","",(IF((VLOOKUP($A840,DATA!$A$1:$M$38,5,FALSE))="X","X",(IF(E839="X",1,E839+1)))))</f>
        <v/>
      </c>
      <c r="F840" s="50" t="str">
        <f>IF($A840="","",(IF((VLOOKUP($A840,DATA!$A$1:$M$38,6,FALSE))="X","X",(IF(F839="X",1,F839+1)))))</f>
        <v/>
      </c>
      <c r="G840" s="51" t="str">
        <f>IF($A840="","",(IF((VLOOKUP($A840,DATA!$A$1:$M$38,7,FALSE))="X","X",(IF(G839="X",1,G839+1)))))</f>
        <v/>
      </c>
      <c r="H840" s="50" t="str">
        <f>IF($A840="","",(IF((VLOOKUP($A840,DATA!$A$1:$M$38,8,FALSE))="X","X",(IF(H839="X",1,H839+1)))))</f>
        <v/>
      </c>
      <c r="I840" s="50" t="str">
        <f>IF($A840="","",(IF((VLOOKUP($A840,DATA!$A$1:$M$38,9,FALSE))="X","X",(IF(I839="X",1,I839+1)))))</f>
        <v/>
      </c>
      <c r="J840" s="51" t="str">
        <f>IF($A840="","",(IF((VLOOKUP($A840,DATA!$A$1:$M$38,10,FALSE))="X","X",(IF(J839="X",1,J839+1)))))</f>
        <v/>
      </c>
      <c r="K840" s="50" t="str">
        <f>IF($A840="","",(IF((VLOOKUP($A840,DATA!$A$1:$M$38,11,FALSE))="X","X",(IF(K839="X",1,K839+1)))))</f>
        <v/>
      </c>
      <c r="L840" s="50" t="str">
        <f>IF($A840="","",(IF((VLOOKUP($A840,DATA!$A$1:$M$38,12,FALSE))="X","X",(IF(L839="X",1,L839+1)))))</f>
        <v/>
      </c>
      <c r="M840" s="50" t="str">
        <f>IF($A840="","",(IF((VLOOKUP($A840,DATA!$A$1:$M$38,13,FALSE))="X","X",(IF(M839="X",1,M839+1)))))</f>
        <v/>
      </c>
      <c r="N840" s="53" t="str">
        <f t="shared" si="26"/>
        <v/>
      </c>
      <c r="O840" s="51" t="str">
        <f t="shared" si="27"/>
        <v/>
      </c>
      <c r="P840" s="50" t="str">
        <f>IF($A840="","",(IF((VLOOKUP($A840,DATA!$S$1:$AC$38,2,FALSE))="X","X",(IF(P839="X",1,P839+1)))))</f>
        <v/>
      </c>
      <c r="Q840" s="50" t="str">
        <f>IF($A840="","",(IF((VLOOKUP($A840,DATA!$S$1:$AC$38,3,FALSE))="X","X",(IF(Q839="X",1,Q839+1)))))</f>
        <v/>
      </c>
      <c r="R840" s="50" t="str">
        <f>IF($A840="","",(IF((VLOOKUP($A840,DATA!$S$1:$AC$38,4,FALSE))="X","X",(IF(R839="X",1,R839+1)))))</f>
        <v/>
      </c>
      <c r="S840" s="50" t="str">
        <f>IF($A840="","",(IF((VLOOKUP($A840,DATA!$S$1:$AC$38,5,FALSE))="X","X",(IF(S839="X",1,S839+1)))))</f>
        <v/>
      </c>
      <c r="T840" s="50" t="str">
        <f>IF($A840="","",(IF((VLOOKUP($A840,DATA!$S$1:$AC$38,6,FALSE))="X","X",(IF(T839="X",1,T839+1)))))</f>
        <v/>
      </c>
      <c r="U840" s="50" t="str">
        <f>IF($A840="","",(IF((VLOOKUP($A840,DATA!$S$1:$AC$38,7,FALSE))="X","X",(IF(U839="X",1,U839+1)))))</f>
        <v/>
      </c>
      <c r="V840" s="51" t="str">
        <f>IF($A840="","",(IF((VLOOKUP($A840,DATA!$S$1:$AC$38,8,FALSE))="X","X",(IF(V839="X",1,V839+1)))))</f>
        <v/>
      </c>
      <c r="W840" s="50" t="str">
        <f>IF($A840="","",(IF((VLOOKUP($A840,DATA!$S$1:$AC$38,9,FALSE))="X","X",(IF(W839="X",1,W839+1)))))</f>
        <v/>
      </c>
      <c r="X840" s="50" t="str">
        <f>IF($A840="","",(IF((VLOOKUP($A840,DATA!$S$1:$AC$38,10,FALSE))="X","X",(IF(X839="X",1,X839+1)))))</f>
        <v/>
      </c>
      <c r="Y840" s="51" t="str">
        <f>IF($A840="","",(IF((VLOOKUP($A840,DATA!$S$1:$AC$38,11,FALSE))="X","X",(IF(Y839="X",1,Y839+1)))))</f>
        <v/>
      </c>
    </row>
    <row r="841" spans="2:25" ht="18.600000000000001" customHeight="1" x14ac:dyDescent="0.25">
      <c r="B841" s="50" t="str">
        <f>IF($A841="","",(IF((VLOOKUP($A841,DATA!$A$1:$M$38,2,FALSE))="X","X",(IF(B840="X",1,B840+1)))))</f>
        <v/>
      </c>
      <c r="C841" s="51" t="str">
        <f>IF($A841="","",(IF((VLOOKUP($A841,DATA!$A$1:$M$38,3,FALSE))="X","X",(IF(C840="X",1,C840+1)))))</f>
        <v/>
      </c>
      <c r="D841" s="50" t="str">
        <f>IF($A841="","",(IF((VLOOKUP($A841,DATA!$A$1:$M$38,4,FALSE))="X","X",(IF(D840="X",1,D840+1)))))</f>
        <v/>
      </c>
      <c r="E841" s="51" t="str">
        <f>IF($A841="","",(IF((VLOOKUP($A841,DATA!$A$1:$M$38,5,FALSE))="X","X",(IF(E840="X",1,E840+1)))))</f>
        <v/>
      </c>
      <c r="F841" s="50" t="str">
        <f>IF($A841="","",(IF((VLOOKUP($A841,DATA!$A$1:$M$38,6,FALSE))="X","X",(IF(F840="X",1,F840+1)))))</f>
        <v/>
      </c>
      <c r="G841" s="51" t="str">
        <f>IF($A841="","",(IF((VLOOKUP($A841,DATA!$A$1:$M$38,7,FALSE))="X","X",(IF(G840="X",1,G840+1)))))</f>
        <v/>
      </c>
      <c r="H841" s="50" t="str">
        <f>IF($A841="","",(IF((VLOOKUP($A841,DATA!$A$1:$M$38,8,FALSE))="X","X",(IF(H840="X",1,H840+1)))))</f>
        <v/>
      </c>
      <c r="I841" s="50" t="str">
        <f>IF($A841="","",(IF((VLOOKUP($A841,DATA!$A$1:$M$38,9,FALSE))="X","X",(IF(I840="X",1,I840+1)))))</f>
        <v/>
      </c>
      <c r="J841" s="51" t="str">
        <f>IF($A841="","",(IF((VLOOKUP($A841,DATA!$A$1:$M$38,10,FALSE))="X","X",(IF(J840="X",1,J840+1)))))</f>
        <v/>
      </c>
      <c r="K841" s="50" t="str">
        <f>IF($A841="","",(IF((VLOOKUP($A841,DATA!$A$1:$M$38,11,FALSE))="X","X",(IF(K840="X",1,K840+1)))))</f>
        <v/>
      </c>
      <c r="L841" s="50" t="str">
        <f>IF($A841="","",(IF((VLOOKUP($A841,DATA!$A$1:$M$38,12,FALSE))="X","X",(IF(L840="X",1,L840+1)))))</f>
        <v/>
      </c>
      <c r="M841" s="50" t="str">
        <f>IF($A841="","",(IF((VLOOKUP($A841,DATA!$A$1:$M$38,13,FALSE))="X","X",(IF(M840="X",1,M840+1)))))</f>
        <v/>
      </c>
      <c r="N841" s="53" t="str">
        <f t="shared" si="26"/>
        <v/>
      </c>
      <c r="O841" s="51" t="str">
        <f t="shared" si="27"/>
        <v/>
      </c>
      <c r="P841" s="50" t="str">
        <f>IF($A841="","",(IF((VLOOKUP($A841,DATA!$S$1:$AC$38,2,FALSE))="X","X",(IF(P840="X",1,P840+1)))))</f>
        <v/>
      </c>
      <c r="Q841" s="50" t="str">
        <f>IF($A841="","",(IF((VLOOKUP($A841,DATA!$S$1:$AC$38,3,FALSE))="X","X",(IF(Q840="X",1,Q840+1)))))</f>
        <v/>
      </c>
      <c r="R841" s="50" t="str">
        <f>IF($A841="","",(IF((VLOOKUP($A841,DATA!$S$1:$AC$38,4,FALSE))="X","X",(IF(R840="X",1,R840+1)))))</f>
        <v/>
      </c>
      <c r="S841" s="50" t="str">
        <f>IF($A841="","",(IF((VLOOKUP($A841,DATA!$S$1:$AC$38,5,FALSE))="X","X",(IF(S840="X",1,S840+1)))))</f>
        <v/>
      </c>
      <c r="T841" s="50" t="str">
        <f>IF($A841="","",(IF((VLOOKUP($A841,DATA!$S$1:$AC$38,6,FALSE))="X","X",(IF(T840="X",1,T840+1)))))</f>
        <v/>
      </c>
      <c r="U841" s="50" t="str">
        <f>IF($A841="","",(IF((VLOOKUP($A841,DATA!$S$1:$AC$38,7,FALSE))="X","X",(IF(U840="X",1,U840+1)))))</f>
        <v/>
      </c>
      <c r="V841" s="51" t="str">
        <f>IF($A841="","",(IF((VLOOKUP($A841,DATA!$S$1:$AC$38,8,FALSE))="X","X",(IF(V840="X",1,V840+1)))))</f>
        <v/>
      </c>
      <c r="W841" s="50" t="str">
        <f>IF($A841="","",(IF((VLOOKUP($A841,DATA!$S$1:$AC$38,9,FALSE))="X","X",(IF(W840="X",1,W840+1)))))</f>
        <v/>
      </c>
      <c r="X841" s="50" t="str">
        <f>IF($A841="","",(IF((VLOOKUP($A841,DATA!$S$1:$AC$38,10,FALSE))="X","X",(IF(X840="X",1,X840+1)))))</f>
        <v/>
      </c>
      <c r="Y841" s="51" t="str">
        <f>IF($A841="","",(IF((VLOOKUP($A841,DATA!$S$1:$AC$38,11,FALSE))="X","X",(IF(Y840="X",1,Y840+1)))))</f>
        <v/>
      </c>
    </row>
    <row r="842" spans="2:25" ht="18.600000000000001" customHeight="1" x14ac:dyDescent="0.25">
      <c r="B842" s="50" t="str">
        <f>IF($A842="","",(IF((VLOOKUP($A842,DATA!$A$1:$M$38,2,FALSE))="X","X",(IF(B841="X",1,B841+1)))))</f>
        <v/>
      </c>
      <c r="C842" s="51" t="str">
        <f>IF($A842="","",(IF((VLOOKUP($A842,DATA!$A$1:$M$38,3,FALSE))="X","X",(IF(C841="X",1,C841+1)))))</f>
        <v/>
      </c>
      <c r="D842" s="50" t="str">
        <f>IF($A842="","",(IF((VLOOKUP($A842,DATA!$A$1:$M$38,4,FALSE))="X","X",(IF(D841="X",1,D841+1)))))</f>
        <v/>
      </c>
      <c r="E842" s="51" t="str">
        <f>IF($A842="","",(IF((VLOOKUP($A842,DATA!$A$1:$M$38,5,FALSE))="X","X",(IF(E841="X",1,E841+1)))))</f>
        <v/>
      </c>
      <c r="F842" s="50" t="str">
        <f>IF($A842="","",(IF((VLOOKUP($A842,DATA!$A$1:$M$38,6,FALSE))="X","X",(IF(F841="X",1,F841+1)))))</f>
        <v/>
      </c>
      <c r="G842" s="51" t="str">
        <f>IF($A842="","",(IF((VLOOKUP($A842,DATA!$A$1:$M$38,7,FALSE))="X","X",(IF(G841="X",1,G841+1)))))</f>
        <v/>
      </c>
      <c r="H842" s="50" t="str">
        <f>IF($A842="","",(IF((VLOOKUP($A842,DATA!$A$1:$M$38,8,FALSE))="X","X",(IF(H841="X",1,H841+1)))))</f>
        <v/>
      </c>
      <c r="I842" s="50" t="str">
        <f>IF($A842="","",(IF((VLOOKUP($A842,DATA!$A$1:$M$38,9,FALSE))="X","X",(IF(I841="X",1,I841+1)))))</f>
        <v/>
      </c>
      <c r="J842" s="51" t="str">
        <f>IF($A842="","",(IF((VLOOKUP($A842,DATA!$A$1:$M$38,10,FALSE))="X","X",(IF(J841="X",1,J841+1)))))</f>
        <v/>
      </c>
      <c r="K842" s="50" t="str">
        <f>IF($A842="","",(IF((VLOOKUP($A842,DATA!$A$1:$M$38,11,FALSE))="X","X",(IF(K841="X",1,K841+1)))))</f>
        <v/>
      </c>
      <c r="L842" s="50" t="str">
        <f>IF($A842="","",(IF((VLOOKUP($A842,DATA!$A$1:$M$38,12,FALSE))="X","X",(IF(L841="X",1,L841+1)))))</f>
        <v/>
      </c>
      <c r="M842" s="50" t="str">
        <f>IF($A842="","",(IF((VLOOKUP($A842,DATA!$A$1:$M$38,13,FALSE))="X","X",(IF(M841="X",1,M841+1)))))</f>
        <v/>
      </c>
      <c r="N842" s="53" t="str">
        <f t="shared" si="26"/>
        <v/>
      </c>
      <c r="O842" s="51" t="str">
        <f t="shared" si="27"/>
        <v/>
      </c>
      <c r="P842" s="50" t="str">
        <f>IF($A842="","",(IF((VLOOKUP($A842,DATA!$S$1:$AC$38,2,FALSE))="X","X",(IF(P841="X",1,P841+1)))))</f>
        <v/>
      </c>
      <c r="Q842" s="50" t="str">
        <f>IF($A842="","",(IF((VLOOKUP($A842,DATA!$S$1:$AC$38,3,FALSE))="X","X",(IF(Q841="X",1,Q841+1)))))</f>
        <v/>
      </c>
      <c r="R842" s="50" t="str">
        <f>IF($A842="","",(IF((VLOOKUP($A842,DATA!$S$1:$AC$38,4,FALSE))="X","X",(IF(R841="X",1,R841+1)))))</f>
        <v/>
      </c>
      <c r="S842" s="50" t="str">
        <f>IF($A842="","",(IF((VLOOKUP($A842,DATA!$S$1:$AC$38,5,FALSE))="X","X",(IF(S841="X",1,S841+1)))))</f>
        <v/>
      </c>
      <c r="T842" s="50" t="str">
        <f>IF($A842="","",(IF((VLOOKUP($A842,DATA!$S$1:$AC$38,6,FALSE))="X","X",(IF(T841="X",1,T841+1)))))</f>
        <v/>
      </c>
      <c r="U842" s="50" t="str">
        <f>IF($A842="","",(IF((VLOOKUP($A842,DATA!$S$1:$AC$38,7,FALSE))="X","X",(IF(U841="X",1,U841+1)))))</f>
        <v/>
      </c>
      <c r="V842" s="51" t="str">
        <f>IF($A842="","",(IF((VLOOKUP($A842,DATA!$S$1:$AC$38,8,FALSE))="X","X",(IF(V841="X",1,V841+1)))))</f>
        <v/>
      </c>
      <c r="W842" s="50" t="str">
        <f>IF($A842="","",(IF((VLOOKUP($A842,DATA!$S$1:$AC$38,9,FALSE))="X","X",(IF(W841="X",1,W841+1)))))</f>
        <v/>
      </c>
      <c r="X842" s="50" t="str">
        <f>IF($A842="","",(IF((VLOOKUP($A842,DATA!$S$1:$AC$38,10,FALSE))="X","X",(IF(X841="X",1,X841+1)))))</f>
        <v/>
      </c>
      <c r="Y842" s="51" t="str">
        <f>IF($A842="","",(IF((VLOOKUP($A842,DATA!$S$1:$AC$38,11,FALSE))="X","X",(IF(Y841="X",1,Y841+1)))))</f>
        <v/>
      </c>
    </row>
    <row r="843" spans="2:25" ht="18.600000000000001" customHeight="1" x14ac:dyDescent="0.25">
      <c r="B843" s="50" t="str">
        <f>IF($A843="","",(IF((VLOOKUP($A843,DATA!$A$1:$M$38,2,FALSE))="X","X",(IF(B842="X",1,B842+1)))))</f>
        <v/>
      </c>
      <c r="C843" s="51" t="str">
        <f>IF($A843="","",(IF((VLOOKUP($A843,DATA!$A$1:$M$38,3,FALSE))="X","X",(IF(C842="X",1,C842+1)))))</f>
        <v/>
      </c>
      <c r="D843" s="50" t="str">
        <f>IF($A843="","",(IF((VLOOKUP($A843,DATA!$A$1:$M$38,4,FALSE))="X","X",(IF(D842="X",1,D842+1)))))</f>
        <v/>
      </c>
      <c r="E843" s="51" t="str">
        <f>IF($A843="","",(IF((VLOOKUP($A843,DATA!$A$1:$M$38,5,FALSE))="X","X",(IF(E842="X",1,E842+1)))))</f>
        <v/>
      </c>
      <c r="F843" s="50" t="str">
        <f>IF($A843="","",(IF((VLOOKUP($A843,DATA!$A$1:$M$38,6,FALSE))="X","X",(IF(F842="X",1,F842+1)))))</f>
        <v/>
      </c>
      <c r="G843" s="51" t="str">
        <f>IF($A843="","",(IF((VLOOKUP($A843,DATA!$A$1:$M$38,7,FALSE))="X","X",(IF(G842="X",1,G842+1)))))</f>
        <v/>
      </c>
      <c r="H843" s="50" t="str">
        <f>IF($A843="","",(IF((VLOOKUP($A843,DATA!$A$1:$M$38,8,FALSE))="X","X",(IF(H842="X",1,H842+1)))))</f>
        <v/>
      </c>
      <c r="I843" s="50" t="str">
        <f>IF($A843="","",(IF((VLOOKUP($A843,DATA!$A$1:$M$38,9,FALSE))="X","X",(IF(I842="X",1,I842+1)))))</f>
        <v/>
      </c>
      <c r="J843" s="51" t="str">
        <f>IF($A843="","",(IF((VLOOKUP($A843,DATA!$A$1:$M$38,10,FALSE))="X","X",(IF(J842="X",1,J842+1)))))</f>
        <v/>
      </c>
      <c r="K843" s="50" t="str">
        <f>IF($A843="","",(IF((VLOOKUP($A843,DATA!$A$1:$M$38,11,FALSE))="X","X",(IF(K842="X",1,K842+1)))))</f>
        <v/>
      </c>
      <c r="L843" s="50" t="str">
        <f>IF($A843="","",(IF((VLOOKUP($A843,DATA!$A$1:$M$38,12,FALSE))="X","X",(IF(L842="X",1,L842+1)))))</f>
        <v/>
      </c>
      <c r="M843" s="50" t="str">
        <f>IF($A843="","",(IF((VLOOKUP($A843,DATA!$A$1:$M$38,13,FALSE))="X","X",(IF(M842="X",1,M842+1)))))</f>
        <v/>
      </c>
      <c r="N843" s="53" t="str">
        <f t="shared" si="26"/>
        <v/>
      </c>
      <c r="O843" s="51" t="str">
        <f t="shared" si="27"/>
        <v/>
      </c>
      <c r="P843" s="50" t="str">
        <f>IF($A843="","",(IF((VLOOKUP($A843,DATA!$S$1:$AC$38,2,FALSE))="X","X",(IF(P842="X",1,P842+1)))))</f>
        <v/>
      </c>
      <c r="Q843" s="50" t="str">
        <f>IF($A843="","",(IF((VLOOKUP($A843,DATA!$S$1:$AC$38,3,FALSE))="X","X",(IF(Q842="X",1,Q842+1)))))</f>
        <v/>
      </c>
      <c r="R843" s="50" t="str">
        <f>IF($A843="","",(IF((VLOOKUP($A843,DATA!$S$1:$AC$38,4,FALSE))="X","X",(IF(R842="X",1,R842+1)))))</f>
        <v/>
      </c>
      <c r="S843" s="50" t="str">
        <f>IF($A843="","",(IF((VLOOKUP($A843,DATA!$S$1:$AC$38,5,FALSE))="X","X",(IF(S842="X",1,S842+1)))))</f>
        <v/>
      </c>
      <c r="T843" s="50" t="str">
        <f>IF($A843="","",(IF((VLOOKUP($A843,DATA!$S$1:$AC$38,6,FALSE))="X","X",(IF(T842="X",1,T842+1)))))</f>
        <v/>
      </c>
      <c r="U843" s="50" t="str">
        <f>IF($A843="","",(IF((VLOOKUP($A843,DATA!$S$1:$AC$38,7,FALSE))="X","X",(IF(U842="X",1,U842+1)))))</f>
        <v/>
      </c>
      <c r="V843" s="51" t="str">
        <f>IF($A843="","",(IF((VLOOKUP($A843,DATA!$S$1:$AC$38,8,FALSE))="X","X",(IF(V842="X",1,V842+1)))))</f>
        <v/>
      </c>
      <c r="W843" s="50" t="str">
        <f>IF($A843="","",(IF((VLOOKUP($A843,DATA!$S$1:$AC$38,9,FALSE))="X","X",(IF(W842="X",1,W842+1)))))</f>
        <v/>
      </c>
      <c r="X843" s="50" t="str">
        <f>IF($A843="","",(IF((VLOOKUP($A843,DATA!$S$1:$AC$38,10,FALSE))="X","X",(IF(X842="X",1,X842+1)))))</f>
        <v/>
      </c>
      <c r="Y843" s="51" t="str">
        <f>IF($A843="","",(IF((VLOOKUP($A843,DATA!$S$1:$AC$38,11,FALSE))="X","X",(IF(Y842="X",1,Y842+1)))))</f>
        <v/>
      </c>
    </row>
    <row r="844" spans="2:25" ht="18.600000000000001" customHeight="1" x14ac:dyDescent="0.25">
      <c r="B844" s="50" t="str">
        <f>IF($A844="","",(IF((VLOOKUP($A844,DATA!$A$1:$M$38,2,FALSE))="X","X",(IF(B843="X",1,B843+1)))))</f>
        <v/>
      </c>
      <c r="C844" s="51" t="str">
        <f>IF($A844="","",(IF((VLOOKUP($A844,DATA!$A$1:$M$38,3,FALSE))="X","X",(IF(C843="X",1,C843+1)))))</f>
        <v/>
      </c>
      <c r="D844" s="50" t="str">
        <f>IF($A844="","",(IF((VLOOKUP($A844,DATA!$A$1:$M$38,4,FALSE))="X","X",(IF(D843="X",1,D843+1)))))</f>
        <v/>
      </c>
      <c r="E844" s="51" t="str">
        <f>IF($A844="","",(IF((VLOOKUP($A844,DATA!$A$1:$M$38,5,FALSE))="X","X",(IF(E843="X",1,E843+1)))))</f>
        <v/>
      </c>
      <c r="F844" s="50" t="str">
        <f>IF($A844="","",(IF((VLOOKUP($A844,DATA!$A$1:$M$38,6,FALSE))="X","X",(IF(F843="X",1,F843+1)))))</f>
        <v/>
      </c>
      <c r="G844" s="51" t="str">
        <f>IF($A844="","",(IF((VLOOKUP($A844,DATA!$A$1:$M$38,7,FALSE))="X","X",(IF(G843="X",1,G843+1)))))</f>
        <v/>
      </c>
      <c r="H844" s="50" t="str">
        <f>IF($A844="","",(IF((VLOOKUP($A844,DATA!$A$1:$M$38,8,FALSE))="X","X",(IF(H843="X",1,H843+1)))))</f>
        <v/>
      </c>
      <c r="I844" s="50" t="str">
        <f>IF($A844="","",(IF((VLOOKUP($A844,DATA!$A$1:$M$38,9,FALSE))="X","X",(IF(I843="X",1,I843+1)))))</f>
        <v/>
      </c>
      <c r="J844" s="51" t="str">
        <f>IF($A844="","",(IF((VLOOKUP($A844,DATA!$A$1:$M$38,10,FALSE))="X","X",(IF(J843="X",1,J843+1)))))</f>
        <v/>
      </c>
      <c r="K844" s="50" t="str">
        <f>IF($A844="","",(IF((VLOOKUP($A844,DATA!$A$1:$M$38,11,FALSE))="X","X",(IF(K843="X",1,K843+1)))))</f>
        <v/>
      </c>
      <c r="L844" s="50" t="str">
        <f>IF($A844="","",(IF((VLOOKUP($A844,DATA!$A$1:$M$38,12,FALSE))="X","X",(IF(L843="X",1,L843+1)))))</f>
        <v/>
      </c>
      <c r="M844" s="50" t="str">
        <f>IF($A844="","",(IF((VLOOKUP($A844,DATA!$A$1:$M$38,13,FALSE))="X","X",(IF(M843="X",1,M843+1)))))</f>
        <v/>
      </c>
      <c r="N844" s="53" t="str">
        <f t="shared" si="26"/>
        <v/>
      </c>
      <c r="O844" s="51" t="str">
        <f t="shared" si="27"/>
        <v/>
      </c>
      <c r="P844" s="50" t="str">
        <f>IF($A844="","",(IF((VLOOKUP($A844,DATA!$S$1:$AC$38,2,FALSE))="X","X",(IF(P843="X",1,P843+1)))))</f>
        <v/>
      </c>
      <c r="Q844" s="50" t="str">
        <f>IF($A844="","",(IF((VLOOKUP($A844,DATA!$S$1:$AC$38,3,FALSE))="X","X",(IF(Q843="X",1,Q843+1)))))</f>
        <v/>
      </c>
      <c r="R844" s="50" t="str">
        <f>IF($A844="","",(IF((VLOOKUP($A844,DATA!$S$1:$AC$38,4,FALSE))="X","X",(IF(R843="X",1,R843+1)))))</f>
        <v/>
      </c>
      <c r="S844" s="50" t="str">
        <f>IF($A844="","",(IF((VLOOKUP($A844,DATA!$S$1:$AC$38,5,FALSE))="X","X",(IF(S843="X",1,S843+1)))))</f>
        <v/>
      </c>
      <c r="T844" s="50" t="str">
        <f>IF($A844="","",(IF((VLOOKUP($A844,DATA!$S$1:$AC$38,6,FALSE))="X","X",(IF(T843="X",1,T843+1)))))</f>
        <v/>
      </c>
      <c r="U844" s="50" t="str">
        <f>IF($A844="","",(IF((VLOOKUP($A844,DATA!$S$1:$AC$38,7,FALSE))="X","X",(IF(U843="X",1,U843+1)))))</f>
        <v/>
      </c>
      <c r="V844" s="51" t="str">
        <f>IF($A844="","",(IF((VLOOKUP($A844,DATA!$S$1:$AC$38,8,FALSE))="X","X",(IF(V843="X",1,V843+1)))))</f>
        <v/>
      </c>
      <c r="W844" s="50" t="str">
        <f>IF($A844="","",(IF((VLOOKUP($A844,DATA!$S$1:$AC$38,9,FALSE))="X","X",(IF(W843="X",1,W843+1)))))</f>
        <v/>
      </c>
      <c r="X844" s="50" t="str">
        <f>IF($A844="","",(IF((VLOOKUP($A844,DATA!$S$1:$AC$38,10,FALSE))="X","X",(IF(X843="X",1,X843+1)))))</f>
        <v/>
      </c>
      <c r="Y844" s="51" t="str">
        <f>IF($A844="","",(IF((VLOOKUP($A844,DATA!$S$1:$AC$38,11,FALSE))="X","X",(IF(Y843="X",1,Y843+1)))))</f>
        <v/>
      </c>
    </row>
    <row r="845" spans="2:25" ht="18.600000000000001" customHeight="1" x14ac:dyDescent="0.25">
      <c r="B845" s="50" t="str">
        <f>IF($A845="","",(IF((VLOOKUP($A845,DATA!$A$1:$M$38,2,FALSE))="X","X",(IF(B844="X",1,B844+1)))))</f>
        <v/>
      </c>
      <c r="C845" s="51" t="str">
        <f>IF($A845="","",(IF((VLOOKUP($A845,DATA!$A$1:$M$38,3,FALSE))="X","X",(IF(C844="X",1,C844+1)))))</f>
        <v/>
      </c>
      <c r="D845" s="50" t="str">
        <f>IF($A845="","",(IF((VLOOKUP($A845,DATA!$A$1:$M$38,4,FALSE))="X","X",(IF(D844="X",1,D844+1)))))</f>
        <v/>
      </c>
      <c r="E845" s="51" t="str">
        <f>IF($A845="","",(IF((VLOOKUP($A845,DATA!$A$1:$M$38,5,FALSE))="X","X",(IF(E844="X",1,E844+1)))))</f>
        <v/>
      </c>
      <c r="F845" s="50" t="str">
        <f>IF($A845="","",(IF((VLOOKUP($A845,DATA!$A$1:$M$38,6,FALSE))="X","X",(IF(F844="X",1,F844+1)))))</f>
        <v/>
      </c>
      <c r="G845" s="51" t="str">
        <f>IF($A845="","",(IF((VLOOKUP($A845,DATA!$A$1:$M$38,7,FALSE))="X","X",(IF(G844="X",1,G844+1)))))</f>
        <v/>
      </c>
      <c r="H845" s="50" t="str">
        <f>IF($A845="","",(IF((VLOOKUP($A845,DATA!$A$1:$M$38,8,FALSE))="X","X",(IF(H844="X",1,H844+1)))))</f>
        <v/>
      </c>
      <c r="I845" s="50" t="str">
        <f>IF($A845="","",(IF((VLOOKUP($A845,DATA!$A$1:$M$38,9,FALSE))="X","X",(IF(I844="X",1,I844+1)))))</f>
        <v/>
      </c>
      <c r="J845" s="51" t="str">
        <f>IF($A845="","",(IF((VLOOKUP($A845,DATA!$A$1:$M$38,10,FALSE))="X","X",(IF(J844="X",1,J844+1)))))</f>
        <v/>
      </c>
      <c r="K845" s="50" t="str">
        <f>IF($A845="","",(IF((VLOOKUP($A845,DATA!$A$1:$M$38,11,FALSE))="X","X",(IF(K844="X",1,K844+1)))))</f>
        <v/>
      </c>
      <c r="L845" s="50" t="str">
        <f>IF($A845="","",(IF((VLOOKUP($A845,DATA!$A$1:$M$38,12,FALSE))="X","X",(IF(L844="X",1,L844+1)))))</f>
        <v/>
      </c>
      <c r="M845" s="50" t="str">
        <f>IF($A845="","",(IF((VLOOKUP($A845,DATA!$A$1:$M$38,13,FALSE))="X","X",(IF(M844="X",1,M844+1)))))</f>
        <v/>
      </c>
      <c r="N845" s="53" t="str">
        <f t="shared" si="26"/>
        <v/>
      </c>
      <c r="O845" s="51" t="str">
        <f t="shared" si="27"/>
        <v/>
      </c>
      <c r="P845" s="50" t="str">
        <f>IF($A845="","",(IF((VLOOKUP($A845,DATA!$S$1:$AC$38,2,FALSE))="X","X",(IF(P844="X",1,P844+1)))))</f>
        <v/>
      </c>
      <c r="Q845" s="50" t="str">
        <f>IF($A845="","",(IF((VLOOKUP($A845,DATA!$S$1:$AC$38,3,FALSE))="X","X",(IF(Q844="X",1,Q844+1)))))</f>
        <v/>
      </c>
      <c r="R845" s="50" t="str">
        <f>IF($A845="","",(IF((VLOOKUP($A845,DATA!$S$1:$AC$38,4,FALSE))="X","X",(IF(R844="X",1,R844+1)))))</f>
        <v/>
      </c>
      <c r="S845" s="50" t="str">
        <f>IF($A845="","",(IF((VLOOKUP($A845,DATA!$S$1:$AC$38,5,FALSE))="X","X",(IF(S844="X",1,S844+1)))))</f>
        <v/>
      </c>
      <c r="T845" s="50" t="str">
        <f>IF($A845="","",(IF((VLOOKUP($A845,DATA!$S$1:$AC$38,6,FALSE))="X","X",(IF(T844="X",1,T844+1)))))</f>
        <v/>
      </c>
      <c r="U845" s="50" t="str">
        <f>IF($A845="","",(IF((VLOOKUP($A845,DATA!$S$1:$AC$38,7,FALSE))="X","X",(IF(U844="X",1,U844+1)))))</f>
        <v/>
      </c>
      <c r="V845" s="51" t="str">
        <f>IF($A845="","",(IF((VLOOKUP($A845,DATA!$S$1:$AC$38,8,FALSE))="X","X",(IF(V844="X",1,V844+1)))))</f>
        <v/>
      </c>
      <c r="W845" s="50" t="str">
        <f>IF($A845="","",(IF((VLOOKUP($A845,DATA!$S$1:$AC$38,9,FALSE))="X","X",(IF(W844="X",1,W844+1)))))</f>
        <v/>
      </c>
      <c r="X845" s="50" t="str">
        <f>IF($A845="","",(IF((VLOOKUP($A845,DATA!$S$1:$AC$38,10,FALSE))="X","X",(IF(X844="X",1,X844+1)))))</f>
        <v/>
      </c>
      <c r="Y845" s="51" t="str">
        <f>IF($A845="","",(IF((VLOOKUP($A845,DATA!$S$1:$AC$38,11,FALSE))="X","X",(IF(Y844="X",1,Y844+1)))))</f>
        <v/>
      </c>
    </row>
    <row r="846" spans="2:25" ht="18.600000000000001" customHeight="1" x14ac:dyDescent="0.25">
      <c r="B846" s="50" t="str">
        <f>IF($A846="","",(IF((VLOOKUP($A846,DATA!$A$1:$M$38,2,FALSE))="X","X",(IF(B845="X",1,B845+1)))))</f>
        <v/>
      </c>
      <c r="C846" s="51" t="str">
        <f>IF($A846="","",(IF((VLOOKUP($A846,DATA!$A$1:$M$38,3,FALSE))="X","X",(IF(C845="X",1,C845+1)))))</f>
        <v/>
      </c>
      <c r="D846" s="50" t="str">
        <f>IF($A846="","",(IF((VLOOKUP($A846,DATA!$A$1:$M$38,4,FALSE))="X","X",(IF(D845="X",1,D845+1)))))</f>
        <v/>
      </c>
      <c r="E846" s="51" t="str">
        <f>IF($A846="","",(IF((VLOOKUP($A846,DATA!$A$1:$M$38,5,FALSE))="X","X",(IF(E845="X",1,E845+1)))))</f>
        <v/>
      </c>
      <c r="F846" s="50" t="str">
        <f>IF($A846="","",(IF((VLOOKUP($A846,DATA!$A$1:$M$38,6,FALSE))="X","X",(IF(F845="X",1,F845+1)))))</f>
        <v/>
      </c>
      <c r="G846" s="51" t="str">
        <f>IF($A846="","",(IF((VLOOKUP($A846,DATA!$A$1:$M$38,7,FALSE))="X","X",(IF(G845="X",1,G845+1)))))</f>
        <v/>
      </c>
      <c r="H846" s="50" t="str">
        <f>IF($A846="","",(IF((VLOOKUP($A846,DATA!$A$1:$M$38,8,FALSE))="X","X",(IF(H845="X",1,H845+1)))))</f>
        <v/>
      </c>
      <c r="I846" s="50" t="str">
        <f>IF($A846="","",(IF((VLOOKUP($A846,DATA!$A$1:$M$38,9,FALSE))="X","X",(IF(I845="X",1,I845+1)))))</f>
        <v/>
      </c>
      <c r="J846" s="51" t="str">
        <f>IF($A846="","",(IF((VLOOKUP($A846,DATA!$A$1:$M$38,10,FALSE))="X","X",(IF(J845="X",1,J845+1)))))</f>
        <v/>
      </c>
      <c r="K846" s="50" t="str">
        <f>IF($A846="","",(IF((VLOOKUP($A846,DATA!$A$1:$M$38,11,FALSE))="X","X",(IF(K845="X",1,K845+1)))))</f>
        <v/>
      </c>
      <c r="L846" s="50" t="str">
        <f>IF($A846="","",(IF((VLOOKUP($A846,DATA!$A$1:$M$38,12,FALSE))="X","X",(IF(L845="X",1,L845+1)))))</f>
        <v/>
      </c>
      <c r="M846" s="50" t="str">
        <f>IF($A846="","",(IF((VLOOKUP($A846,DATA!$A$1:$M$38,13,FALSE))="X","X",(IF(M845="X",1,M845+1)))))</f>
        <v/>
      </c>
      <c r="N846" s="53" t="str">
        <f t="shared" si="26"/>
        <v/>
      </c>
      <c r="O846" s="51" t="str">
        <f t="shared" si="27"/>
        <v/>
      </c>
      <c r="P846" s="50" t="str">
        <f>IF($A846="","",(IF((VLOOKUP($A846,DATA!$S$1:$AC$38,2,FALSE))="X","X",(IF(P845="X",1,P845+1)))))</f>
        <v/>
      </c>
      <c r="Q846" s="50" t="str">
        <f>IF($A846="","",(IF((VLOOKUP($A846,DATA!$S$1:$AC$38,3,FALSE))="X","X",(IF(Q845="X",1,Q845+1)))))</f>
        <v/>
      </c>
      <c r="R846" s="50" t="str">
        <f>IF($A846="","",(IF((VLOOKUP($A846,DATA!$S$1:$AC$38,4,FALSE))="X","X",(IF(R845="X",1,R845+1)))))</f>
        <v/>
      </c>
      <c r="S846" s="50" t="str">
        <f>IF($A846="","",(IF((VLOOKUP($A846,DATA!$S$1:$AC$38,5,FALSE))="X","X",(IF(S845="X",1,S845+1)))))</f>
        <v/>
      </c>
      <c r="T846" s="50" t="str">
        <f>IF($A846="","",(IF((VLOOKUP($A846,DATA!$S$1:$AC$38,6,FALSE))="X","X",(IF(T845="X",1,T845+1)))))</f>
        <v/>
      </c>
      <c r="U846" s="50" t="str">
        <f>IF($A846="","",(IF((VLOOKUP($A846,DATA!$S$1:$AC$38,7,FALSE))="X","X",(IF(U845="X",1,U845+1)))))</f>
        <v/>
      </c>
      <c r="V846" s="51" t="str">
        <f>IF($A846="","",(IF((VLOOKUP($A846,DATA!$S$1:$AC$38,8,FALSE))="X","X",(IF(V845="X",1,V845+1)))))</f>
        <v/>
      </c>
      <c r="W846" s="50" t="str">
        <f>IF($A846="","",(IF((VLOOKUP($A846,DATA!$S$1:$AC$38,9,FALSE))="X","X",(IF(W845="X",1,W845+1)))))</f>
        <v/>
      </c>
      <c r="X846" s="50" t="str">
        <f>IF($A846="","",(IF((VLOOKUP($A846,DATA!$S$1:$AC$38,10,FALSE))="X","X",(IF(X845="X",1,X845+1)))))</f>
        <v/>
      </c>
      <c r="Y846" s="51" t="str">
        <f>IF($A846="","",(IF((VLOOKUP($A846,DATA!$S$1:$AC$38,11,FALSE))="X","X",(IF(Y845="X",1,Y845+1)))))</f>
        <v/>
      </c>
    </row>
    <row r="847" spans="2:25" ht="18.600000000000001" customHeight="1" x14ac:dyDescent="0.25">
      <c r="B847" s="50" t="str">
        <f>IF($A847="","",(IF((VLOOKUP($A847,DATA!$A$1:$M$38,2,FALSE))="X","X",(IF(B846="X",1,B846+1)))))</f>
        <v/>
      </c>
      <c r="C847" s="51" t="str">
        <f>IF($A847="","",(IF((VLOOKUP($A847,DATA!$A$1:$M$38,3,FALSE))="X","X",(IF(C846="X",1,C846+1)))))</f>
        <v/>
      </c>
      <c r="D847" s="50" t="str">
        <f>IF($A847="","",(IF((VLOOKUP($A847,DATA!$A$1:$M$38,4,FALSE))="X","X",(IF(D846="X",1,D846+1)))))</f>
        <v/>
      </c>
      <c r="E847" s="51" t="str">
        <f>IF($A847="","",(IF((VLOOKUP($A847,DATA!$A$1:$M$38,5,FALSE))="X","X",(IF(E846="X",1,E846+1)))))</f>
        <v/>
      </c>
      <c r="F847" s="50" t="str">
        <f>IF($A847="","",(IF((VLOOKUP($A847,DATA!$A$1:$M$38,6,FALSE))="X","X",(IF(F846="X",1,F846+1)))))</f>
        <v/>
      </c>
      <c r="G847" s="51" t="str">
        <f>IF($A847="","",(IF((VLOOKUP($A847,DATA!$A$1:$M$38,7,FALSE))="X","X",(IF(G846="X",1,G846+1)))))</f>
        <v/>
      </c>
      <c r="H847" s="50" t="str">
        <f>IF($A847="","",(IF((VLOOKUP($A847,DATA!$A$1:$M$38,8,FALSE))="X","X",(IF(H846="X",1,H846+1)))))</f>
        <v/>
      </c>
      <c r="I847" s="50" t="str">
        <f>IF($A847="","",(IF((VLOOKUP($A847,DATA!$A$1:$M$38,9,FALSE))="X","X",(IF(I846="X",1,I846+1)))))</f>
        <v/>
      </c>
      <c r="J847" s="51" t="str">
        <f>IF($A847="","",(IF((VLOOKUP($A847,DATA!$A$1:$M$38,10,FALSE))="X","X",(IF(J846="X",1,J846+1)))))</f>
        <v/>
      </c>
      <c r="K847" s="50" t="str">
        <f>IF($A847="","",(IF((VLOOKUP($A847,DATA!$A$1:$M$38,11,FALSE))="X","X",(IF(K846="X",1,K846+1)))))</f>
        <v/>
      </c>
      <c r="L847" s="50" t="str">
        <f>IF($A847="","",(IF((VLOOKUP($A847,DATA!$A$1:$M$38,12,FALSE))="X","X",(IF(L846="X",1,L846+1)))))</f>
        <v/>
      </c>
      <c r="M847" s="50" t="str">
        <f>IF($A847="","",(IF((VLOOKUP($A847,DATA!$A$1:$M$38,13,FALSE))="X","X",(IF(M846="X",1,M846+1)))))</f>
        <v/>
      </c>
      <c r="N847" s="53" t="str">
        <f t="shared" si="26"/>
        <v/>
      </c>
      <c r="O847" s="51" t="str">
        <f t="shared" si="27"/>
        <v/>
      </c>
      <c r="P847" s="50" t="str">
        <f>IF($A847="","",(IF((VLOOKUP($A847,DATA!$S$1:$AC$38,2,FALSE))="X","X",(IF(P846="X",1,P846+1)))))</f>
        <v/>
      </c>
      <c r="Q847" s="50" t="str">
        <f>IF($A847="","",(IF((VLOOKUP($A847,DATA!$S$1:$AC$38,3,FALSE))="X","X",(IF(Q846="X",1,Q846+1)))))</f>
        <v/>
      </c>
      <c r="R847" s="50" t="str">
        <f>IF($A847="","",(IF((VLOOKUP($A847,DATA!$S$1:$AC$38,4,FALSE))="X","X",(IF(R846="X",1,R846+1)))))</f>
        <v/>
      </c>
      <c r="S847" s="50" t="str">
        <f>IF($A847="","",(IF((VLOOKUP($A847,DATA!$S$1:$AC$38,5,FALSE))="X","X",(IF(S846="X",1,S846+1)))))</f>
        <v/>
      </c>
      <c r="T847" s="50" t="str">
        <f>IF($A847="","",(IF((VLOOKUP($A847,DATA!$S$1:$AC$38,6,FALSE))="X","X",(IF(T846="X",1,T846+1)))))</f>
        <v/>
      </c>
      <c r="U847" s="50" t="str">
        <f>IF($A847="","",(IF((VLOOKUP($A847,DATA!$S$1:$AC$38,7,FALSE))="X","X",(IF(U846="X",1,U846+1)))))</f>
        <v/>
      </c>
      <c r="V847" s="51" t="str">
        <f>IF($A847="","",(IF((VLOOKUP($A847,DATA!$S$1:$AC$38,8,FALSE))="X","X",(IF(V846="X",1,V846+1)))))</f>
        <v/>
      </c>
      <c r="W847" s="50" t="str">
        <f>IF($A847="","",(IF((VLOOKUP($A847,DATA!$S$1:$AC$38,9,FALSE))="X","X",(IF(W846="X",1,W846+1)))))</f>
        <v/>
      </c>
      <c r="X847" s="50" t="str">
        <f>IF($A847="","",(IF((VLOOKUP($A847,DATA!$S$1:$AC$38,10,FALSE))="X","X",(IF(X846="X",1,X846+1)))))</f>
        <v/>
      </c>
      <c r="Y847" s="51" t="str">
        <f>IF($A847="","",(IF((VLOOKUP($A847,DATA!$S$1:$AC$38,11,FALSE))="X","X",(IF(Y846="X",1,Y846+1)))))</f>
        <v/>
      </c>
    </row>
    <row r="848" spans="2:25" ht="18.600000000000001" customHeight="1" x14ac:dyDescent="0.25">
      <c r="B848" s="50" t="str">
        <f>IF($A848="","",(IF((VLOOKUP($A848,DATA!$A$1:$M$38,2,FALSE))="X","X",(IF(B847="X",1,B847+1)))))</f>
        <v/>
      </c>
      <c r="C848" s="51" t="str">
        <f>IF($A848="","",(IF((VLOOKUP($A848,DATA!$A$1:$M$38,3,FALSE))="X","X",(IF(C847="X",1,C847+1)))))</f>
        <v/>
      </c>
      <c r="D848" s="50" t="str">
        <f>IF($A848="","",(IF((VLOOKUP($A848,DATA!$A$1:$M$38,4,FALSE))="X","X",(IF(D847="X",1,D847+1)))))</f>
        <v/>
      </c>
      <c r="E848" s="51" t="str">
        <f>IF($A848="","",(IF((VLOOKUP($A848,DATA!$A$1:$M$38,5,FALSE))="X","X",(IF(E847="X",1,E847+1)))))</f>
        <v/>
      </c>
      <c r="F848" s="50" t="str">
        <f>IF($A848="","",(IF((VLOOKUP($A848,DATA!$A$1:$M$38,6,FALSE))="X","X",(IF(F847="X",1,F847+1)))))</f>
        <v/>
      </c>
      <c r="G848" s="51" t="str">
        <f>IF($A848="","",(IF((VLOOKUP($A848,DATA!$A$1:$M$38,7,FALSE))="X","X",(IF(G847="X",1,G847+1)))))</f>
        <v/>
      </c>
      <c r="H848" s="50" t="str">
        <f>IF($A848="","",(IF((VLOOKUP($A848,DATA!$A$1:$M$38,8,FALSE))="X","X",(IF(H847="X",1,H847+1)))))</f>
        <v/>
      </c>
      <c r="I848" s="50" t="str">
        <f>IF($A848="","",(IF((VLOOKUP($A848,DATA!$A$1:$M$38,9,FALSE))="X","X",(IF(I847="X",1,I847+1)))))</f>
        <v/>
      </c>
      <c r="J848" s="51" t="str">
        <f>IF($A848="","",(IF((VLOOKUP($A848,DATA!$A$1:$M$38,10,FALSE))="X","X",(IF(J847="X",1,J847+1)))))</f>
        <v/>
      </c>
      <c r="K848" s="50" t="str">
        <f>IF($A848="","",(IF((VLOOKUP($A848,DATA!$A$1:$M$38,11,FALSE))="X","X",(IF(K847="X",1,K847+1)))))</f>
        <v/>
      </c>
      <c r="L848" s="50" t="str">
        <f>IF($A848="","",(IF((VLOOKUP($A848,DATA!$A$1:$M$38,12,FALSE))="X","X",(IF(L847="X",1,L847+1)))))</f>
        <v/>
      </c>
      <c r="M848" s="50" t="str">
        <f>IF($A848="","",(IF((VLOOKUP($A848,DATA!$A$1:$M$38,13,FALSE))="X","X",(IF(M847="X",1,M847+1)))))</f>
        <v/>
      </c>
      <c r="N848" s="53" t="str">
        <f t="shared" si="26"/>
        <v/>
      </c>
      <c r="O848" s="51" t="str">
        <f t="shared" si="27"/>
        <v/>
      </c>
      <c r="P848" s="50" t="str">
        <f>IF($A848="","",(IF((VLOOKUP($A848,DATA!$S$1:$AC$38,2,FALSE))="X","X",(IF(P847="X",1,P847+1)))))</f>
        <v/>
      </c>
      <c r="Q848" s="50" t="str">
        <f>IF($A848="","",(IF((VLOOKUP($A848,DATA!$S$1:$AC$38,3,FALSE))="X","X",(IF(Q847="X",1,Q847+1)))))</f>
        <v/>
      </c>
      <c r="R848" s="50" t="str">
        <f>IF($A848="","",(IF((VLOOKUP($A848,DATA!$S$1:$AC$38,4,FALSE))="X","X",(IF(R847="X",1,R847+1)))))</f>
        <v/>
      </c>
      <c r="S848" s="50" t="str">
        <f>IF($A848="","",(IF((VLOOKUP($A848,DATA!$S$1:$AC$38,5,FALSE))="X","X",(IF(S847="X",1,S847+1)))))</f>
        <v/>
      </c>
      <c r="T848" s="50" t="str">
        <f>IF($A848="","",(IF((VLOOKUP($A848,DATA!$S$1:$AC$38,6,FALSE))="X","X",(IF(T847="X",1,T847+1)))))</f>
        <v/>
      </c>
      <c r="U848" s="50" t="str">
        <f>IF($A848="","",(IF((VLOOKUP($A848,DATA!$S$1:$AC$38,7,FALSE))="X","X",(IF(U847="X",1,U847+1)))))</f>
        <v/>
      </c>
      <c r="V848" s="51" t="str">
        <f>IF($A848="","",(IF((VLOOKUP($A848,DATA!$S$1:$AC$38,8,FALSE))="X","X",(IF(V847="X",1,V847+1)))))</f>
        <v/>
      </c>
      <c r="W848" s="50" t="str">
        <f>IF($A848="","",(IF((VLOOKUP($A848,DATA!$S$1:$AC$38,9,FALSE))="X","X",(IF(W847="X",1,W847+1)))))</f>
        <v/>
      </c>
      <c r="X848" s="50" t="str">
        <f>IF($A848="","",(IF((VLOOKUP($A848,DATA!$S$1:$AC$38,10,FALSE))="X","X",(IF(X847="X",1,X847+1)))))</f>
        <v/>
      </c>
      <c r="Y848" s="51" t="str">
        <f>IF($A848="","",(IF((VLOOKUP($A848,DATA!$S$1:$AC$38,11,FALSE))="X","X",(IF(Y847="X",1,Y847+1)))))</f>
        <v/>
      </c>
    </row>
    <row r="849" spans="2:25" ht="18.600000000000001" customHeight="1" x14ac:dyDescent="0.25">
      <c r="B849" s="50" t="str">
        <f>IF($A849="","",(IF((VLOOKUP($A849,DATA!$A$1:$M$38,2,FALSE))="X","X",(IF(B848="X",1,B848+1)))))</f>
        <v/>
      </c>
      <c r="C849" s="51" t="str">
        <f>IF($A849="","",(IF((VLOOKUP($A849,DATA!$A$1:$M$38,3,FALSE))="X","X",(IF(C848="X",1,C848+1)))))</f>
        <v/>
      </c>
      <c r="D849" s="50" t="str">
        <f>IF($A849="","",(IF((VLOOKUP($A849,DATA!$A$1:$M$38,4,FALSE))="X","X",(IF(D848="X",1,D848+1)))))</f>
        <v/>
      </c>
      <c r="E849" s="51" t="str">
        <f>IF($A849="","",(IF((VLOOKUP($A849,DATA!$A$1:$M$38,5,FALSE))="X","X",(IF(E848="X",1,E848+1)))))</f>
        <v/>
      </c>
      <c r="F849" s="50" t="str">
        <f>IF($A849="","",(IF((VLOOKUP($A849,DATA!$A$1:$M$38,6,FALSE))="X","X",(IF(F848="X",1,F848+1)))))</f>
        <v/>
      </c>
      <c r="G849" s="51" t="str">
        <f>IF($A849="","",(IF((VLOOKUP($A849,DATA!$A$1:$M$38,7,FALSE))="X","X",(IF(G848="X",1,G848+1)))))</f>
        <v/>
      </c>
      <c r="H849" s="50" t="str">
        <f>IF($A849="","",(IF((VLOOKUP($A849,DATA!$A$1:$M$38,8,FALSE))="X","X",(IF(H848="X",1,H848+1)))))</f>
        <v/>
      </c>
      <c r="I849" s="50" t="str">
        <f>IF($A849="","",(IF((VLOOKUP($A849,DATA!$A$1:$M$38,9,FALSE))="X","X",(IF(I848="X",1,I848+1)))))</f>
        <v/>
      </c>
      <c r="J849" s="51" t="str">
        <f>IF($A849="","",(IF((VLOOKUP($A849,DATA!$A$1:$M$38,10,FALSE))="X","X",(IF(J848="X",1,J848+1)))))</f>
        <v/>
      </c>
      <c r="K849" s="50" t="str">
        <f>IF($A849="","",(IF((VLOOKUP($A849,DATA!$A$1:$M$38,11,FALSE))="X","X",(IF(K848="X",1,K848+1)))))</f>
        <v/>
      </c>
      <c r="L849" s="50" t="str">
        <f>IF($A849="","",(IF((VLOOKUP($A849,DATA!$A$1:$M$38,12,FALSE))="X","X",(IF(L848="X",1,L848+1)))))</f>
        <v/>
      </c>
      <c r="M849" s="50" t="str">
        <f>IF($A849="","",(IF((VLOOKUP($A849,DATA!$A$1:$M$38,13,FALSE))="X","X",(IF(M848="X",1,M848+1)))))</f>
        <v/>
      </c>
      <c r="N849" s="53" t="str">
        <f t="shared" si="26"/>
        <v/>
      </c>
      <c r="O849" s="51" t="str">
        <f t="shared" si="27"/>
        <v/>
      </c>
      <c r="P849" s="50" t="str">
        <f>IF($A849="","",(IF((VLOOKUP($A849,DATA!$S$1:$AC$38,2,FALSE))="X","X",(IF(P848="X",1,P848+1)))))</f>
        <v/>
      </c>
      <c r="Q849" s="50" t="str">
        <f>IF($A849="","",(IF((VLOOKUP($A849,DATA!$S$1:$AC$38,3,FALSE))="X","X",(IF(Q848="X",1,Q848+1)))))</f>
        <v/>
      </c>
      <c r="R849" s="50" t="str">
        <f>IF($A849="","",(IF((VLOOKUP($A849,DATA!$S$1:$AC$38,4,FALSE))="X","X",(IF(R848="X",1,R848+1)))))</f>
        <v/>
      </c>
      <c r="S849" s="50" t="str">
        <f>IF($A849="","",(IF((VLOOKUP($A849,DATA!$S$1:$AC$38,5,FALSE))="X","X",(IF(S848="X",1,S848+1)))))</f>
        <v/>
      </c>
      <c r="T849" s="50" t="str">
        <f>IF($A849="","",(IF((VLOOKUP($A849,DATA!$S$1:$AC$38,6,FALSE))="X","X",(IF(T848="X",1,T848+1)))))</f>
        <v/>
      </c>
      <c r="U849" s="50" t="str">
        <f>IF($A849="","",(IF((VLOOKUP($A849,DATA!$S$1:$AC$38,7,FALSE))="X","X",(IF(U848="X",1,U848+1)))))</f>
        <v/>
      </c>
      <c r="V849" s="51" t="str">
        <f>IF($A849="","",(IF((VLOOKUP($A849,DATA!$S$1:$AC$38,8,FALSE))="X","X",(IF(V848="X",1,V848+1)))))</f>
        <v/>
      </c>
      <c r="W849" s="50" t="str">
        <f>IF($A849="","",(IF((VLOOKUP($A849,DATA!$S$1:$AC$38,9,FALSE))="X","X",(IF(W848="X",1,W848+1)))))</f>
        <v/>
      </c>
      <c r="X849" s="50" t="str">
        <f>IF($A849="","",(IF((VLOOKUP($A849,DATA!$S$1:$AC$38,10,FALSE))="X","X",(IF(X848="X",1,X848+1)))))</f>
        <v/>
      </c>
      <c r="Y849" s="51" t="str">
        <f>IF($A849="","",(IF((VLOOKUP($A849,DATA!$S$1:$AC$38,11,FALSE))="X","X",(IF(Y848="X",1,Y848+1)))))</f>
        <v/>
      </c>
    </row>
    <row r="850" spans="2:25" ht="18.600000000000001" customHeight="1" x14ac:dyDescent="0.25">
      <c r="B850" s="50" t="str">
        <f>IF($A850="","",(IF((VLOOKUP($A850,DATA!$A$1:$M$38,2,FALSE))="X","X",(IF(B849="X",1,B849+1)))))</f>
        <v/>
      </c>
      <c r="C850" s="51" t="str">
        <f>IF($A850="","",(IF((VLOOKUP($A850,DATA!$A$1:$M$38,3,FALSE))="X","X",(IF(C849="X",1,C849+1)))))</f>
        <v/>
      </c>
      <c r="D850" s="50" t="str">
        <f>IF($A850="","",(IF((VLOOKUP($A850,DATA!$A$1:$M$38,4,FALSE))="X","X",(IF(D849="X",1,D849+1)))))</f>
        <v/>
      </c>
      <c r="E850" s="51" t="str">
        <f>IF($A850="","",(IF((VLOOKUP($A850,DATA!$A$1:$M$38,5,FALSE))="X","X",(IF(E849="X",1,E849+1)))))</f>
        <v/>
      </c>
      <c r="F850" s="50" t="str">
        <f>IF($A850="","",(IF((VLOOKUP($A850,DATA!$A$1:$M$38,6,FALSE))="X","X",(IF(F849="X",1,F849+1)))))</f>
        <v/>
      </c>
      <c r="G850" s="51" t="str">
        <f>IF($A850="","",(IF((VLOOKUP($A850,DATA!$A$1:$M$38,7,FALSE))="X","X",(IF(G849="X",1,G849+1)))))</f>
        <v/>
      </c>
      <c r="H850" s="50" t="str">
        <f>IF($A850="","",(IF((VLOOKUP($A850,DATA!$A$1:$M$38,8,FALSE))="X","X",(IF(H849="X",1,H849+1)))))</f>
        <v/>
      </c>
      <c r="I850" s="50" t="str">
        <f>IF($A850="","",(IF((VLOOKUP($A850,DATA!$A$1:$M$38,9,FALSE))="X","X",(IF(I849="X",1,I849+1)))))</f>
        <v/>
      </c>
      <c r="J850" s="51" t="str">
        <f>IF($A850="","",(IF((VLOOKUP($A850,DATA!$A$1:$M$38,10,FALSE))="X","X",(IF(J849="X",1,J849+1)))))</f>
        <v/>
      </c>
      <c r="K850" s="50" t="str">
        <f>IF($A850="","",(IF((VLOOKUP($A850,DATA!$A$1:$M$38,11,FALSE))="X","X",(IF(K849="X",1,K849+1)))))</f>
        <v/>
      </c>
      <c r="L850" s="50" t="str">
        <f>IF($A850="","",(IF((VLOOKUP($A850,DATA!$A$1:$M$38,12,FALSE))="X","X",(IF(L849="X",1,L849+1)))))</f>
        <v/>
      </c>
      <c r="M850" s="50" t="str">
        <f>IF($A850="","",(IF((VLOOKUP($A850,DATA!$A$1:$M$38,13,FALSE))="X","X",(IF(M849="X",1,M849+1)))))</f>
        <v/>
      </c>
      <c r="N850" s="53" t="str">
        <f t="shared" si="26"/>
        <v/>
      </c>
      <c r="O850" s="51" t="str">
        <f t="shared" si="27"/>
        <v/>
      </c>
      <c r="P850" s="50" t="str">
        <f>IF($A850="","",(IF((VLOOKUP($A850,DATA!$S$1:$AC$38,2,FALSE))="X","X",(IF(P849="X",1,P849+1)))))</f>
        <v/>
      </c>
      <c r="Q850" s="50" t="str">
        <f>IF($A850="","",(IF((VLOOKUP($A850,DATA!$S$1:$AC$38,3,FALSE))="X","X",(IF(Q849="X",1,Q849+1)))))</f>
        <v/>
      </c>
      <c r="R850" s="50" t="str">
        <f>IF($A850="","",(IF((VLOOKUP($A850,DATA!$S$1:$AC$38,4,FALSE))="X","X",(IF(R849="X",1,R849+1)))))</f>
        <v/>
      </c>
      <c r="S850" s="50" t="str">
        <f>IF($A850="","",(IF((VLOOKUP($A850,DATA!$S$1:$AC$38,5,FALSE))="X","X",(IF(S849="X",1,S849+1)))))</f>
        <v/>
      </c>
      <c r="T850" s="50" t="str">
        <f>IF($A850="","",(IF((VLOOKUP($A850,DATA!$S$1:$AC$38,6,FALSE))="X","X",(IF(T849="X",1,T849+1)))))</f>
        <v/>
      </c>
      <c r="U850" s="50" t="str">
        <f>IF($A850="","",(IF((VLOOKUP($A850,DATA!$S$1:$AC$38,7,FALSE))="X","X",(IF(U849="X",1,U849+1)))))</f>
        <v/>
      </c>
      <c r="V850" s="51" t="str">
        <f>IF($A850="","",(IF((VLOOKUP($A850,DATA!$S$1:$AC$38,8,FALSE))="X","X",(IF(V849="X",1,V849+1)))))</f>
        <v/>
      </c>
      <c r="W850" s="50" t="str">
        <f>IF($A850="","",(IF((VLOOKUP($A850,DATA!$S$1:$AC$38,9,FALSE))="X","X",(IF(W849="X",1,W849+1)))))</f>
        <v/>
      </c>
      <c r="X850" s="50" t="str">
        <f>IF($A850="","",(IF((VLOOKUP($A850,DATA!$S$1:$AC$38,10,FALSE))="X","X",(IF(X849="X",1,X849+1)))))</f>
        <v/>
      </c>
      <c r="Y850" s="51" t="str">
        <f>IF($A850="","",(IF((VLOOKUP($A850,DATA!$S$1:$AC$38,11,FALSE))="X","X",(IF(Y849="X",1,Y849+1)))))</f>
        <v/>
      </c>
    </row>
    <row r="851" spans="2:25" ht="18.600000000000001" customHeight="1" x14ac:dyDescent="0.25">
      <c r="B851" s="50" t="str">
        <f>IF($A851="","",(IF((VLOOKUP($A851,DATA!$A$1:$M$38,2,FALSE))="X","X",(IF(B850="X",1,B850+1)))))</f>
        <v/>
      </c>
      <c r="C851" s="51" t="str">
        <f>IF($A851="","",(IF((VLOOKUP($A851,DATA!$A$1:$M$38,3,FALSE))="X","X",(IF(C850="X",1,C850+1)))))</f>
        <v/>
      </c>
      <c r="D851" s="50" t="str">
        <f>IF($A851="","",(IF((VLOOKUP($A851,DATA!$A$1:$M$38,4,FALSE))="X","X",(IF(D850="X",1,D850+1)))))</f>
        <v/>
      </c>
      <c r="E851" s="51" t="str">
        <f>IF($A851="","",(IF((VLOOKUP($A851,DATA!$A$1:$M$38,5,FALSE))="X","X",(IF(E850="X",1,E850+1)))))</f>
        <v/>
      </c>
      <c r="F851" s="50" t="str">
        <f>IF($A851="","",(IF((VLOOKUP($A851,DATA!$A$1:$M$38,6,FALSE))="X","X",(IF(F850="X",1,F850+1)))))</f>
        <v/>
      </c>
      <c r="G851" s="51" t="str">
        <f>IF($A851="","",(IF((VLOOKUP($A851,DATA!$A$1:$M$38,7,FALSE))="X","X",(IF(G850="X",1,G850+1)))))</f>
        <v/>
      </c>
      <c r="H851" s="50" t="str">
        <f>IF($A851="","",(IF((VLOOKUP($A851,DATA!$A$1:$M$38,8,FALSE))="X","X",(IF(H850="X",1,H850+1)))))</f>
        <v/>
      </c>
      <c r="I851" s="50" t="str">
        <f>IF($A851="","",(IF((VLOOKUP($A851,DATA!$A$1:$M$38,9,FALSE))="X","X",(IF(I850="X",1,I850+1)))))</f>
        <v/>
      </c>
      <c r="J851" s="51" t="str">
        <f>IF($A851="","",(IF((VLOOKUP($A851,DATA!$A$1:$M$38,10,FALSE))="X","X",(IF(J850="X",1,J850+1)))))</f>
        <v/>
      </c>
      <c r="K851" s="50" t="str">
        <f>IF($A851="","",(IF((VLOOKUP($A851,DATA!$A$1:$M$38,11,FALSE))="X","X",(IF(K850="X",1,K850+1)))))</f>
        <v/>
      </c>
      <c r="L851" s="50" t="str">
        <f>IF($A851="","",(IF((VLOOKUP($A851,DATA!$A$1:$M$38,12,FALSE))="X","X",(IF(L850="X",1,L850+1)))))</f>
        <v/>
      </c>
      <c r="M851" s="50" t="str">
        <f>IF($A851="","",(IF((VLOOKUP($A851,DATA!$A$1:$M$38,13,FALSE))="X","X",(IF(M850="X",1,M850+1)))))</f>
        <v/>
      </c>
      <c r="N851" s="53" t="str">
        <f t="shared" si="26"/>
        <v/>
      </c>
      <c r="O851" s="51" t="str">
        <f t="shared" si="27"/>
        <v/>
      </c>
      <c r="P851" s="50" t="str">
        <f>IF($A851="","",(IF((VLOOKUP($A851,DATA!$S$1:$AC$38,2,FALSE))="X","X",(IF(P850="X",1,P850+1)))))</f>
        <v/>
      </c>
      <c r="Q851" s="50" t="str">
        <f>IF($A851="","",(IF((VLOOKUP($A851,DATA!$S$1:$AC$38,3,FALSE))="X","X",(IF(Q850="X",1,Q850+1)))))</f>
        <v/>
      </c>
      <c r="R851" s="50" t="str">
        <f>IF($A851="","",(IF((VLOOKUP($A851,DATA!$S$1:$AC$38,4,FALSE))="X","X",(IF(R850="X",1,R850+1)))))</f>
        <v/>
      </c>
      <c r="S851" s="50" t="str">
        <f>IF($A851="","",(IF((VLOOKUP($A851,DATA!$S$1:$AC$38,5,FALSE))="X","X",(IF(S850="X",1,S850+1)))))</f>
        <v/>
      </c>
      <c r="T851" s="50" t="str">
        <f>IF($A851="","",(IF((VLOOKUP($A851,DATA!$S$1:$AC$38,6,FALSE))="X","X",(IF(T850="X",1,T850+1)))))</f>
        <v/>
      </c>
      <c r="U851" s="50" t="str">
        <f>IF($A851="","",(IF((VLOOKUP($A851,DATA!$S$1:$AC$38,7,FALSE))="X","X",(IF(U850="X",1,U850+1)))))</f>
        <v/>
      </c>
      <c r="V851" s="51" t="str">
        <f>IF($A851="","",(IF((VLOOKUP($A851,DATA!$S$1:$AC$38,8,FALSE))="X","X",(IF(V850="X",1,V850+1)))))</f>
        <v/>
      </c>
      <c r="W851" s="50" t="str">
        <f>IF($A851="","",(IF((VLOOKUP($A851,DATA!$S$1:$AC$38,9,FALSE))="X","X",(IF(W850="X",1,W850+1)))))</f>
        <v/>
      </c>
      <c r="X851" s="50" t="str">
        <f>IF($A851="","",(IF((VLOOKUP($A851,DATA!$S$1:$AC$38,10,FALSE))="X","X",(IF(X850="X",1,X850+1)))))</f>
        <v/>
      </c>
      <c r="Y851" s="51" t="str">
        <f>IF($A851="","",(IF((VLOOKUP($A851,DATA!$S$1:$AC$38,11,FALSE))="X","X",(IF(Y850="X",1,Y850+1)))))</f>
        <v/>
      </c>
    </row>
    <row r="852" spans="2:25" ht="18.600000000000001" customHeight="1" x14ac:dyDescent="0.25">
      <c r="B852" s="50" t="str">
        <f>IF($A852="","",(IF((VLOOKUP($A852,DATA!$A$1:$M$38,2,FALSE))="X","X",(IF(B851="X",1,B851+1)))))</f>
        <v/>
      </c>
      <c r="C852" s="51" t="str">
        <f>IF($A852="","",(IF((VLOOKUP($A852,DATA!$A$1:$M$38,3,FALSE))="X","X",(IF(C851="X",1,C851+1)))))</f>
        <v/>
      </c>
      <c r="D852" s="50" t="str">
        <f>IF($A852="","",(IF((VLOOKUP($A852,DATA!$A$1:$M$38,4,FALSE))="X","X",(IF(D851="X",1,D851+1)))))</f>
        <v/>
      </c>
      <c r="E852" s="51" t="str">
        <f>IF($A852="","",(IF((VLOOKUP($A852,DATA!$A$1:$M$38,5,FALSE))="X","X",(IF(E851="X",1,E851+1)))))</f>
        <v/>
      </c>
      <c r="F852" s="50" t="str">
        <f>IF($A852="","",(IF((VLOOKUP($A852,DATA!$A$1:$M$38,6,FALSE))="X","X",(IF(F851="X",1,F851+1)))))</f>
        <v/>
      </c>
      <c r="G852" s="51" t="str">
        <f>IF($A852="","",(IF((VLOOKUP($A852,DATA!$A$1:$M$38,7,FALSE))="X","X",(IF(G851="X",1,G851+1)))))</f>
        <v/>
      </c>
      <c r="H852" s="50" t="str">
        <f>IF($A852="","",(IF((VLOOKUP($A852,DATA!$A$1:$M$38,8,FALSE))="X","X",(IF(H851="X",1,H851+1)))))</f>
        <v/>
      </c>
      <c r="I852" s="50" t="str">
        <f>IF($A852="","",(IF((VLOOKUP($A852,DATA!$A$1:$M$38,9,FALSE))="X","X",(IF(I851="X",1,I851+1)))))</f>
        <v/>
      </c>
      <c r="J852" s="51" t="str">
        <f>IF($A852="","",(IF((VLOOKUP($A852,DATA!$A$1:$M$38,10,FALSE))="X","X",(IF(J851="X",1,J851+1)))))</f>
        <v/>
      </c>
      <c r="K852" s="50" t="str">
        <f>IF($A852="","",(IF((VLOOKUP($A852,DATA!$A$1:$M$38,11,FALSE))="X","X",(IF(K851="X",1,K851+1)))))</f>
        <v/>
      </c>
      <c r="L852" s="50" t="str">
        <f>IF($A852="","",(IF((VLOOKUP($A852,DATA!$A$1:$M$38,12,FALSE))="X","X",(IF(L851="X",1,L851+1)))))</f>
        <v/>
      </c>
      <c r="M852" s="50" t="str">
        <f>IF($A852="","",(IF((VLOOKUP($A852,DATA!$A$1:$M$38,13,FALSE))="X","X",(IF(M851="X",1,M851+1)))))</f>
        <v/>
      </c>
      <c r="N852" s="53" t="str">
        <f t="shared" si="26"/>
        <v/>
      </c>
      <c r="O852" s="51" t="str">
        <f t="shared" si="27"/>
        <v/>
      </c>
      <c r="P852" s="50" t="str">
        <f>IF($A852="","",(IF((VLOOKUP($A852,DATA!$S$1:$AC$38,2,FALSE))="X","X",(IF(P851="X",1,P851+1)))))</f>
        <v/>
      </c>
      <c r="Q852" s="50" t="str">
        <f>IF($A852="","",(IF((VLOOKUP($A852,DATA!$S$1:$AC$38,3,FALSE))="X","X",(IF(Q851="X",1,Q851+1)))))</f>
        <v/>
      </c>
      <c r="R852" s="50" t="str">
        <f>IF($A852="","",(IF((VLOOKUP($A852,DATA!$S$1:$AC$38,4,FALSE))="X","X",(IF(R851="X",1,R851+1)))))</f>
        <v/>
      </c>
      <c r="S852" s="50" t="str">
        <f>IF($A852="","",(IF((VLOOKUP($A852,DATA!$S$1:$AC$38,5,FALSE))="X","X",(IF(S851="X",1,S851+1)))))</f>
        <v/>
      </c>
      <c r="T852" s="50" t="str">
        <f>IF($A852="","",(IF((VLOOKUP($A852,DATA!$S$1:$AC$38,6,FALSE))="X","X",(IF(T851="X",1,T851+1)))))</f>
        <v/>
      </c>
      <c r="U852" s="50" t="str">
        <f>IF($A852="","",(IF((VLOOKUP($A852,DATA!$S$1:$AC$38,7,FALSE))="X","X",(IF(U851="X",1,U851+1)))))</f>
        <v/>
      </c>
      <c r="V852" s="51" t="str">
        <f>IF($A852="","",(IF((VLOOKUP($A852,DATA!$S$1:$AC$38,8,FALSE))="X","X",(IF(V851="X",1,V851+1)))))</f>
        <v/>
      </c>
      <c r="W852" s="50" t="str">
        <f>IF($A852="","",(IF((VLOOKUP($A852,DATA!$S$1:$AC$38,9,FALSE))="X","X",(IF(W851="X",1,W851+1)))))</f>
        <v/>
      </c>
      <c r="X852" s="50" t="str">
        <f>IF($A852="","",(IF((VLOOKUP($A852,DATA!$S$1:$AC$38,10,FALSE))="X","X",(IF(X851="X",1,X851+1)))))</f>
        <v/>
      </c>
      <c r="Y852" s="51" t="str">
        <f>IF($A852="","",(IF((VLOOKUP($A852,DATA!$S$1:$AC$38,11,FALSE))="X","X",(IF(Y851="X",1,Y851+1)))))</f>
        <v/>
      </c>
    </row>
    <row r="853" spans="2:25" ht="18.600000000000001" customHeight="1" x14ac:dyDescent="0.25">
      <c r="B853" s="50" t="str">
        <f>IF($A853="","",(IF((VLOOKUP($A853,DATA!$A$1:$M$38,2,FALSE))="X","X",(IF(B852="X",1,B852+1)))))</f>
        <v/>
      </c>
      <c r="C853" s="51" t="str">
        <f>IF($A853="","",(IF((VLOOKUP($A853,DATA!$A$1:$M$38,3,FALSE))="X","X",(IF(C852="X",1,C852+1)))))</f>
        <v/>
      </c>
      <c r="D853" s="50" t="str">
        <f>IF($A853="","",(IF((VLOOKUP($A853,DATA!$A$1:$M$38,4,FALSE))="X","X",(IF(D852="X",1,D852+1)))))</f>
        <v/>
      </c>
      <c r="E853" s="51" t="str">
        <f>IF($A853="","",(IF((VLOOKUP($A853,DATA!$A$1:$M$38,5,FALSE))="X","X",(IF(E852="X",1,E852+1)))))</f>
        <v/>
      </c>
      <c r="F853" s="50" t="str">
        <f>IF($A853="","",(IF((VLOOKUP($A853,DATA!$A$1:$M$38,6,FALSE))="X","X",(IF(F852="X",1,F852+1)))))</f>
        <v/>
      </c>
      <c r="G853" s="51" t="str">
        <f>IF($A853="","",(IF((VLOOKUP($A853,DATA!$A$1:$M$38,7,FALSE))="X","X",(IF(G852="X",1,G852+1)))))</f>
        <v/>
      </c>
      <c r="H853" s="50" t="str">
        <f>IF($A853="","",(IF((VLOOKUP($A853,DATA!$A$1:$M$38,8,FALSE))="X","X",(IF(H852="X",1,H852+1)))))</f>
        <v/>
      </c>
      <c r="I853" s="50" t="str">
        <f>IF($A853="","",(IF((VLOOKUP($A853,DATA!$A$1:$M$38,9,FALSE))="X","X",(IF(I852="X",1,I852+1)))))</f>
        <v/>
      </c>
      <c r="J853" s="51" t="str">
        <f>IF($A853="","",(IF((VLOOKUP($A853,DATA!$A$1:$M$38,10,FALSE))="X","X",(IF(J852="X",1,J852+1)))))</f>
        <v/>
      </c>
      <c r="K853" s="50" t="str">
        <f>IF($A853="","",(IF((VLOOKUP($A853,DATA!$A$1:$M$38,11,FALSE))="X","X",(IF(K852="X",1,K852+1)))))</f>
        <v/>
      </c>
      <c r="L853" s="50" t="str">
        <f>IF($A853="","",(IF((VLOOKUP($A853,DATA!$A$1:$M$38,12,FALSE))="X","X",(IF(L852="X",1,L852+1)))))</f>
        <v/>
      </c>
      <c r="M853" s="50" t="str">
        <f>IF($A853="","",(IF((VLOOKUP($A853,DATA!$A$1:$M$38,13,FALSE))="X","X",(IF(M852="X",1,M852+1)))))</f>
        <v/>
      </c>
      <c r="N853" s="53" t="str">
        <f t="shared" si="26"/>
        <v/>
      </c>
      <c r="O853" s="51" t="str">
        <f t="shared" si="27"/>
        <v/>
      </c>
      <c r="P853" s="50" t="str">
        <f>IF($A853="","",(IF((VLOOKUP($A853,DATA!$S$1:$AC$38,2,FALSE))="X","X",(IF(P852="X",1,P852+1)))))</f>
        <v/>
      </c>
      <c r="Q853" s="50" t="str">
        <f>IF($A853="","",(IF((VLOOKUP($A853,DATA!$S$1:$AC$38,3,FALSE))="X","X",(IF(Q852="X",1,Q852+1)))))</f>
        <v/>
      </c>
      <c r="R853" s="50" t="str">
        <f>IF($A853="","",(IF((VLOOKUP($A853,DATA!$S$1:$AC$38,4,FALSE))="X","X",(IF(R852="X",1,R852+1)))))</f>
        <v/>
      </c>
      <c r="S853" s="50" t="str">
        <f>IF($A853="","",(IF((VLOOKUP($A853,DATA!$S$1:$AC$38,5,FALSE))="X","X",(IF(S852="X",1,S852+1)))))</f>
        <v/>
      </c>
      <c r="T853" s="50" t="str">
        <f>IF($A853="","",(IF((VLOOKUP($A853,DATA!$S$1:$AC$38,6,FALSE))="X","X",(IF(T852="X",1,T852+1)))))</f>
        <v/>
      </c>
      <c r="U853" s="50" t="str">
        <f>IF($A853="","",(IF((VLOOKUP($A853,DATA!$S$1:$AC$38,7,FALSE))="X","X",(IF(U852="X",1,U852+1)))))</f>
        <v/>
      </c>
      <c r="V853" s="51" t="str">
        <f>IF($A853="","",(IF((VLOOKUP($A853,DATA!$S$1:$AC$38,8,FALSE))="X","X",(IF(V852="X",1,V852+1)))))</f>
        <v/>
      </c>
      <c r="W853" s="50" t="str">
        <f>IF($A853="","",(IF((VLOOKUP($A853,DATA!$S$1:$AC$38,9,FALSE))="X","X",(IF(W852="X",1,W852+1)))))</f>
        <v/>
      </c>
      <c r="X853" s="50" t="str">
        <f>IF($A853="","",(IF((VLOOKUP($A853,DATA!$S$1:$AC$38,10,FALSE))="X","X",(IF(X852="X",1,X852+1)))))</f>
        <v/>
      </c>
      <c r="Y853" s="51" t="str">
        <f>IF($A853="","",(IF((VLOOKUP($A853,DATA!$S$1:$AC$38,11,FALSE))="X","X",(IF(Y852="X",1,Y852+1)))))</f>
        <v/>
      </c>
    </row>
    <row r="854" spans="2:25" ht="18.600000000000001" customHeight="1" x14ac:dyDescent="0.25">
      <c r="B854" s="50" t="str">
        <f>IF($A854="","",(IF((VLOOKUP($A854,DATA!$A$1:$M$38,2,FALSE))="X","X",(IF(B853="X",1,B853+1)))))</f>
        <v/>
      </c>
      <c r="C854" s="51" t="str">
        <f>IF($A854="","",(IF((VLOOKUP($A854,DATA!$A$1:$M$38,3,FALSE))="X","X",(IF(C853="X",1,C853+1)))))</f>
        <v/>
      </c>
      <c r="D854" s="50" t="str">
        <f>IF($A854="","",(IF((VLOOKUP($A854,DATA!$A$1:$M$38,4,FALSE))="X","X",(IF(D853="X",1,D853+1)))))</f>
        <v/>
      </c>
      <c r="E854" s="51" t="str">
        <f>IF($A854="","",(IF((VLOOKUP($A854,DATA!$A$1:$M$38,5,FALSE))="X","X",(IF(E853="X",1,E853+1)))))</f>
        <v/>
      </c>
      <c r="F854" s="50" t="str">
        <f>IF($A854="","",(IF((VLOOKUP($A854,DATA!$A$1:$M$38,6,FALSE))="X","X",(IF(F853="X",1,F853+1)))))</f>
        <v/>
      </c>
      <c r="G854" s="51" t="str">
        <f>IF($A854="","",(IF((VLOOKUP($A854,DATA!$A$1:$M$38,7,FALSE))="X","X",(IF(G853="X",1,G853+1)))))</f>
        <v/>
      </c>
      <c r="H854" s="50" t="str">
        <f>IF($A854="","",(IF((VLOOKUP($A854,DATA!$A$1:$M$38,8,FALSE))="X","X",(IF(H853="X",1,H853+1)))))</f>
        <v/>
      </c>
      <c r="I854" s="50" t="str">
        <f>IF($A854="","",(IF((VLOOKUP($A854,DATA!$A$1:$M$38,9,FALSE))="X","X",(IF(I853="X",1,I853+1)))))</f>
        <v/>
      </c>
      <c r="J854" s="51" t="str">
        <f>IF($A854="","",(IF((VLOOKUP($A854,DATA!$A$1:$M$38,10,FALSE))="X","X",(IF(J853="X",1,J853+1)))))</f>
        <v/>
      </c>
      <c r="K854" s="50" t="str">
        <f>IF($A854="","",(IF((VLOOKUP($A854,DATA!$A$1:$M$38,11,FALSE))="X","X",(IF(K853="X",1,K853+1)))))</f>
        <v/>
      </c>
      <c r="L854" s="50" t="str">
        <f>IF($A854="","",(IF((VLOOKUP($A854,DATA!$A$1:$M$38,12,FALSE))="X","X",(IF(L853="X",1,L853+1)))))</f>
        <v/>
      </c>
      <c r="M854" s="50" t="str">
        <f>IF($A854="","",(IF((VLOOKUP($A854,DATA!$A$1:$M$38,13,FALSE))="X","X",(IF(M853="X",1,M853+1)))))</f>
        <v/>
      </c>
      <c r="N854" s="53" t="str">
        <f t="shared" si="26"/>
        <v/>
      </c>
      <c r="O854" s="51" t="str">
        <f t="shared" si="27"/>
        <v/>
      </c>
      <c r="P854" s="50" t="str">
        <f>IF($A854="","",(IF((VLOOKUP($A854,DATA!$S$1:$AC$38,2,FALSE))="X","X",(IF(P853="X",1,P853+1)))))</f>
        <v/>
      </c>
      <c r="Q854" s="50" t="str">
        <f>IF($A854="","",(IF((VLOOKUP($A854,DATA!$S$1:$AC$38,3,FALSE))="X","X",(IF(Q853="X",1,Q853+1)))))</f>
        <v/>
      </c>
      <c r="R854" s="50" t="str">
        <f>IF($A854="","",(IF((VLOOKUP($A854,DATA!$S$1:$AC$38,4,FALSE))="X","X",(IF(R853="X",1,R853+1)))))</f>
        <v/>
      </c>
      <c r="S854" s="50" t="str">
        <f>IF($A854="","",(IF((VLOOKUP($A854,DATA!$S$1:$AC$38,5,FALSE))="X","X",(IF(S853="X",1,S853+1)))))</f>
        <v/>
      </c>
      <c r="T854" s="50" t="str">
        <f>IF($A854="","",(IF((VLOOKUP($A854,DATA!$S$1:$AC$38,6,FALSE))="X","X",(IF(T853="X",1,T853+1)))))</f>
        <v/>
      </c>
      <c r="U854" s="50" t="str">
        <f>IF($A854="","",(IF((VLOOKUP($A854,DATA!$S$1:$AC$38,7,FALSE))="X","X",(IF(U853="X",1,U853+1)))))</f>
        <v/>
      </c>
      <c r="V854" s="51" t="str">
        <f>IF($A854="","",(IF((VLOOKUP($A854,DATA!$S$1:$AC$38,8,FALSE))="X","X",(IF(V853="X",1,V853+1)))))</f>
        <v/>
      </c>
      <c r="W854" s="50" t="str">
        <f>IF($A854="","",(IF((VLOOKUP($A854,DATA!$S$1:$AC$38,9,FALSE))="X","X",(IF(W853="X",1,W853+1)))))</f>
        <v/>
      </c>
      <c r="X854" s="50" t="str">
        <f>IF($A854="","",(IF((VLOOKUP($A854,DATA!$S$1:$AC$38,10,FALSE))="X","X",(IF(X853="X",1,X853+1)))))</f>
        <v/>
      </c>
      <c r="Y854" s="51" t="str">
        <f>IF($A854="","",(IF((VLOOKUP($A854,DATA!$S$1:$AC$38,11,FALSE))="X","X",(IF(Y853="X",1,Y853+1)))))</f>
        <v/>
      </c>
    </row>
    <row r="855" spans="2:25" ht="18.600000000000001" customHeight="1" x14ac:dyDescent="0.25">
      <c r="B855" s="50" t="str">
        <f>IF($A855="","",(IF((VLOOKUP($A855,DATA!$A$1:$M$38,2,FALSE))="X","X",(IF(B854="X",1,B854+1)))))</f>
        <v/>
      </c>
      <c r="C855" s="51" t="str">
        <f>IF($A855="","",(IF((VLOOKUP($A855,DATA!$A$1:$M$38,3,FALSE))="X","X",(IF(C854="X",1,C854+1)))))</f>
        <v/>
      </c>
      <c r="D855" s="50" t="str">
        <f>IF($A855="","",(IF((VLOOKUP($A855,DATA!$A$1:$M$38,4,FALSE))="X","X",(IF(D854="X",1,D854+1)))))</f>
        <v/>
      </c>
      <c r="E855" s="51" t="str">
        <f>IF($A855="","",(IF((VLOOKUP($A855,DATA!$A$1:$M$38,5,FALSE))="X","X",(IF(E854="X",1,E854+1)))))</f>
        <v/>
      </c>
      <c r="F855" s="50" t="str">
        <f>IF($A855="","",(IF((VLOOKUP($A855,DATA!$A$1:$M$38,6,FALSE))="X","X",(IF(F854="X",1,F854+1)))))</f>
        <v/>
      </c>
      <c r="G855" s="51" t="str">
        <f>IF($A855="","",(IF((VLOOKUP($A855,DATA!$A$1:$M$38,7,FALSE))="X","X",(IF(G854="X",1,G854+1)))))</f>
        <v/>
      </c>
      <c r="H855" s="50" t="str">
        <f>IF($A855="","",(IF((VLOOKUP($A855,DATA!$A$1:$M$38,8,FALSE))="X","X",(IF(H854="X",1,H854+1)))))</f>
        <v/>
      </c>
      <c r="I855" s="50" t="str">
        <f>IF($A855="","",(IF((VLOOKUP($A855,DATA!$A$1:$M$38,9,FALSE))="X","X",(IF(I854="X",1,I854+1)))))</f>
        <v/>
      </c>
      <c r="J855" s="51" t="str">
        <f>IF($A855="","",(IF((VLOOKUP($A855,DATA!$A$1:$M$38,10,FALSE))="X","X",(IF(J854="X",1,J854+1)))))</f>
        <v/>
      </c>
      <c r="K855" s="50" t="str">
        <f>IF($A855="","",(IF((VLOOKUP($A855,DATA!$A$1:$M$38,11,FALSE))="X","X",(IF(K854="X",1,K854+1)))))</f>
        <v/>
      </c>
      <c r="L855" s="50" t="str">
        <f>IF($A855="","",(IF((VLOOKUP($A855,DATA!$A$1:$M$38,12,FALSE))="X","X",(IF(L854="X",1,L854+1)))))</f>
        <v/>
      </c>
      <c r="M855" s="50" t="str">
        <f>IF($A855="","",(IF((VLOOKUP($A855,DATA!$A$1:$M$38,13,FALSE))="X","X",(IF(M854="X",1,M854+1)))))</f>
        <v/>
      </c>
      <c r="N855" s="53" t="str">
        <f t="shared" si="26"/>
        <v/>
      </c>
      <c r="O855" s="51" t="str">
        <f t="shared" si="27"/>
        <v/>
      </c>
      <c r="P855" s="50" t="str">
        <f>IF($A855="","",(IF((VLOOKUP($A855,DATA!$S$1:$AC$38,2,FALSE))="X","X",(IF(P854="X",1,P854+1)))))</f>
        <v/>
      </c>
      <c r="Q855" s="50" t="str">
        <f>IF($A855="","",(IF((VLOOKUP($A855,DATA!$S$1:$AC$38,3,FALSE))="X","X",(IF(Q854="X",1,Q854+1)))))</f>
        <v/>
      </c>
      <c r="R855" s="50" t="str">
        <f>IF($A855="","",(IF((VLOOKUP($A855,DATA!$S$1:$AC$38,4,FALSE))="X","X",(IF(R854="X",1,R854+1)))))</f>
        <v/>
      </c>
      <c r="S855" s="50" t="str">
        <f>IF($A855="","",(IF((VLOOKUP($A855,DATA!$S$1:$AC$38,5,FALSE))="X","X",(IF(S854="X",1,S854+1)))))</f>
        <v/>
      </c>
      <c r="T855" s="50" t="str">
        <f>IF($A855="","",(IF((VLOOKUP($A855,DATA!$S$1:$AC$38,6,FALSE))="X","X",(IF(T854="X",1,T854+1)))))</f>
        <v/>
      </c>
      <c r="U855" s="50" t="str">
        <f>IF($A855="","",(IF((VLOOKUP($A855,DATA!$S$1:$AC$38,7,FALSE))="X","X",(IF(U854="X",1,U854+1)))))</f>
        <v/>
      </c>
      <c r="V855" s="51" t="str">
        <f>IF($A855="","",(IF((VLOOKUP($A855,DATA!$S$1:$AC$38,8,FALSE))="X","X",(IF(V854="X",1,V854+1)))))</f>
        <v/>
      </c>
      <c r="W855" s="50" t="str">
        <f>IF($A855="","",(IF((VLOOKUP($A855,DATA!$S$1:$AC$38,9,FALSE))="X","X",(IF(W854="X",1,W854+1)))))</f>
        <v/>
      </c>
      <c r="X855" s="50" t="str">
        <f>IF($A855="","",(IF((VLOOKUP($A855,DATA!$S$1:$AC$38,10,FALSE))="X","X",(IF(X854="X",1,X854+1)))))</f>
        <v/>
      </c>
      <c r="Y855" s="51" t="str">
        <f>IF($A855="","",(IF((VLOOKUP($A855,DATA!$S$1:$AC$38,11,FALSE))="X","X",(IF(Y854="X",1,Y854+1)))))</f>
        <v/>
      </c>
    </row>
    <row r="856" spans="2:25" ht="18.600000000000001" customHeight="1" x14ac:dyDescent="0.25">
      <c r="B856" s="50" t="str">
        <f>IF($A856="","",(IF((VLOOKUP($A856,DATA!$A$1:$M$38,2,FALSE))="X","X",(IF(B855="X",1,B855+1)))))</f>
        <v/>
      </c>
      <c r="C856" s="51" t="str">
        <f>IF($A856="","",(IF((VLOOKUP($A856,DATA!$A$1:$M$38,3,FALSE))="X","X",(IF(C855="X",1,C855+1)))))</f>
        <v/>
      </c>
      <c r="D856" s="50" t="str">
        <f>IF($A856="","",(IF((VLOOKUP($A856,DATA!$A$1:$M$38,4,FALSE))="X","X",(IF(D855="X",1,D855+1)))))</f>
        <v/>
      </c>
      <c r="E856" s="51" t="str">
        <f>IF($A856="","",(IF((VLOOKUP($A856,DATA!$A$1:$M$38,5,FALSE))="X","X",(IF(E855="X",1,E855+1)))))</f>
        <v/>
      </c>
      <c r="F856" s="50" t="str">
        <f>IF($A856="","",(IF((VLOOKUP($A856,DATA!$A$1:$M$38,6,FALSE))="X","X",(IF(F855="X",1,F855+1)))))</f>
        <v/>
      </c>
      <c r="G856" s="51" t="str">
        <f>IF($A856="","",(IF((VLOOKUP($A856,DATA!$A$1:$M$38,7,FALSE))="X","X",(IF(G855="X",1,G855+1)))))</f>
        <v/>
      </c>
      <c r="H856" s="50" t="str">
        <f>IF($A856="","",(IF((VLOOKUP($A856,DATA!$A$1:$M$38,8,FALSE))="X","X",(IF(H855="X",1,H855+1)))))</f>
        <v/>
      </c>
      <c r="I856" s="50" t="str">
        <f>IF($A856="","",(IF((VLOOKUP($A856,DATA!$A$1:$M$38,9,FALSE))="X","X",(IF(I855="X",1,I855+1)))))</f>
        <v/>
      </c>
      <c r="J856" s="51" t="str">
        <f>IF($A856="","",(IF((VLOOKUP($A856,DATA!$A$1:$M$38,10,FALSE))="X","X",(IF(J855="X",1,J855+1)))))</f>
        <v/>
      </c>
      <c r="K856" s="50" t="str">
        <f>IF($A856="","",(IF((VLOOKUP($A856,DATA!$A$1:$M$38,11,FALSE))="X","X",(IF(K855="X",1,K855+1)))))</f>
        <v/>
      </c>
      <c r="L856" s="50" t="str">
        <f>IF($A856="","",(IF((VLOOKUP($A856,DATA!$A$1:$M$38,12,FALSE))="X","X",(IF(L855="X",1,L855+1)))))</f>
        <v/>
      </c>
      <c r="M856" s="50" t="str">
        <f>IF($A856="","",(IF((VLOOKUP($A856,DATA!$A$1:$M$38,13,FALSE))="X","X",(IF(M855="X",1,M855+1)))))</f>
        <v/>
      </c>
      <c r="N856" s="53" t="str">
        <f t="shared" si="26"/>
        <v/>
      </c>
      <c r="O856" s="51" t="str">
        <f t="shared" si="27"/>
        <v/>
      </c>
      <c r="P856" s="50" t="str">
        <f>IF($A856="","",(IF((VLOOKUP($A856,DATA!$S$1:$AC$38,2,FALSE))="X","X",(IF(P855="X",1,P855+1)))))</f>
        <v/>
      </c>
      <c r="Q856" s="50" t="str">
        <f>IF($A856="","",(IF((VLOOKUP($A856,DATA!$S$1:$AC$38,3,FALSE))="X","X",(IF(Q855="X",1,Q855+1)))))</f>
        <v/>
      </c>
      <c r="R856" s="50" t="str">
        <f>IF($A856="","",(IF((VLOOKUP($A856,DATA!$S$1:$AC$38,4,FALSE))="X","X",(IF(R855="X",1,R855+1)))))</f>
        <v/>
      </c>
      <c r="S856" s="50" t="str">
        <f>IF($A856="","",(IF((VLOOKUP($A856,DATA!$S$1:$AC$38,5,FALSE))="X","X",(IF(S855="X",1,S855+1)))))</f>
        <v/>
      </c>
      <c r="T856" s="50" t="str">
        <f>IF($A856="","",(IF((VLOOKUP($A856,DATA!$S$1:$AC$38,6,FALSE))="X","X",(IF(T855="X",1,T855+1)))))</f>
        <v/>
      </c>
      <c r="U856" s="50" t="str">
        <f>IF($A856="","",(IF((VLOOKUP($A856,DATA!$S$1:$AC$38,7,FALSE))="X","X",(IF(U855="X",1,U855+1)))))</f>
        <v/>
      </c>
      <c r="V856" s="51" t="str">
        <f>IF($A856="","",(IF((VLOOKUP($A856,DATA!$S$1:$AC$38,8,FALSE))="X","X",(IF(V855="X",1,V855+1)))))</f>
        <v/>
      </c>
      <c r="W856" s="50" t="str">
        <f>IF($A856="","",(IF((VLOOKUP($A856,DATA!$S$1:$AC$38,9,FALSE))="X","X",(IF(W855="X",1,W855+1)))))</f>
        <v/>
      </c>
      <c r="X856" s="50" t="str">
        <f>IF($A856="","",(IF((VLOOKUP($A856,DATA!$S$1:$AC$38,10,FALSE))="X","X",(IF(X855="X",1,X855+1)))))</f>
        <v/>
      </c>
      <c r="Y856" s="51" t="str">
        <f>IF($A856="","",(IF((VLOOKUP($A856,DATA!$S$1:$AC$38,11,FALSE))="X","X",(IF(Y855="X",1,Y855+1)))))</f>
        <v/>
      </c>
    </row>
    <row r="857" spans="2:25" ht="18.600000000000001" customHeight="1" x14ac:dyDescent="0.25">
      <c r="B857" s="50" t="str">
        <f>IF($A857="","",(IF((VLOOKUP($A857,DATA!$A$1:$M$38,2,FALSE))="X","X",(IF(B856="X",1,B856+1)))))</f>
        <v/>
      </c>
      <c r="C857" s="51" t="str">
        <f>IF($A857="","",(IF((VLOOKUP($A857,DATA!$A$1:$M$38,3,FALSE))="X","X",(IF(C856="X",1,C856+1)))))</f>
        <v/>
      </c>
      <c r="D857" s="50" t="str">
        <f>IF($A857="","",(IF((VLOOKUP($A857,DATA!$A$1:$M$38,4,FALSE))="X","X",(IF(D856="X",1,D856+1)))))</f>
        <v/>
      </c>
      <c r="E857" s="51" t="str">
        <f>IF($A857="","",(IF((VLOOKUP($A857,DATA!$A$1:$M$38,5,FALSE))="X","X",(IF(E856="X",1,E856+1)))))</f>
        <v/>
      </c>
      <c r="F857" s="50" t="str">
        <f>IF($A857="","",(IF((VLOOKUP($A857,DATA!$A$1:$M$38,6,FALSE))="X","X",(IF(F856="X",1,F856+1)))))</f>
        <v/>
      </c>
      <c r="G857" s="51" t="str">
        <f>IF($A857="","",(IF((VLOOKUP($A857,DATA!$A$1:$M$38,7,FALSE))="X","X",(IF(G856="X",1,G856+1)))))</f>
        <v/>
      </c>
      <c r="H857" s="50" t="str">
        <f>IF($A857="","",(IF((VLOOKUP($A857,DATA!$A$1:$M$38,8,FALSE))="X","X",(IF(H856="X",1,H856+1)))))</f>
        <v/>
      </c>
      <c r="I857" s="50" t="str">
        <f>IF($A857="","",(IF((VLOOKUP($A857,DATA!$A$1:$M$38,9,FALSE))="X","X",(IF(I856="X",1,I856+1)))))</f>
        <v/>
      </c>
      <c r="J857" s="51" t="str">
        <f>IF($A857="","",(IF((VLOOKUP($A857,DATA!$A$1:$M$38,10,FALSE))="X","X",(IF(J856="X",1,J856+1)))))</f>
        <v/>
      </c>
      <c r="K857" s="50" t="str">
        <f>IF($A857="","",(IF((VLOOKUP($A857,DATA!$A$1:$M$38,11,FALSE))="X","X",(IF(K856="X",1,K856+1)))))</f>
        <v/>
      </c>
      <c r="L857" s="50" t="str">
        <f>IF($A857="","",(IF((VLOOKUP($A857,DATA!$A$1:$M$38,12,FALSE))="X","X",(IF(L856="X",1,L856+1)))))</f>
        <v/>
      </c>
      <c r="M857" s="50" t="str">
        <f>IF($A857="","",(IF((VLOOKUP($A857,DATA!$A$1:$M$38,13,FALSE))="X","X",(IF(M856="X",1,M856+1)))))</f>
        <v/>
      </c>
      <c r="N857" s="53" t="str">
        <f t="shared" si="26"/>
        <v/>
      </c>
      <c r="O857" s="51" t="str">
        <f t="shared" si="27"/>
        <v/>
      </c>
      <c r="P857" s="50" t="str">
        <f>IF($A857="","",(IF((VLOOKUP($A857,DATA!$S$1:$AC$38,2,FALSE))="X","X",(IF(P856="X",1,P856+1)))))</f>
        <v/>
      </c>
      <c r="Q857" s="50" t="str">
        <f>IF($A857="","",(IF((VLOOKUP($A857,DATA!$S$1:$AC$38,3,FALSE))="X","X",(IF(Q856="X",1,Q856+1)))))</f>
        <v/>
      </c>
      <c r="R857" s="50" t="str">
        <f>IF($A857="","",(IF((VLOOKUP($A857,DATA!$S$1:$AC$38,4,FALSE))="X","X",(IF(R856="X",1,R856+1)))))</f>
        <v/>
      </c>
      <c r="S857" s="50" t="str">
        <f>IF($A857="","",(IF((VLOOKUP($A857,DATA!$S$1:$AC$38,5,FALSE))="X","X",(IF(S856="X",1,S856+1)))))</f>
        <v/>
      </c>
      <c r="T857" s="50" t="str">
        <f>IF($A857="","",(IF((VLOOKUP($A857,DATA!$S$1:$AC$38,6,FALSE))="X","X",(IF(T856="X",1,T856+1)))))</f>
        <v/>
      </c>
      <c r="U857" s="50" t="str">
        <f>IF($A857="","",(IF((VLOOKUP($A857,DATA!$S$1:$AC$38,7,FALSE))="X","X",(IF(U856="X",1,U856+1)))))</f>
        <v/>
      </c>
      <c r="V857" s="51" t="str">
        <f>IF($A857="","",(IF((VLOOKUP($A857,DATA!$S$1:$AC$38,8,FALSE))="X","X",(IF(V856="X",1,V856+1)))))</f>
        <v/>
      </c>
      <c r="W857" s="50" t="str">
        <f>IF($A857="","",(IF((VLOOKUP($A857,DATA!$S$1:$AC$38,9,FALSE))="X","X",(IF(W856="X",1,W856+1)))))</f>
        <v/>
      </c>
      <c r="X857" s="50" t="str">
        <f>IF($A857="","",(IF((VLOOKUP($A857,DATA!$S$1:$AC$38,10,FALSE))="X","X",(IF(X856="X",1,X856+1)))))</f>
        <v/>
      </c>
      <c r="Y857" s="51" t="str">
        <f>IF($A857="","",(IF((VLOOKUP($A857,DATA!$S$1:$AC$38,11,FALSE))="X","X",(IF(Y856="X",1,Y856+1)))))</f>
        <v/>
      </c>
    </row>
    <row r="858" spans="2:25" ht="18.600000000000001" customHeight="1" x14ac:dyDescent="0.25">
      <c r="B858" s="50" t="str">
        <f>IF($A858="","",(IF((VLOOKUP($A858,DATA!$A$1:$M$38,2,FALSE))="X","X",(IF(B857="X",1,B857+1)))))</f>
        <v/>
      </c>
      <c r="C858" s="51" t="str">
        <f>IF($A858="","",(IF((VLOOKUP($A858,DATA!$A$1:$M$38,3,FALSE))="X","X",(IF(C857="X",1,C857+1)))))</f>
        <v/>
      </c>
      <c r="D858" s="50" t="str">
        <f>IF($A858="","",(IF((VLOOKUP($A858,DATA!$A$1:$M$38,4,FALSE))="X","X",(IF(D857="X",1,D857+1)))))</f>
        <v/>
      </c>
      <c r="E858" s="51" t="str">
        <f>IF($A858="","",(IF((VLOOKUP($A858,DATA!$A$1:$M$38,5,FALSE))="X","X",(IF(E857="X",1,E857+1)))))</f>
        <v/>
      </c>
      <c r="F858" s="50" t="str">
        <f>IF($A858="","",(IF((VLOOKUP($A858,DATA!$A$1:$M$38,6,FALSE))="X","X",(IF(F857="X",1,F857+1)))))</f>
        <v/>
      </c>
      <c r="G858" s="51" t="str">
        <f>IF($A858="","",(IF((VLOOKUP($A858,DATA!$A$1:$M$38,7,FALSE))="X","X",(IF(G857="X",1,G857+1)))))</f>
        <v/>
      </c>
      <c r="H858" s="50" t="str">
        <f>IF($A858="","",(IF((VLOOKUP($A858,DATA!$A$1:$M$38,8,FALSE))="X","X",(IF(H857="X",1,H857+1)))))</f>
        <v/>
      </c>
      <c r="I858" s="50" t="str">
        <f>IF($A858="","",(IF((VLOOKUP($A858,DATA!$A$1:$M$38,9,FALSE))="X","X",(IF(I857="X",1,I857+1)))))</f>
        <v/>
      </c>
      <c r="J858" s="51" t="str">
        <f>IF($A858="","",(IF((VLOOKUP($A858,DATA!$A$1:$M$38,10,FALSE))="X","X",(IF(J857="X",1,J857+1)))))</f>
        <v/>
      </c>
      <c r="K858" s="50" t="str">
        <f>IF($A858="","",(IF((VLOOKUP($A858,DATA!$A$1:$M$38,11,FALSE))="X","X",(IF(K857="X",1,K857+1)))))</f>
        <v/>
      </c>
      <c r="L858" s="50" t="str">
        <f>IF($A858="","",(IF((VLOOKUP($A858,DATA!$A$1:$M$38,12,FALSE))="X","X",(IF(L857="X",1,L857+1)))))</f>
        <v/>
      </c>
      <c r="M858" s="50" t="str">
        <f>IF($A858="","",(IF((VLOOKUP($A858,DATA!$A$1:$M$38,13,FALSE))="X","X",(IF(M857="X",1,M857+1)))))</f>
        <v/>
      </c>
      <c r="N858" s="53" t="str">
        <f t="shared" si="26"/>
        <v/>
      </c>
      <c r="O858" s="51" t="str">
        <f t="shared" si="27"/>
        <v/>
      </c>
      <c r="P858" s="50" t="str">
        <f>IF($A858="","",(IF((VLOOKUP($A858,DATA!$S$1:$AC$38,2,FALSE))="X","X",(IF(P857="X",1,P857+1)))))</f>
        <v/>
      </c>
      <c r="Q858" s="50" t="str">
        <f>IF($A858="","",(IF((VLOOKUP($A858,DATA!$S$1:$AC$38,3,FALSE))="X","X",(IF(Q857="X",1,Q857+1)))))</f>
        <v/>
      </c>
      <c r="R858" s="50" t="str">
        <f>IF($A858="","",(IF((VLOOKUP($A858,DATA!$S$1:$AC$38,4,FALSE))="X","X",(IF(R857="X",1,R857+1)))))</f>
        <v/>
      </c>
      <c r="S858" s="50" t="str">
        <f>IF($A858="","",(IF((VLOOKUP($A858,DATA!$S$1:$AC$38,5,FALSE))="X","X",(IF(S857="X",1,S857+1)))))</f>
        <v/>
      </c>
      <c r="T858" s="50" t="str">
        <f>IF($A858="","",(IF((VLOOKUP($A858,DATA!$S$1:$AC$38,6,FALSE))="X","X",(IF(T857="X",1,T857+1)))))</f>
        <v/>
      </c>
      <c r="U858" s="50" t="str">
        <f>IF($A858="","",(IF((VLOOKUP($A858,DATA!$S$1:$AC$38,7,FALSE))="X","X",(IF(U857="X",1,U857+1)))))</f>
        <v/>
      </c>
      <c r="V858" s="51" t="str">
        <f>IF($A858="","",(IF((VLOOKUP($A858,DATA!$S$1:$AC$38,8,FALSE))="X","X",(IF(V857="X",1,V857+1)))))</f>
        <v/>
      </c>
      <c r="W858" s="50" t="str">
        <f>IF($A858="","",(IF((VLOOKUP($A858,DATA!$S$1:$AC$38,9,FALSE))="X","X",(IF(W857="X",1,W857+1)))))</f>
        <v/>
      </c>
      <c r="X858" s="50" t="str">
        <f>IF($A858="","",(IF((VLOOKUP($A858,DATA!$S$1:$AC$38,10,FALSE))="X","X",(IF(X857="X",1,X857+1)))))</f>
        <v/>
      </c>
      <c r="Y858" s="51" t="str">
        <f>IF($A858="","",(IF((VLOOKUP($A858,DATA!$S$1:$AC$38,11,FALSE))="X","X",(IF(Y857="X",1,Y857+1)))))</f>
        <v/>
      </c>
    </row>
    <row r="859" spans="2:25" ht="18.600000000000001" customHeight="1" x14ac:dyDescent="0.25">
      <c r="B859" s="50" t="str">
        <f>IF($A859="","",(IF((VLOOKUP($A859,DATA!$A$1:$M$38,2,FALSE))="X","X",(IF(B858="X",1,B858+1)))))</f>
        <v/>
      </c>
      <c r="C859" s="51" t="str">
        <f>IF($A859="","",(IF((VLOOKUP($A859,DATA!$A$1:$M$38,3,FALSE))="X","X",(IF(C858="X",1,C858+1)))))</f>
        <v/>
      </c>
      <c r="D859" s="50" t="str">
        <f>IF($A859="","",(IF((VLOOKUP($A859,DATA!$A$1:$M$38,4,FALSE))="X","X",(IF(D858="X",1,D858+1)))))</f>
        <v/>
      </c>
      <c r="E859" s="51" t="str">
        <f>IF($A859="","",(IF((VLOOKUP($A859,DATA!$A$1:$M$38,5,FALSE))="X","X",(IF(E858="X",1,E858+1)))))</f>
        <v/>
      </c>
      <c r="F859" s="50" t="str">
        <f>IF($A859="","",(IF((VLOOKUP($A859,DATA!$A$1:$M$38,6,FALSE))="X","X",(IF(F858="X",1,F858+1)))))</f>
        <v/>
      </c>
      <c r="G859" s="51" t="str">
        <f>IF($A859="","",(IF((VLOOKUP($A859,DATA!$A$1:$M$38,7,FALSE))="X","X",(IF(G858="X",1,G858+1)))))</f>
        <v/>
      </c>
      <c r="H859" s="50" t="str">
        <f>IF($A859="","",(IF((VLOOKUP($A859,DATA!$A$1:$M$38,8,FALSE))="X","X",(IF(H858="X",1,H858+1)))))</f>
        <v/>
      </c>
      <c r="I859" s="50" t="str">
        <f>IF($A859="","",(IF((VLOOKUP($A859,DATA!$A$1:$M$38,9,FALSE))="X","X",(IF(I858="X",1,I858+1)))))</f>
        <v/>
      </c>
      <c r="J859" s="51" t="str">
        <f>IF($A859="","",(IF((VLOOKUP($A859,DATA!$A$1:$M$38,10,FALSE))="X","X",(IF(J858="X",1,J858+1)))))</f>
        <v/>
      </c>
      <c r="K859" s="50" t="str">
        <f>IF($A859="","",(IF((VLOOKUP($A859,DATA!$A$1:$M$38,11,FALSE))="X","X",(IF(K858="X",1,K858+1)))))</f>
        <v/>
      </c>
      <c r="L859" s="50" t="str">
        <f>IF($A859="","",(IF((VLOOKUP($A859,DATA!$A$1:$M$38,12,FALSE))="X","X",(IF(L858="X",1,L858+1)))))</f>
        <v/>
      </c>
      <c r="M859" s="50" t="str">
        <f>IF($A859="","",(IF((VLOOKUP($A859,DATA!$A$1:$M$38,13,FALSE))="X","X",(IF(M858="X",1,M858+1)))))</f>
        <v/>
      </c>
      <c r="N859" s="53" t="str">
        <f t="shared" si="26"/>
        <v/>
      </c>
      <c r="O859" s="51" t="str">
        <f t="shared" si="27"/>
        <v/>
      </c>
      <c r="P859" s="50" t="str">
        <f>IF($A859="","",(IF((VLOOKUP($A859,DATA!$S$1:$AC$38,2,FALSE))="X","X",(IF(P858="X",1,P858+1)))))</f>
        <v/>
      </c>
      <c r="Q859" s="50" t="str">
        <f>IF($A859="","",(IF((VLOOKUP($A859,DATA!$S$1:$AC$38,3,FALSE))="X","X",(IF(Q858="X",1,Q858+1)))))</f>
        <v/>
      </c>
      <c r="R859" s="50" t="str">
        <f>IF($A859="","",(IF((VLOOKUP($A859,DATA!$S$1:$AC$38,4,FALSE))="X","X",(IF(R858="X",1,R858+1)))))</f>
        <v/>
      </c>
      <c r="S859" s="50" t="str">
        <f>IF($A859="","",(IF((VLOOKUP($A859,DATA!$S$1:$AC$38,5,FALSE))="X","X",(IF(S858="X",1,S858+1)))))</f>
        <v/>
      </c>
      <c r="T859" s="50" t="str">
        <f>IF($A859="","",(IF((VLOOKUP($A859,DATA!$S$1:$AC$38,6,FALSE))="X","X",(IF(T858="X",1,T858+1)))))</f>
        <v/>
      </c>
      <c r="U859" s="50" t="str">
        <f>IF($A859="","",(IF((VLOOKUP($A859,DATA!$S$1:$AC$38,7,FALSE))="X","X",(IF(U858="X",1,U858+1)))))</f>
        <v/>
      </c>
      <c r="V859" s="51" t="str">
        <f>IF($A859="","",(IF((VLOOKUP($A859,DATA!$S$1:$AC$38,8,FALSE))="X","X",(IF(V858="X",1,V858+1)))))</f>
        <v/>
      </c>
      <c r="W859" s="50" t="str">
        <f>IF($A859="","",(IF((VLOOKUP($A859,DATA!$S$1:$AC$38,9,FALSE))="X","X",(IF(W858="X",1,W858+1)))))</f>
        <v/>
      </c>
      <c r="X859" s="50" t="str">
        <f>IF($A859="","",(IF((VLOOKUP($A859,DATA!$S$1:$AC$38,10,FALSE))="X","X",(IF(X858="X",1,X858+1)))))</f>
        <v/>
      </c>
      <c r="Y859" s="51" t="str">
        <f>IF($A859="","",(IF((VLOOKUP($A859,DATA!$S$1:$AC$38,11,FALSE))="X","X",(IF(Y858="X",1,Y858+1)))))</f>
        <v/>
      </c>
    </row>
    <row r="860" spans="2:25" ht="18.600000000000001" customHeight="1" x14ac:dyDescent="0.25">
      <c r="B860" s="50" t="str">
        <f>IF($A860="","",(IF((VLOOKUP($A860,DATA!$A$1:$M$38,2,FALSE))="X","X",(IF(B859="X",1,B859+1)))))</f>
        <v/>
      </c>
      <c r="C860" s="51" t="str">
        <f>IF($A860="","",(IF((VLOOKUP($A860,DATA!$A$1:$M$38,3,FALSE))="X","X",(IF(C859="X",1,C859+1)))))</f>
        <v/>
      </c>
      <c r="D860" s="50" t="str">
        <f>IF($A860="","",(IF((VLOOKUP($A860,DATA!$A$1:$M$38,4,FALSE))="X","X",(IF(D859="X",1,D859+1)))))</f>
        <v/>
      </c>
      <c r="E860" s="51" t="str">
        <f>IF($A860="","",(IF((VLOOKUP($A860,DATA!$A$1:$M$38,5,FALSE))="X","X",(IF(E859="X",1,E859+1)))))</f>
        <v/>
      </c>
      <c r="F860" s="50" t="str">
        <f>IF($A860="","",(IF((VLOOKUP($A860,DATA!$A$1:$M$38,6,FALSE))="X","X",(IF(F859="X",1,F859+1)))))</f>
        <v/>
      </c>
      <c r="G860" s="51" t="str">
        <f>IF($A860="","",(IF((VLOOKUP($A860,DATA!$A$1:$M$38,7,FALSE))="X","X",(IF(G859="X",1,G859+1)))))</f>
        <v/>
      </c>
      <c r="H860" s="50" t="str">
        <f>IF($A860="","",(IF((VLOOKUP($A860,DATA!$A$1:$M$38,8,FALSE))="X","X",(IF(H859="X",1,H859+1)))))</f>
        <v/>
      </c>
      <c r="I860" s="50" t="str">
        <f>IF($A860="","",(IF((VLOOKUP($A860,DATA!$A$1:$M$38,9,FALSE))="X","X",(IF(I859="X",1,I859+1)))))</f>
        <v/>
      </c>
      <c r="J860" s="51" t="str">
        <f>IF($A860="","",(IF((VLOOKUP($A860,DATA!$A$1:$M$38,10,FALSE))="X","X",(IF(J859="X",1,J859+1)))))</f>
        <v/>
      </c>
      <c r="K860" s="50" t="str">
        <f>IF($A860="","",(IF((VLOOKUP($A860,DATA!$A$1:$M$38,11,FALSE))="X","X",(IF(K859="X",1,K859+1)))))</f>
        <v/>
      </c>
      <c r="L860" s="50" t="str">
        <f>IF($A860="","",(IF((VLOOKUP($A860,DATA!$A$1:$M$38,12,FALSE))="X","X",(IF(L859="X",1,L859+1)))))</f>
        <v/>
      </c>
      <c r="M860" s="50" t="str">
        <f>IF($A860="","",(IF((VLOOKUP($A860,DATA!$A$1:$M$38,13,FALSE))="X","X",(IF(M859="X",1,M859+1)))))</f>
        <v/>
      </c>
      <c r="N860" s="53" t="str">
        <f t="shared" si="26"/>
        <v/>
      </c>
      <c r="O860" s="51" t="str">
        <f t="shared" si="27"/>
        <v/>
      </c>
      <c r="P860" s="50" t="str">
        <f>IF($A860="","",(IF((VLOOKUP($A860,DATA!$S$1:$AC$38,2,FALSE))="X","X",(IF(P859="X",1,P859+1)))))</f>
        <v/>
      </c>
      <c r="Q860" s="50" t="str">
        <f>IF($A860="","",(IF((VLOOKUP($A860,DATA!$S$1:$AC$38,3,FALSE))="X","X",(IF(Q859="X",1,Q859+1)))))</f>
        <v/>
      </c>
      <c r="R860" s="50" t="str">
        <f>IF($A860="","",(IF((VLOOKUP($A860,DATA!$S$1:$AC$38,4,FALSE))="X","X",(IF(R859="X",1,R859+1)))))</f>
        <v/>
      </c>
      <c r="S860" s="50" t="str">
        <f>IF($A860="","",(IF((VLOOKUP($A860,DATA!$S$1:$AC$38,5,FALSE))="X","X",(IF(S859="X",1,S859+1)))))</f>
        <v/>
      </c>
      <c r="T860" s="50" t="str">
        <f>IF($A860="","",(IF((VLOOKUP($A860,DATA!$S$1:$AC$38,6,FALSE))="X","X",(IF(T859="X",1,T859+1)))))</f>
        <v/>
      </c>
      <c r="U860" s="50" t="str">
        <f>IF($A860="","",(IF((VLOOKUP($A860,DATA!$S$1:$AC$38,7,FALSE))="X","X",(IF(U859="X",1,U859+1)))))</f>
        <v/>
      </c>
      <c r="V860" s="51" t="str">
        <f>IF($A860="","",(IF((VLOOKUP($A860,DATA!$S$1:$AC$38,8,FALSE))="X","X",(IF(V859="X",1,V859+1)))))</f>
        <v/>
      </c>
      <c r="W860" s="50" t="str">
        <f>IF($A860="","",(IF((VLOOKUP($A860,DATA!$S$1:$AC$38,9,FALSE))="X","X",(IF(W859="X",1,W859+1)))))</f>
        <v/>
      </c>
      <c r="X860" s="50" t="str">
        <f>IF($A860="","",(IF((VLOOKUP($A860,DATA!$S$1:$AC$38,10,FALSE))="X","X",(IF(X859="X",1,X859+1)))))</f>
        <v/>
      </c>
      <c r="Y860" s="51" t="str">
        <f>IF($A860="","",(IF((VLOOKUP($A860,DATA!$S$1:$AC$38,11,FALSE))="X","X",(IF(Y859="X",1,Y859+1)))))</f>
        <v/>
      </c>
    </row>
    <row r="861" spans="2:25" ht="18.600000000000001" customHeight="1" x14ac:dyDescent="0.25">
      <c r="B861" s="50" t="str">
        <f>IF($A861="","",(IF((VLOOKUP($A861,DATA!$A$1:$M$38,2,FALSE))="X","X",(IF(B860="X",1,B860+1)))))</f>
        <v/>
      </c>
      <c r="C861" s="51" t="str">
        <f>IF($A861="","",(IF((VLOOKUP($A861,DATA!$A$1:$M$38,3,FALSE))="X","X",(IF(C860="X",1,C860+1)))))</f>
        <v/>
      </c>
      <c r="D861" s="50" t="str">
        <f>IF($A861="","",(IF((VLOOKUP($A861,DATA!$A$1:$M$38,4,FALSE))="X","X",(IF(D860="X",1,D860+1)))))</f>
        <v/>
      </c>
      <c r="E861" s="51" t="str">
        <f>IF($A861="","",(IF((VLOOKUP($A861,DATA!$A$1:$M$38,5,FALSE))="X","X",(IF(E860="X",1,E860+1)))))</f>
        <v/>
      </c>
      <c r="F861" s="50" t="str">
        <f>IF($A861="","",(IF((VLOOKUP($A861,DATA!$A$1:$M$38,6,FALSE))="X","X",(IF(F860="X",1,F860+1)))))</f>
        <v/>
      </c>
      <c r="G861" s="51" t="str">
        <f>IF($A861="","",(IF((VLOOKUP($A861,DATA!$A$1:$M$38,7,FALSE))="X","X",(IF(G860="X",1,G860+1)))))</f>
        <v/>
      </c>
      <c r="H861" s="50" t="str">
        <f>IF($A861="","",(IF((VLOOKUP($A861,DATA!$A$1:$M$38,8,FALSE))="X","X",(IF(H860="X",1,H860+1)))))</f>
        <v/>
      </c>
      <c r="I861" s="50" t="str">
        <f>IF($A861="","",(IF((VLOOKUP($A861,DATA!$A$1:$M$38,9,FALSE))="X","X",(IF(I860="X",1,I860+1)))))</f>
        <v/>
      </c>
      <c r="J861" s="51" t="str">
        <f>IF($A861="","",(IF((VLOOKUP($A861,DATA!$A$1:$M$38,10,FALSE))="X","X",(IF(J860="X",1,J860+1)))))</f>
        <v/>
      </c>
      <c r="K861" s="50" t="str">
        <f>IF($A861="","",(IF((VLOOKUP($A861,DATA!$A$1:$M$38,11,FALSE))="X","X",(IF(K860="X",1,K860+1)))))</f>
        <v/>
      </c>
      <c r="L861" s="50" t="str">
        <f>IF($A861="","",(IF((VLOOKUP($A861,DATA!$A$1:$M$38,12,FALSE))="X","X",(IF(L860="X",1,L860+1)))))</f>
        <v/>
      </c>
      <c r="M861" s="50" t="str">
        <f>IF($A861="","",(IF((VLOOKUP($A861,DATA!$A$1:$M$38,13,FALSE))="X","X",(IF(M860="X",1,M860+1)))))</f>
        <v/>
      </c>
      <c r="N861" s="53" t="str">
        <f t="shared" si="26"/>
        <v/>
      </c>
      <c r="O861" s="51" t="str">
        <f t="shared" si="27"/>
        <v/>
      </c>
      <c r="P861" s="50" t="str">
        <f>IF($A861="","",(IF((VLOOKUP($A861,DATA!$S$1:$AC$38,2,FALSE))="X","X",(IF(P860="X",1,P860+1)))))</f>
        <v/>
      </c>
      <c r="Q861" s="50" t="str">
        <f>IF($A861="","",(IF((VLOOKUP($A861,DATA!$S$1:$AC$38,3,FALSE))="X","X",(IF(Q860="X",1,Q860+1)))))</f>
        <v/>
      </c>
      <c r="R861" s="50" t="str">
        <f>IF($A861="","",(IF((VLOOKUP($A861,DATA!$S$1:$AC$38,4,FALSE))="X","X",(IF(R860="X",1,R860+1)))))</f>
        <v/>
      </c>
      <c r="S861" s="50" t="str">
        <f>IF($A861="","",(IF((VLOOKUP($A861,DATA!$S$1:$AC$38,5,FALSE))="X","X",(IF(S860="X",1,S860+1)))))</f>
        <v/>
      </c>
      <c r="T861" s="50" t="str">
        <f>IF($A861="","",(IF((VLOOKUP($A861,DATA!$S$1:$AC$38,6,FALSE))="X","X",(IF(T860="X",1,T860+1)))))</f>
        <v/>
      </c>
      <c r="U861" s="50" t="str">
        <f>IF($A861="","",(IF((VLOOKUP($A861,DATA!$S$1:$AC$38,7,FALSE))="X","X",(IF(U860="X",1,U860+1)))))</f>
        <v/>
      </c>
      <c r="V861" s="51" t="str">
        <f>IF($A861="","",(IF((VLOOKUP($A861,DATA!$S$1:$AC$38,8,FALSE))="X","X",(IF(V860="X",1,V860+1)))))</f>
        <v/>
      </c>
      <c r="W861" s="50" t="str">
        <f>IF($A861="","",(IF((VLOOKUP($A861,DATA!$S$1:$AC$38,9,FALSE))="X","X",(IF(W860="X",1,W860+1)))))</f>
        <v/>
      </c>
      <c r="X861" s="50" t="str">
        <f>IF($A861="","",(IF((VLOOKUP($A861,DATA!$S$1:$AC$38,10,FALSE))="X","X",(IF(X860="X",1,X860+1)))))</f>
        <v/>
      </c>
      <c r="Y861" s="51" t="str">
        <f>IF($A861="","",(IF((VLOOKUP($A861,DATA!$S$1:$AC$38,11,FALSE))="X","X",(IF(Y860="X",1,Y860+1)))))</f>
        <v/>
      </c>
    </row>
    <row r="862" spans="2:25" ht="18.600000000000001" customHeight="1" x14ac:dyDescent="0.25">
      <c r="B862" s="50" t="str">
        <f>IF($A862="","",(IF((VLOOKUP($A862,DATA!$A$1:$M$38,2,FALSE))="X","X",(IF(B861="X",1,B861+1)))))</f>
        <v/>
      </c>
      <c r="C862" s="51" t="str">
        <f>IF($A862="","",(IF((VLOOKUP($A862,DATA!$A$1:$M$38,3,FALSE))="X","X",(IF(C861="X",1,C861+1)))))</f>
        <v/>
      </c>
      <c r="D862" s="50" t="str">
        <f>IF($A862="","",(IF((VLOOKUP($A862,DATA!$A$1:$M$38,4,FALSE))="X","X",(IF(D861="X",1,D861+1)))))</f>
        <v/>
      </c>
      <c r="E862" s="51" t="str">
        <f>IF($A862="","",(IF((VLOOKUP($A862,DATA!$A$1:$M$38,5,FALSE))="X","X",(IF(E861="X",1,E861+1)))))</f>
        <v/>
      </c>
      <c r="F862" s="50" t="str">
        <f>IF($A862="","",(IF((VLOOKUP($A862,DATA!$A$1:$M$38,6,FALSE))="X","X",(IF(F861="X",1,F861+1)))))</f>
        <v/>
      </c>
      <c r="G862" s="51" t="str">
        <f>IF($A862="","",(IF((VLOOKUP($A862,DATA!$A$1:$M$38,7,FALSE))="X","X",(IF(G861="X",1,G861+1)))))</f>
        <v/>
      </c>
      <c r="H862" s="50" t="str">
        <f>IF($A862="","",(IF((VLOOKUP($A862,DATA!$A$1:$M$38,8,FALSE))="X","X",(IF(H861="X",1,H861+1)))))</f>
        <v/>
      </c>
      <c r="I862" s="50" t="str">
        <f>IF($A862="","",(IF((VLOOKUP($A862,DATA!$A$1:$M$38,9,FALSE))="X","X",(IF(I861="X",1,I861+1)))))</f>
        <v/>
      </c>
      <c r="J862" s="51" t="str">
        <f>IF($A862="","",(IF((VLOOKUP($A862,DATA!$A$1:$M$38,10,FALSE))="X","X",(IF(J861="X",1,J861+1)))))</f>
        <v/>
      </c>
      <c r="K862" s="50" t="str">
        <f>IF($A862="","",(IF((VLOOKUP($A862,DATA!$A$1:$M$38,11,FALSE))="X","X",(IF(K861="X",1,K861+1)))))</f>
        <v/>
      </c>
      <c r="L862" s="50" t="str">
        <f>IF($A862="","",(IF((VLOOKUP($A862,DATA!$A$1:$M$38,12,FALSE))="X","X",(IF(L861="X",1,L861+1)))))</f>
        <v/>
      </c>
      <c r="M862" s="50" t="str">
        <f>IF($A862="","",(IF((VLOOKUP($A862,DATA!$A$1:$M$38,13,FALSE))="X","X",(IF(M861="X",1,M861+1)))))</f>
        <v/>
      </c>
      <c r="N862" s="53" t="str">
        <f t="shared" si="26"/>
        <v/>
      </c>
      <c r="O862" s="51" t="str">
        <f t="shared" si="27"/>
        <v/>
      </c>
      <c r="P862" s="50" t="str">
        <f>IF($A862="","",(IF((VLOOKUP($A862,DATA!$S$1:$AC$38,2,FALSE))="X","X",(IF(P861="X",1,P861+1)))))</f>
        <v/>
      </c>
      <c r="Q862" s="50" t="str">
        <f>IF($A862="","",(IF((VLOOKUP($A862,DATA!$S$1:$AC$38,3,FALSE))="X","X",(IF(Q861="X",1,Q861+1)))))</f>
        <v/>
      </c>
      <c r="R862" s="50" t="str">
        <f>IF($A862="","",(IF((VLOOKUP($A862,DATA!$S$1:$AC$38,4,FALSE))="X","X",(IF(R861="X",1,R861+1)))))</f>
        <v/>
      </c>
      <c r="S862" s="50" t="str">
        <f>IF($A862="","",(IF((VLOOKUP($A862,DATA!$S$1:$AC$38,5,FALSE))="X","X",(IF(S861="X",1,S861+1)))))</f>
        <v/>
      </c>
      <c r="T862" s="50" t="str">
        <f>IF($A862="","",(IF((VLOOKUP($A862,DATA!$S$1:$AC$38,6,FALSE))="X","X",(IF(T861="X",1,T861+1)))))</f>
        <v/>
      </c>
      <c r="U862" s="50" t="str">
        <f>IF($A862="","",(IF((VLOOKUP($A862,DATA!$S$1:$AC$38,7,FALSE))="X","X",(IF(U861="X",1,U861+1)))))</f>
        <v/>
      </c>
      <c r="V862" s="51" t="str">
        <f>IF($A862="","",(IF((VLOOKUP($A862,DATA!$S$1:$AC$38,8,FALSE))="X","X",(IF(V861="X",1,V861+1)))))</f>
        <v/>
      </c>
      <c r="W862" s="50" t="str">
        <f>IF($A862="","",(IF((VLOOKUP($A862,DATA!$S$1:$AC$38,9,FALSE))="X","X",(IF(W861="X",1,W861+1)))))</f>
        <v/>
      </c>
      <c r="X862" s="50" t="str">
        <f>IF($A862="","",(IF((VLOOKUP($A862,DATA!$S$1:$AC$38,10,FALSE))="X","X",(IF(X861="X",1,X861+1)))))</f>
        <v/>
      </c>
      <c r="Y862" s="51" t="str">
        <f>IF($A862="","",(IF((VLOOKUP($A862,DATA!$S$1:$AC$38,11,FALSE))="X","X",(IF(Y861="X",1,Y861+1)))))</f>
        <v/>
      </c>
    </row>
    <row r="863" spans="2:25" ht="18.600000000000001" customHeight="1" x14ac:dyDescent="0.25">
      <c r="B863" s="50" t="str">
        <f>IF($A863="","",(IF((VLOOKUP($A863,DATA!$A$1:$M$38,2,FALSE))="X","X",(IF(B862="X",1,B862+1)))))</f>
        <v/>
      </c>
      <c r="C863" s="51" t="str">
        <f>IF($A863="","",(IF((VLOOKUP($A863,DATA!$A$1:$M$38,3,FALSE))="X","X",(IF(C862="X",1,C862+1)))))</f>
        <v/>
      </c>
      <c r="D863" s="50" t="str">
        <f>IF($A863="","",(IF((VLOOKUP($A863,DATA!$A$1:$M$38,4,FALSE))="X","X",(IF(D862="X",1,D862+1)))))</f>
        <v/>
      </c>
      <c r="E863" s="51" t="str">
        <f>IF($A863="","",(IF((VLOOKUP($A863,DATA!$A$1:$M$38,5,FALSE))="X","X",(IF(E862="X",1,E862+1)))))</f>
        <v/>
      </c>
      <c r="F863" s="50" t="str">
        <f>IF($A863="","",(IF((VLOOKUP($A863,DATA!$A$1:$M$38,6,FALSE))="X","X",(IF(F862="X",1,F862+1)))))</f>
        <v/>
      </c>
      <c r="G863" s="51" t="str">
        <f>IF($A863="","",(IF((VLOOKUP($A863,DATA!$A$1:$M$38,7,FALSE))="X","X",(IF(G862="X",1,G862+1)))))</f>
        <v/>
      </c>
      <c r="H863" s="50" t="str">
        <f>IF($A863="","",(IF((VLOOKUP($A863,DATA!$A$1:$M$38,8,FALSE))="X","X",(IF(H862="X",1,H862+1)))))</f>
        <v/>
      </c>
      <c r="I863" s="50" t="str">
        <f>IF($A863="","",(IF((VLOOKUP($A863,DATA!$A$1:$M$38,9,FALSE))="X","X",(IF(I862="X",1,I862+1)))))</f>
        <v/>
      </c>
      <c r="J863" s="51" t="str">
        <f>IF($A863="","",(IF((VLOOKUP($A863,DATA!$A$1:$M$38,10,FALSE))="X","X",(IF(J862="X",1,J862+1)))))</f>
        <v/>
      </c>
      <c r="K863" s="50" t="str">
        <f>IF($A863="","",(IF((VLOOKUP($A863,DATA!$A$1:$M$38,11,FALSE))="X","X",(IF(K862="X",1,K862+1)))))</f>
        <v/>
      </c>
      <c r="L863" s="50" t="str">
        <f>IF($A863="","",(IF((VLOOKUP($A863,DATA!$A$1:$M$38,12,FALSE))="X","X",(IF(L862="X",1,L862+1)))))</f>
        <v/>
      </c>
      <c r="M863" s="50" t="str">
        <f>IF($A863="","",(IF((VLOOKUP($A863,DATA!$A$1:$M$38,13,FALSE))="X","X",(IF(M862="X",1,M862+1)))))</f>
        <v/>
      </c>
      <c r="N863" s="53" t="str">
        <f t="shared" si="26"/>
        <v/>
      </c>
      <c r="O863" s="51" t="str">
        <f t="shared" si="27"/>
        <v/>
      </c>
      <c r="P863" s="50" t="str">
        <f>IF($A863="","",(IF((VLOOKUP($A863,DATA!$S$1:$AC$38,2,FALSE))="X","X",(IF(P862="X",1,P862+1)))))</f>
        <v/>
      </c>
      <c r="Q863" s="50" t="str">
        <f>IF($A863="","",(IF((VLOOKUP($A863,DATA!$S$1:$AC$38,3,FALSE))="X","X",(IF(Q862="X",1,Q862+1)))))</f>
        <v/>
      </c>
      <c r="R863" s="50" t="str">
        <f>IF($A863="","",(IF((VLOOKUP($A863,DATA!$S$1:$AC$38,4,FALSE))="X","X",(IF(R862="X",1,R862+1)))))</f>
        <v/>
      </c>
      <c r="S863" s="50" t="str">
        <f>IF($A863="","",(IF((VLOOKUP($A863,DATA!$S$1:$AC$38,5,FALSE))="X","X",(IF(S862="X",1,S862+1)))))</f>
        <v/>
      </c>
      <c r="T863" s="50" t="str">
        <f>IF($A863="","",(IF((VLOOKUP($A863,DATA!$S$1:$AC$38,6,FALSE))="X","X",(IF(T862="X",1,T862+1)))))</f>
        <v/>
      </c>
      <c r="U863" s="50" t="str">
        <f>IF($A863="","",(IF((VLOOKUP($A863,DATA!$S$1:$AC$38,7,FALSE))="X","X",(IF(U862="X",1,U862+1)))))</f>
        <v/>
      </c>
      <c r="V863" s="51" t="str">
        <f>IF($A863="","",(IF((VLOOKUP($A863,DATA!$S$1:$AC$38,8,FALSE))="X","X",(IF(V862="X",1,V862+1)))))</f>
        <v/>
      </c>
      <c r="W863" s="50" t="str">
        <f>IF($A863="","",(IF((VLOOKUP($A863,DATA!$S$1:$AC$38,9,FALSE))="X","X",(IF(W862="X",1,W862+1)))))</f>
        <v/>
      </c>
      <c r="X863" s="50" t="str">
        <f>IF($A863="","",(IF((VLOOKUP($A863,DATA!$S$1:$AC$38,10,FALSE))="X","X",(IF(X862="X",1,X862+1)))))</f>
        <v/>
      </c>
      <c r="Y863" s="51" t="str">
        <f>IF($A863="","",(IF((VLOOKUP($A863,DATA!$S$1:$AC$38,11,FALSE))="X","X",(IF(Y862="X",1,Y862+1)))))</f>
        <v/>
      </c>
    </row>
    <row r="864" spans="2:25" ht="18.600000000000001" customHeight="1" x14ac:dyDescent="0.25">
      <c r="B864" s="50" t="str">
        <f>IF($A864="","",(IF((VLOOKUP($A864,DATA!$A$1:$M$38,2,FALSE))="X","X",(IF(B863="X",1,B863+1)))))</f>
        <v/>
      </c>
      <c r="C864" s="51" t="str">
        <f>IF($A864="","",(IF((VLOOKUP($A864,DATA!$A$1:$M$38,3,FALSE))="X","X",(IF(C863="X",1,C863+1)))))</f>
        <v/>
      </c>
      <c r="D864" s="50" t="str">
        <f>IF($A864="","",(IF((VLOOKUP($A864,DATA!$A$1:$M$38,4,FALSE))="X","X",(IF(D863="X",1,D863+1)))))</f>
        <v/>
      </c>
      <c r="E864" s="51" t="str">
        <f>IF($A864="","",(IF((VLOOKUP($A864,DATA!$A$1:$M$38,5,FALSE))="X","X",(IF(E863="X",1,E863+1)))))</f>
        <v/>
      </c>
      <c r="F864" s="50" t="str">
        <f>IF($A864="","",(IF((VLOOKUP($A864,DATA!$A$1:$M$38,6,FALSE))="X","X",(IF(F863="X",1,F863+1)))))</f>
        <v/>
      </c>
      <c r="G864" s="51" t="str">
        <f>IF($A864="","",(IF((VLOOKUP($A864,DATA!$A$1:$M$38,7,FALSE))="X","X",(IF(G863="X",1,G863+1)))))</f>
        <v/>
      </c>
      <c r="H864" s="50" t="str">
        <f>IF($A864="","",(IF((VLOOKUP($A864,DATA!$A$1:$M$38,8,FALSE))="X","X",(IF(H863="X",1,H863+1)))))</f>
        <v/>
      </c>
      <c r="I864" s="50" t="str">
        <f>IF($A864="","",(IF((VLOOKUP($A864,DATA!$A$1:$M$38,9,FALSE))="X","X",(IF(I863="X",1,I863+1)))))</f>
        <v/>
      </c>
      <c r="J864" s="51" t="str">
        <f>IF($A864="","",(IF((VLOOKUP($A864,DATA!$A$1:$M$38,10,FALSE))="X","X",(IF(J863="X",1,J863+1)))))</f>
        <v/>
      </c>
      <c r="K864" s="50" t="str">
        <f>IF($A864="","",(IF((VLOOKUP($A864,DATA!$A$1:$M$38,11,FALSE))="X","X",(IF(K863="X",1,K863+1)))))</f>
        <v/>
      </c>
      <c r="L864" s="50" t="str">
        <f>IF($A864="","",(IF((VLOOKUP($A864,DATA!$A$1:$M$38,12,FALSE))="X","X",(IF(L863="X",1,L863+1)))))</f>
        <v/>
      </c>
      <c r="M864" s="50" t="str">
        <f>IF($A864="","",(IF((VLOOKUP($A864,DATA!$A$1:$M$38,13,FALSE))="X","X",(IF(M863="X",1,M863+1)))))</f>
        <v/>
      </c>
      <c r="N864" s="53" t="str">
        <f t="shared" si="26"/>
        <v/>
      </c>
      <c r="O864" s="51" t="str">
        <f t="shared" si="27"/>
        <v/>
      </c>
      <c r="P864" s="50" t="str">
        <f>IF($A864="","",(IF((VLOOKUP($A864,DATA!$S$1:$AC$38,2,FALSE))="X","X",(IF(P863="X",1,P863+1)))))</f>
        <v/>
      </c>
      <c r="Q864" s="50" t="str">
        <f>IF($A864="","",(IF((VLOOKUP($A864,DATA!$S$1:$AC$38,3,FALSE))="X","X",(IF(Q863="X",1,Q863+1)))))</f>
        <v/>
      </c>
      <c r="R864" s="50" t="str">
        <f>IF($A864="","",(IF((VLOOKUP($A864,DATA!$S$1:$AC$38,4,FALSE))="X","X",(IF(R863="X",1,R863+1)))))</f>
        <v/>
      </c>
      <c r="S864" s="50" t="str">
        <f>IF($A864="","",(IF((VLOOKUP($A864,DATA!$S$1:$AC$38,5,FALSE))="X","X",(IF(S863="X",1,S863+1)))))</f>
        <v/>
      </c>
      <c r="T864" s="50" t="str">
        <f>IF($A864="","",(IF((VLOOKUP($A864,DATA!$S$1:$AC$38,6,FALSE))="X","X",(IF(T863="X",1,T863+1)))))</f>
        <v/>
      </c>
      <c r="U864" s="50" t="str">
        <f>IF($A864="","",(IF((VLOOKUP($A864,DATA!$S$1:$AC$38,7,FALSE))="X","X",(IF(U863="X",1,U863+1)))))</f>
        <v/>
      </c>
      <c r="V864" s="51" t="str">
        <f>IF($A864="","",(IF((VLOOKUP($A864,DATA!$S$1:$AC$38,8,FALSE))="X","X",(IF(V863="X",1,V863+1)))))</f>
        <v/>
      </c>
      <c r="W864" s="50" t="str">
        <f>IF($A864="","",(IF((VLOOKUP($A864,DATA!$S$1:$AC$38,9,FALSE))="X","X",(IF(W863="X",1,W863+1)))))</f>
        <v/>
      </c>
      <c r="X864" s="50" t="str">
        <f>IF($A864="","",(IF((VLOOKUP($A864,DATA!$S$1:$AC$38,10,FALSE))="X","X",(IF(X863="X",1,X863+1)))))</f>
        <v/>
      </c>
      <c r="Y864" s="51" t="str">
        <f>IF($A864="","",(IF((VLOOKUP($A864,DATA!$S$1:$AC$38,11,FALSE))="X","X",(IF(Y863="X",1,Y863+1)))))</f>
        <v/>
      </c>
    </row>
    <row r="865" spans="2:25" ht="18.600000000000001" customHeight="1" x14ac:dyDescent="0.25">
      <c r="B865" s="50" t="str">
        <f>IF($A865="","",(IF((VLOOKUP($A865,DATA!$A$1:$M$38,2,FALSE))="X","X",(IF(B864="X",1,B864+1)))))</f>
        <v/>
      </c>
      <c r="C865" s="51" t="str">
        <f>IF($A865="","",(IF((VLOOKUP($A865,DATA!$A$1:$M$38,3,FALSE))="X","X",(IF(C864="X",1,C864+1)))))</f>
        <v/>
      </c>
      <c r="D865" s="50" t="str">
        <f>IF($A865="","",(IF((VLOOKUP($A865,DATA!$A$1:$M$38,4,FALSE))="X","X",(IF(D864="X",1,D864+1)))))</f>
        <v/>
      </c>
      <c r="E865" s="51" t="str">
        <f>IF($A865="","",(IF((VLOOKUP($A865,DATA!$A$1:$M$38,5,FALSE))="X","X",(IF(E864="X",1,E864+1)))))</f>
        <v/>
      </c>
      <c r="F865" s="50" t="str">
        <f>IF($A865="","",(IF((VLOOKUP($A865,DATA!$A$1:$M$38,6,FALSE))="X","X",(IF(F864="X",1,F864+1)))))</f>
        <v/>
      </c>
      <c r="G865" s="51" t="str">
        <f>IF($A865="","",(IF((VLOOKUP($A865,DATA!$A$1:$M$38,7,FALSE))="X","X",(IF(G864="X",1,G864+1)))))</f>
        <v/>
      </c>
      <c r="H865" s="50" t="str">
        <f>IF($A865="","",(IF((VLOOKUP($A865,DATA!$A$1:$M$38,8,FALSE))="X","X",(IF(H864="X",1,H864+1)))))</f>
        <v/>
      </c>
      <c r="I865" s="50" t="str">
        <f>IF($A865="","",(IF((VLOOKUP($A865,DATA!$A$1:$M$38,9,FALSE))="X","X",(IF(I864="X",1,I864+1)))))</f>
        <v/>
      </c>
      <c r="J865" s="51" t="str">
        <f>IF($A865="","",(IF((VLOOKUP($A865,DATA!$A$1:$M$38,10,FALSE))="X","X",(IF(J864="X",1,J864+1)))))</f>
        <v/>
      </c>
      <c r="K865" s="50" t="str">
        <f>IF($A865="","",(IF((VLOOKUP($A865,DATA!$A$1:$M$38,11,FALSE))="X","X",(IF(K864="X",1,K864+1)))))</f>
        <v/>
      </c>
      <c r="L865" s="50" t="str">
        <f>IF($A865="","",(IF((VLOOKUP($A865,DATA!$A$1:$M$38,12,FALSE))="X","X",(IF(L864="X",1,L864+1)))))</f>
        <v/>
      </c>
      <c r="M865" s="50" t="str">
        <f>IF($A865="","",(IF((VLOOKUP($A865,DATA!$A$1:$M$38,13,FALSE))="X","X",(IF(M864="X",1,M864+1)))))</f>
        <v/>
      </c>
      <c r="N865" s="53" t="str">
        <f t="shared" si="26"/>
        <v/>
      </c>
      <c r="O865" s="51" t="str">
        <f t="shared" si="27"/>
        <v/>
      </c>
      <c r="P865" s="50" t="str">
        <f>IF($A865="","",(IF((VLOOKUP($A865,DATA!$S$1:$AC$38,2,FALSE))="X","X",(IF(P864="X",1,P864+1)))))</f>
        <v/>
      </c>
      <c r="Q865" s="50" t="str">
        <f>IF($A865="","",(IF((VLOOKUP($A865,DATA!$S$1:$AC$38,3,FALSE))="X","X",(IF(Q864="X",1,Q864+1)))))</f>
        <v/>
      </c>
      <c r="R865" s="50" t="str">
        <f>IF($A865="","",(IF((VLOOKUP($A865,DATA!$S$1:$AC$38,4,FALSE))="X","X",(IF(R864="X",1,R864+1)))))</f>
        <v/>
      </c>
      <c r="S865" s="50" t="str">
        <f>IF($A865="","",(IF((VLOOKUP($A865,DATA!$S$1:$AC$38,5,FALSE))="X","X",(IF(S864="X",1,S864+1)))))</f>
        <v/>
      </c>
      <c r="T865" s="50" t="str">
        <f>IF($A865="","",(IF((VLOOKUP($A865,DATA!$S$1:$AC$38,6,FALSE))="X","X",(IF(T864="X",1,T864+1)))))</f>
        <v/>
      </c>
      <c r="U865" s="50" t="str">
        <f>IF($A865="","",(IF((VLOOKUP($A865,DATA!$S$1:$AC$38,7,FALSE))="X","X",(IF(U864="X",1,U864+1)))))</f>
        <v/>
      </c>
      <c r="V865" s="51" t="str">
        <f>IF($A865="","",(IF((VLOOKUP($A865,DATA!$S$1:$AC$38,8,FALSE))="X","X",(IF(V864="X",1,V864+1)))))</f>
        <v/>
      </c>
      <c r="W865" s="50" t="str">
        <f>IF($A865="","",(IF((VLOOKUP($A865,DATA!$S$1:$AC$38,9,FALSE))="X","X",(IF(W864="X",1,W864+1)))))</f>
        <v/>
      </c>
      <c r="X865" s="50" t="str">
        <f>IF($A865="","",(IF((VLOOKUP($A865,DATA!$S$1:$AC$38,10,FALSE))="X","X",(IF(X864="X",1,X864+1)))))</f>
        <v/>
      </c>
      <c r="Y865" s="51" t="str">
        <f>IF($A865="","",(IF((VLOOKUP($A865,DATA!$S$1:$AC$38,11,FALSE))="X","X",(IF(Y864="X",1,Y864+1)))))</f>
        <v/>
      </c>
    </row>
    <row r="866" spans="2:25" ht="18.600000000000001" customHeight="1" x14ac:dyDescent="0.25">
      <c r="B866" s="50" t="str">
        <f>IF($A866="","",(IF((VLOOKUP($A866,DATA!$A$1:$M$38,2,FALSE))="X","X",(IF(B865="X",1,B865+1)))))</f>
        <v/>
      </c>
      <c r="C866" s="51" t="str">
        <f>IF($A866="","",(IF((VLOOKUP($A866,DATA!$A$1:$M$38,3,FALSE))="X","X",(IF(C865="X",1,C865+1)))))</f>
        <v/>
      </c>
      <c r="D866" s="50" t="str">
        <f>IF($A866="","",(IF((VLOOKUP($A866,DATA!$A$1:$M$38,4,FALSE))="X","X",(IF(D865="X",1,D865+1)))))</f>
        <v/>
      </c>
      <c r="E866" s="51" t="str">
        <f>IF($A866="","",(IF((VLOOKUP($A866,DATA!$A$1:$M$38,5,FALSE))="X","X",(IF(E865="X",1,E865+1)))))</f>
        <v/>
      </c>
      <c r="F866" s="50" t="str">
        <f>IF($A866="","",(IF((VLOOKUP($A866,DATA!$A$1:$M$38,6,FALSE))="X","X",(IF(F865="X",1,F865+1)))))</f>
        <v/>
      </c>
      <c r="G866" s="51" t="str">
        <f>IF($A866="","",(IF((VLOOKUP($A866,DATA!$A$1:$M$38,7,FALSE))="X","X",(IF(G865="X",1,G865+1)))))</f>
        <v/>
      </c>
      <c r="H866" s="50" t="str">
        <f>IF($A866="","",(IF((VLOOKUP($A866,DATA!$A$1:$M$38,8,FALSE))="X","X",(IF(H865="X",1,H865+1)))))</f>
        <v/>
      </c>
      <c r="I866" s="50" t="str">
        <f>IF($A866="","",(IF((VLOOKUP($A866,DATA!$A$1:$M$38,9,FALSE))="X","X",(IF(I865="X",1,I865+1)))))</f>
        <v/>
      </c>
      <c r="J866" s="51" t="str">
        <f>IF($A866="","",(IF((VLOOKUP($A866,DATA!$A$1:$M$38,10,FALSE))="X","X",(IF(J865="X",1,J865+1)))))</f>
        <v/>
      </c>
      <c r="K866" s="50" t="str">
        <f>IF($A866="","",(IF((VLOOKUP($A866,DATA!$A$1:$M$38,11,FALSE))="X","X",(IF(K865="X",1,K865+1)))))</f>
        <v/>
      </c>
      <c r="L866" s="50" t="str">
        <f>IF($A866="","",(IF((VLOOKUP($A866,DATA!$A$1:$M$38,12,FALSE))="X","X",(IF(L865="X",1,L865+1)))))</f>
        <v/>
      </c>
      <c r="M866" s="50" t="str">
        <f>IF($A866="","",(IF((VLOOKUP($A866,DATA!$A$1:$M$38,13,FALSE))="X","X",(IF(M865="X",1,M865+1)))))</f>
        <v/>
      </c>
      <c r="N866" s="53" t="str">
        <f t="shared" si="26"/>
        <v/>
      </c>
      <c r="O866" s="51" t="str">
        <f t="shared" si="27"/>
        <v/>
      </c>
      <c r="P866" s="50" t="str">
        <f>IF($A866="","",(IF((VLOOKUP($A866,DATA!$S$1:$AC$38,2,FALSE))="X","X",(IF(P865="X",1,P865+1)))))</f>
        <v/>
      </c>
      <c r="Q866" s="50" t="str">
        <f>IF($A866="","",(IF((VLOOKUP($A866,DATA!$S$1:$AC$38,3,FALSE))="X","X",(IF(Q865="X",1,Q865+1)))))</f>
        <v/>
      </c>
      <c r="R866" s="50" t="str">
        <f>IF($A866="","",(IF((VLOOKUP($A866,DATA!$S$1:$AC$38,4,FALSE))="X","X",(IF(R865="X",1,R865+1)))))</f>
        <v/>
      </c>
      <c r="S866" s="50" t="str">
        <f>IF($A866="","",(IF((VLOOKUP($A866,DATA!$S$1:$AC$38,5,FALSE))="X","X",(IF(S865="X",1,S865+1)))))</f>
        <v/>
      </c>
      <c r="T866" s="50" t="str">
        <f>IF($A866="","",(IF((VLOOKUP($A866,DATA!$S$1:$AC$38,6,FALSE))="X","X",(IF(T865="X",1,T865+1)))))</f>
        <v/>
      </c>
      <c r="U866" s="50" t="str">
        <f>IF($A866="","",(IF((VLOOKUP($A866,DATA!$S$1:$AC$38,7,FALSE))="X","X",(IF(U865="X",1,U865+1)))))</f>
        <v/>
      </c>
      <c r="V866" s="51" t="str">
        <f>IF($A866="","",(IF((VLOOKUP($A866,DATA!$S$1:$AC$38,8,FALSE))="X","X",(IF(V865="X",1,V865+1)))))</f>
        <v/>
      </c>
      <c r="W866" s="50" t="str">
        <f>IF($A866="","",(IF((VLOOKUP($A866,DATA!$S$1:$AC$38,9,FALSE))="X","X",(IF(W865="X",1,W865+1)))))</f>
        <v/>
      </c>
      <c r="X866" s="50" t="str">
        <f>IF($A866="","",(IF((VLOOKUP($A866,DATA!$S$1:$AC$38,10,FALSE))="X","X",(IF(X865="X",1,X865+1)))))</f>
        <v/>
      </c>
      <c r="Y866" s="51" t="str">
        <f>IF($A866="","",(IF((VLOOKUP($A866,DATA!$S$1:$AC$38,11,FALSE))="X","X",(IF(Y865="X",1,Y865+1)))))</f>
        <v/>
      </c>
    </row>
    <row r="867" spans="2:25" ht="18.600000000000001" customHeight="1" x14ac:dyDescent="0.25">
      <c r="B867" s="50" t="str">
        <f>IF($A867="","",(IF((VLOOKUP($A867,DATA!$A$1:$M$38,2,FALSE))="X","X",(IF(B866="X",1,B866+1)))))</f>
        <v/>
      </c>
      <c r="C867" s="51" t="str">
        <f>IF($A867="","",(IF((VLOOKUP($A867,DATA!$A$1:$M$38,3,FALSE))="X","X",(IF(C866="X",1,C866+1)))))</f>
        <v/>
      </c>
      <c r="D867" s="50" t="str">
        <f>IF($A867="","",(IF((VLOOKUP($A867,DATA!$A$1:$M$38,4,FALSE))="X","X",(IF(D866="X",1,D866+1)))))</f>
        <v/>
      </c>
      <c r="E867" s="51" t="str">
        <f>IF($A867="","",(IF((VLOOKUP($A867,DATA!$A$1:$M$38,5,FALSE))="X","X",(IF(E866="X",1,E866+1)))))</f>
        <v/>
      </c>
      <c r="F867" s="50" t="str">
        <f>IF($A867="","",(IF((VLOOKUP($A867,DATA!$A$1:$M$38,6,FALSE))="X","X",(IF(F866="X",1,F866+1)))))</f>
        <v/>
      </c>
      <c r="G867" s="51" t="str">
        <f>IF($A867="","",(IF((VLOOKUP($A867,DATA!$A$1:$M$38,7,FALSE))="X","X",(IF(G866="X",1,G866+1)))))</f>
        <v/>
      </c>
      <c r="H867" s="50" t="str">
        <f>IF($A867="","",(IF((VLOOKUP($A867,DATA!$A$1:$M$38,8,FALSE))="X","X",(IF(H866="X",1,H866+1)))))</f>
        <v/>
      </c>
      <c r="I867" s="50" t="str">
        <f>IF($A867="","",(IF((VLOOKUP($A867,DATA!$A$1:$M$38,9,FALSE))="X","X",(IF(I866="X",1,I866+1)))))</f>
        <v/>
      </c>
      <c r="J867" s="51" t="str">
        <f>IF($A867="","",(IF((VLOOKUP($A867,DATA!$A$1:$M$38,10,FALSE))="X","X",(IF(J866="X",1,J866+1)))))</f>
        <v/>
      </c>
      <c r="K867" s="50" t="str">
        <f>IF($A867="","",(IF((VLOOKUP($A867,DATA!$A$1:$M$38,11,FALSE))="X","X",(IF(K866="X",1,K866+1)))))</f>
        <v/>
      </c>
      <c r="L867" s="50" t="str">
        <f>IF($A867="","",(IF((VLOOKUP($A867,DATA!$A$1:$M$38,12,FALSE))="X","X",(IF(L866="X",1,L866+1)))))</f>
        <v/>
      </c>
      <c r="M867" s="50" t="str">
        <f>IF($A867="","",(IF((VLOOKUP($A867,DATA!$A$1:$M$38,13,FALSE))="X","X",(IF(M866="X",1,M866+1)))))</f>
        <v/>
      </c>
      <c r="N867" s="53" t="str">
        <f t="shared" si="26"/>
        <v/>
      </c>
      <c r="O867" s="51" t="str">
        <f t="shared" si="27"/>
        <v/>
      </c>
      <c r="P867" s="50" t="str">
        <f>IF($A867="","",(IF((VLOOKUP($A867,DATA!$S$1:$AC$38,2,FALSE))="X","X",(IF(P866="X",1,P866+1)))))</f>
        <v/>
      </c>
      <c r="Q867" s="50" t="str">
        <f>IF($A867="","",(IF((VLOOKUP($A867,DATA!$S$1:$AC$38,3,FALSE))="X","X",(IF(Q866="X",1,Q866+1)))))</f>
        <v/>
      </c>
      <c r="R867" s="50" t="str">
        <f>IF($A867="","",(IF((VLOOKUP($A867,DATA!$S$1:$AC$38,4,FALSE))="X","X",(IF(R866="X",1,R866+1)))))</f>
        <v/>
      </c>
      <c r="S867" s="50" t="str">
        <f>IF($A867="","",(IF((VLOOKUP($A867,DATA!$S$1:$AC$38,5,FALSE))="X","X",(IF(S866="X",1,S866+1)))))</f>
        <v/>
      </c>
      <c r="T867" s="50" t="str">
        <f>IF($A867="","",(IF((VLOOKUP($A867,DATA!$S$1:$AC$38,6,FALSE))="X","X",(IF(T866="X",1,T866+1)))))</f>
        <v/>
      </c>
      <c r="U867" s="50" t="str">
        <f>IF($A867="","",(IF((VLOOKUP($A867,DATA!$S$1:$AC$38,7,FALSE))="X","X",(IF(U866="X",1,U866+1)))))</f>
        <v/>
      </c>
      <c r="V867" s="51" t="str">
        <f>IF($A867="","",(IF((VLOOKUP($A867,DATA!$S$1:$AC$38,8,FALSE))="X","X",(IF(V866="X",1,V866+1)))))</f>
        <v/>
      </c>
      <c r="W867" s="50" t="str">
        <f>IF($A867="","",(IF((VLOOKUP($A867,DATA!$S$1:$AC$38,9,FALSE))="X","X",(IF(W866="X",1,W866+1)))))</f>
        <v/>
      </c>
      <c r="X867" s="50" t="str">
        <f>IF($A867="","",(IF((VLOOKUP($A867,DATA!$S$1:$AC$38,10,FALSE))="X","X",(IF(X866="X",1,X866+1)))))</f>
        <v/>
      </c>
      <c r="Y867" s="51" t="str">
        <f>IF($A867="","",(IF((VLOOKUP($A867,DATA!$S$1:$AC$38,11,FALSE))="X","X",(IF(Y866="X",1,Y866+1)))))</f>
        <v/>
      </c>
    </row>
    <row r="868" spans="2:25" ht="18.600000000000001" customHeight="1" x14ac:dyDescent="0.25">
      <c r="B868" s="50" t="str">
        <f>IF($A868="","",(IF((VLOOKUP($A868,DATA!$A$1:$M$38,2,FALSE))="X","X",(IF(B867="X",1,B867+1)))))</f>
        <v/>
      </c>
      <c r="C868" s="51" t="str">
        <f>IF($A868="","",(IF((VLOOKUP($A868,DATA!$A$1:$M$38,3,FALSE))="X","X",(IF(C867="X",1,C867+1)))))</f>
        <v/>
      </c>
      <c r="D868" s="50" t="str">
        <f>IF($A868="","",(IF((VLOOKUP($A868,DATA!$A$1:$M$38,4,FALSE))="X","X",(IF(D867="X",1,D867+1)))))</f>
        <v/>
      </c>
      <c r="E868" s="51" t="str">
        <f>IF($A868="","",(IF((VLOOKUP($A868,DATA!$A$1:$M$38,5,FALSE))="X","X",(IF(E867="X",1,E867+1)))))</f>
        <v/>
      </c>
      <c r="F868" s="50" t="str">
        <f>IF($A868="","",(IF((VLOOKUP($A868,DATA!$A$1:$M$38,6,FALSE))="X","X",(IF(F867="X",1,F867+1)))))</f>
        <v/>
      </c>
      <c r="G868" s="51" t="str">
        <f>IF($A868="","",(IF((VLOOKUP($A868,DATA!$A$1:$M$38,7,FALSE))="X","X",(IF(G867="X",1,G867+1)))))</f>
        <v/>
      </c>
      <c r="H868" s="50" t="str">
        <f>IF($A868="","",(IF((VLOOKUP($A868,DATA!$A$1:$M$38,8,FALSE))="X","X",(IF(H867="X",1,H867+1)))))</f>
        <v/>
      </c>
      <c r="I868" s="50" t="str">
        <f>IF($A868="","",(IF((VLOOKUP($A868,DATA!$A$1:$M$38,9,FALSE))="X","X",(IF(I867="X",1,I867+1)))))</f>
        <v/>
      </c>
      <c r="J868" s="51" t="str">
        <f>IF($A868="","",(IF((VLOOKUP($A868,DATA!$A$1:$M$38,10,FALSE))="X","X",(IF(J867="X",1,J867+1)))))</f>
        <v/>
      </c>
      <c r="K868" s="50" t="str">
        <f>IF($A868="","",(IF((VLOOKUP($A868,DATA!$A$1:$M$38,11,FALSE))="X","X",(IF(K867="X",1,K867+1)))))</f>
        <v/>
      </c>
      <c r="L868" s="50" t="str">
        <f>IF($A868="","",(IF((VLOOKUP($A868,DATA!$A$1:$M$38,12,FALSE))="X","X",(IF(L867="X",1,L867+1)))))</f>
        <v/>
      </c>
      <c r="M868" s="50" t="str">
        <f>IF($A868="","",(IF((VLOOKUP($A868,DATA!$A$1:$M$38,13,FALSE))="X","X",(IF(M867="X",1,M867+1)))))</f>
        <v/>
      </c>
      <c r="N868" s="53" t="str">
        <f t="shared" si="26"/>
        <v/>
      </c>
      <c r="O868" s="51" t="str">
        <f t="shared" si="27"/>
        <v/>
      </c>
      <c r="P868" s="50" t="str">
        <f>IF($A868="","",(IF((VLOOKUP($A868,DATA!$S$1:$AC$38,2,FALSE))="X","X",(IF(P867="X",1,P867+1)))))</f>
        <v/>
      </c>
      <c r="Q868" s="50" t="str">
        <f>IF($A868="","",(IF((VLOOKUP($A868,DATA!$S$1:$AC$38,3,FALSE))="X","X",(IF(Q867="X",1,Q867+1)))))</f>
        <v/>
      </c>
      <c r="R868" s="50" t="str">
        <f>IF($A868="","",(IF((VLOOKUP($A868,DATA!$S$1:$AC$38,4,FALSE))="X","X",(IF(R867="X",1,R867+1)))))</f>
        <v/>
      </c>
      <c r="S868" s="50" t="str">
        <f>IF($A868="","",(IF((VLOOKUP($A868,DATA!$S$1:$AC$38,5,FALSE))="X","X",(IF(S867="X",1,S867+1)))))</f>
        <v/>
      </c>
      <c r="T868" s="50" t="str">
        <f>IF($A868="","",(IF((VLOOKUP($A868,DATA!$S$1:$AC$38,6,FALSE))="X","X",(IF(T867="X",1,T867+1)))))</f>
        <v/>
      </c>
      <c r="U868" s="50" t="str">
        <f>IF($A868="","",(IF((VLOOKUP($A868,DATA!$S$1:$AC$38,7,FALSE))="X","X",(IF(U867="X",1,U867+1)))))</f>
        <v/>
      </c>
      <c r="V868" s="51" t="str">
        <f>IF($A868="","",(IF((VLOOKUP($A868,DATA!$S$1:$AC$38,8,FALSE))="X","X",(IF(V867="X",1,V867+1)))))</f>
        <v/>
      </c>
      <c r="W868" s="50" t="str">
        <f>IF($A868="","",(IF((VLOOKUP($A868,DATA!$S$1:$AC$38,9,FALSE))="X","X",(IF(W867="X",1,W867+1)))))</f>
        <v/>
      </c>
      <c r="X868" s="50" t="str">
        <f>IF($A868="","",(IF((VLOOKUP($A868,DATA!$S$1:$AC$38,10,FALSE))="X","X",(IF(X867="X",1,X867+1)))))</f>
        <v/>
      </c>
      <c r="Y868" s="51" t="str">
        <f>IF($A868="","",(IF((VLOOKUP($A868,DATA!$S$1:$AC$38,11,FALSE))="X","X",(IF(Y867="X",1,Y867+1)))))</f>
        <v/>
      </c>
    </row>
    <row r="869" spans="2:25" ht="18.600000000000001" customHeight="1" x14ac:dyDescent="0.25">
      <c r="B869" s="50" t="str">
        <f>IF($A869="","",(IF((VLOOKUP($A869,DATA!$A$1:$M$38,2,FALSE))="X","X",(IF(B868="X",1,B868+1)))))</f>
        <v/>
      </c>
      <c r="C869" s="51" t="str">
        <f>IF($A869="","",(IF((VLOOKUP($A869,DATA!$A$1:$M$38,3,FALSE))="X","X",(IF(C868="X",1,C868+1)))))</f>
        <v/>
      </c>
      <c r="D869" s="50" t="str">
        <f>IF($A869="","",(IF((VLOOKUP($A869,DATA!$A$1:$M$38,4,FALSE))="X","X",(IF(D868="X",1,D868+1)))))</f>
        <v/>
      </c>
      <c r="E869" s="51" t="str">
        <f>IF($A869="","",(IF((VLOOKUP($A869,DATA!$A$1:$M$38,5,FALSE))="X","X",(IF(E868="X",1,E868+1)))))</f>
        <v/>
      </c>
      <c r="F869" s="50" t="str">
        <f>IF($A869="","",(IF((VLOOKUP($A869,DATA!$A$1:$M$38,6,FALSE))="X","X",(IF(F868="X",1,F868+1)))))</f>
        <v/>
      </c>
      <c r="G869" s="51" t="str">
        <f>IF($A869="","",(IF((VLOOKUP($A869,DATA!$A$1:$M$38,7,FALSE))="X","X",(IF(G868="X",1,G868+1)))))</f>
        <v/>
      </c>
      <c r="H869" s="50" t="str">
        <f>IF($A869="","",(IF((VLOOKUP($A869,DATA!$A$1:$M$38,8,FALSE))="X","X",(IF(H868="X",1,H868+1)))))</f>
        <v/>
      </c>
      <c r="I869" s="50" t="str">
        <f>IF($A869="","",(IF((VLOOKUP($A869,DATA!$A$1:$M$38,9,FALSE))="X","X",(IF(I868="X",1,I868+1)))))</f>
        <v/>
      </c>
      <c r="J869" s="51" t="str">
        <f>IF($A869="","",(IF((VLOOKUP($A869,DATA!$A$1:$M$38,10,FALSE))="X","X",(IF(J868="X",1,J868+1)))))</f>
        <v/>
      </c>
      <c r="K869" s="50" t="str">
        <f>IF($A869="","",(IF((VLOOKUP($A869,DATA!$A$1:$M$38,11,FALSE))="X","X",(IF(K868="X",1,K868+1)))))</f>
        <v/>
      </c>
      <c r="L869" s="50" t="str">
        <f>IF($A869="","",(IF((VLOOKUP($A869,DATA!$A$1:$M$38,12,FALSE))="X","X",(IF(L868="X",1,L868+1)))))</f>
        <v/>
      </c>
      <c r="M869" s="50" t="str">
        <f>IF($A869="","",(IF((VLOOKUP($A869,DATA!$A$1:$M$38,13,FALSE))="X","X",(IF(M868="X",1,M868+1)))))</f>
        <v/>
      </c>
      <c r="N869" s="53" t="str">
        <f t="shared" si="26"/>
        <v/>
      </c>
      <c r="O869" s="51" t="str">
        <f t="shared" si="27"/>
        <v/>
      </c>
      <c r="P869" s="50" t="str">
        <f>IF($A869="","",(IF((VLOOKUP($A869,DATA!$S$1:$AC$38,2,FALSE))="X","X",(IF(P868="X",1,P868+1)))))</f>
        <v/>
      </c>
      <c r="Q869" s="50" t="str">
        <f>IF($A869="","",(IF((VLOOKUP($A869,DATA!$S$1:$AC$38,3,FALSE))="X","X",(IF(Q868="X",1,Q868+1)))))</f>
        <v/>
      </c>
      <c r="R869" s="50" t="str">
        <f>IF($A869="","",(IF((VLOOKUP($A869,DATA!$S$1:$AC$38,4,FALSE))="X","X",(IF(R868="X",1,R868+1)))))</f>
        <v/>
      </c>
      <c r="S869" s="50" t="str">
        <f>IF($A869="","",(IF((VLOOKUP($A869,DATA!$S$1:$AC$38,5,FALSE))="X","X",(IF(S868="X",1,S868+1)))))</f>
        <v/>
      </c>
      <c r="T869" s="50" t="str">
        <f>IF($A869="","",(IF((VLOOKUP($A869,DATA!$S$1:$AC$38,6,FALSE))="X","X",(IF(T868="X",1,T868+1)))))</f>
        <v/>
      </c>
      <c r="U869" s="50" t="str">
        <f>IF($A869="","",(IF((VLOOKUP($A869,DATA!$S$1:$AC$38,7,FALSE))="X","X",(IF(U868="X",1,U868+1)))))</f>
        <v/>
      </c>
      <c r="V869" s="51" t="str">
        <f>IF($A869="","",(IF((VLOOKUP($A869,DATA!$S$1:$AC$38,8,FALSE))="X","X",(IF(V868="X",1,V868+1)))))</f>
        <v/>
      </c>
      <c r="W869" s="50" t="str">
        <f>IF($A869="","",(IF((VLOOKUP($A869,DATA!$S$1:$AC$38,9,FALSE))="X","X",(IF(W868="X",1,W868+1)))))</f>
        <v/>
      </c>
      <c r="X869" s="50" t="str">
        <f>IF($A869="","",(IF((VLOOKUP($A869,DATA!$S$1:$AC$38,10,FALSE))="X","X",(IF(X868="X",1,X868+1)))))</f>
        <v/>
      </c>
      <c r="Y869" s="51" t="str">
        <f>IF($A869="","",(IF((VLOOKUP($A869,DATA!$S$1:$AC$38,11,FALSE))="X","X",(IF(Y868="X",1,Y868+1)))))</f>
        <v/>
      </c>
    </row>
    <row r="870" spans="2:25" ht="18.600000000000001" customHeight="1" x14ac:dyDescent="0.25">
      <c r="B870" s="50" t="str">
        <f>IF($A870="","",(IF((VLOOKUP($A870,DATA!$A$1:$M$38,2,FALSE))="X","X",(IF(B869="X",1,B869+1)))))</f>
        <v/>
      </c>
      <c r="C870" s="51" t="str">
        <f>IF($A870="","",(IF((VLOOKUP($A870,DATA!$A$1:$M$38,3,FALSE))="X","X",(IF(C869="X",1,C869+1)))))</f>
        <v/>
      </c>
      <c r="D870" s="50" t="str">
        <f>IF($A870="","",(IF((VLOOKUP($A870,DATA!$A$1:$M$38,4,FALSE))="X","X",(IF(D869="X",1,D869+1)))))</f>
        <v/>
      </c>
      <c r="E870" s="51" t="str">
        <f>IF($A870="","",(IF((VLOOKUP($A870,DATA!$A$1:$M$38,5,FALSE))="X","X",(IF(E869="X",1,E869+1)))))</f>
        <v/>
      </c>
      <c r="F870" s="50" t="str">
        <f>IF($A870="","",(IF((VLOOKUP($A870,DATA!$A$1:$M$38,6,FALSE))="X","X",(IF(F869="X",1,F869+1)))))</f>
        <v/>
      </c>
      <c r="G870" s="51" t="str">
        <f>IF($A870="","",(IF((VLOOKUP($A870,DATA!$A$1:$M$38,7,FALSE))="X","X",(IF(G869="X",1,G869+1)))))</f>
        <v/>
      </c>
      <c r="H870" s="50" t="str">
        <f>IF($A870="","",(IF((VLOOKUP($A870,DATA!$A$1:$M$38,8,FALSE))="X","X",(IF(H869="X",1,H869+1)))))</f>
        <v/>
      </c>
      <c r="I870" s="50" t="str">
        <f>IF($A870="","",(IF((VLOOKUP($A870,DATA!$A$1:$M$38,9,FALSE))="X","X",(IF(I869="X",1,I869+1)))))</f>
        <v/>
      </c>
      <c r="J870" s="51" t="str">
        <f>IF($A870="","",(IF((VLOOKUP($A870,DATA!$A$1:$M$38,10,FALSE))="X","X",(IF(J869="X",1,J869+1)))))</f>
        <v/>
      </c>
      <c r="K870" s="50" t="str">
        <f>IF($A870="","",(IF((VLOOKUP($A870,DATA!$A$1:$M$38,11,FALSE))="X","X",(IF(K869="X",1,K869+1)))))</f>
        <v/>
      </c>
      <c r="L870" s="50" t="str">
        <f>IF($A870="","",(IF((VLOOKUP($A870,DATA!$A$1:$M$38,12,FALSE))="X","X",(IF(L869="X",1,L869+1)))))</f>
        <v/>
      </c>
      <c r="M870" s="50" t="str">
        <f>IF($A870="","",(IF((VLOOKUP($A870,DATA!$A$1:$M$38,13,FALSE))="X","X",(IF(M869="X",1,M869+1)))))</f>
        <v/>
      </c>
      <c r="N870" s="53" t="str">
        <f t="shared" si="26"/>
        <v/>
      </c>
      <c r="O870" s="51" t="str">
        <f t="shared" si="27"/>
        <v/>
      </c>
      <c r="P870" s="50" t="str">
        <f>IF($A870="","",(IF((VLOOKUP($A870,DATA!$S$1:$AC$38,2,FALSE))="X","X",(IF(P869="X",1,P869+1)))))</f>
        <v/>
      </c>
      <c r="Q870" s="50" t="str">
        <f>IF($A870="","",(IF((VLOOKUP($A870,DATA!$S$1:$AC$38,3,FALSE))="X","X",(IF(Q869="X",1,Q869+1)))))</f>
        <v/>
      </c>
      <c r="R870" s="50" t="str">
        <f>IF($A870="","",(IF((VLOOKUP($A870,DATA!$S$1:$AC$38,4,FALSE))="X","X",(IF(R869="X",1,R869+1)))))</f>
        <v/>
      </c>
      <c r="S870" s="50" t="str">
        <f>IF($A870="","",(IF((VLOOKUP($A870,DATA!$S$1:$AC$38,5,FALSE))="X","X",(IF(S869="X",1,S869+1)))))</f>
        <v/>
      </c>
      <c r="T870" s="50" t="str">
        <f>IF($A870="","",(IF((VLOOKUP($A870,DATA!$S$1:$AC$38,6,FALSE))="X","X",(IF(T869="X",1,T869+1)))))</f>
        <v/>
      </c>
      <c r="U870" s="50" t="str">
        <f>IF($A870="","",(IF((VLOOKUP($A870,DATA!$S$1:$AC$38,7,FALSE))="X","X",(IF(U869="X",1,U869+1)))))</f>
        <v/>
      </c>
      <c r="V870" s="51" t="str">
        <f>IF($A870="","",(IF((VLOOKUP($A870,DATA!$S$1:$AC$38,8,FALSE))="X","X",(IF(V869="X",1,V869+1)))))</f>
        <v/>
      </c>
      <c r="W870" s="50" t="str">
        <f>IF($A870="","",(IF((VLOOKUP($A870,DATA!$S$1:$AC$38,9,FALSE))="X","X",(IF(W869="X",1,W869+1)))))</f>
        <v/>
      </c>
      <c r="X870" s="50" t="str">
        <f>IF($A870="","",(IF((VLOOKUP($A870,DATA!$S$1:$AC$38,10,FALSE))="X","X",(IF(X869="X",1,X869+1)))))</f>
        <v/>
      </c>
      <c r="Y870" s="51" t="str">
        <f>IF($A870="","",(IF((VLOOKUP($A870,DATA!$S$1:$AC$38,11,FALSE))="X","X",(IF(Y869="X",1,Y869+1)))))</f>
        <v/>
      </c>
    </row>
    <row r="871" spans="2:25" ht="18.600000000000001" customHeight="1" x14ac:dyDescent="0.25">
      <c r="B871" s="50" t="str">
        <f>IF($A871="","",(IF((VLOOKUP($A871,DATA!$A$1:$M$38,2,FALSE))="X","X",(IF(B870="X",1,B870+1)))))</f>
        <v/>
      </c>
      <c r="C871" s="51" t="str">
        <f>IF($A871="","",(IF((VLOOKUP($A871,DATA!$A$1:$M$38,3,FALSE))="X","X",(IF(C870="X",1,C870+1)))))</f>
        <v/>
      </c>
      <c r="D871" s="50" t="str">
        <f>IF($A871="","",(IF((VLOOKUP($A871,DATA!$A$1:$M$38,4,FALSE))="X","X",(IF(D870="X",1,D870+1)))))</f>
        <v/>
      </c>
      <c r="E871" s="51" t="str">
        <f>IF($A871="","",(IF((VLOOKUP($A871,DATA!$A$1:$M$38,5,FALSE))="X","X",(IF(E870="X",1,E870+1)))))</f>
        <v/>
      </c>
      <c r="F871" s="50" t="str">
        <f>IF($A871="","",(IF((VLOOKUP($A871,DATA!$A$1:$M$38,6,FALSE))="X","X",(IF(F870="X",1,F870+1)))))</f>
        <v/>
      </c>
      <c r="G871" s="51" t="str">
        <f>IF($A871="","",(IF((VLOOKUP($A871,DATA!$A$1:$M$38,7,FALSE))="X","X",(IF(G870="X",1,G870+1)))))</f>
        <v/>
      </c>
      <c r="H871" s="50" t="str">
        <f>IF($A871="","",(IF((VLOOKUP($A871,DATA!$A$1:$M$38,8,FALSE))="X","X",(IF(H870="X",1,H870+1)))))</f>
        <v/>
      </c>
      <c r="I871" s="50" t="str">
        <f>IF($A871="","",(IF((VLOOKUP($A871,DATA!$A$1:$M$38,9,FALSE))="X","X",(IF(I870="X",1,I870+1)))))</f>
        <v/>
      </c>
      <c r="J871" s="51" t="str">
        <f>IF($A871="","",(IF((VLOOKUP($A871,DATA!$A$1:$M$38,10,FALSE))="X","X",(IF(J870="X",1,J870+1)))))</f>
        <v/>
      </c>
      <c r="K871" s="50" t="str">
        <f>IF($A871="","",(IF((VLOOKUP($A871,DATA!$A$1:$M$38,11,FALSE))="X","X",(IF(K870="X",1,K870+1)))))</f>
        <v/>
      </c>
      <c r="L871" s="50" t="str">
        <f>IF($A871="","",(IF((VLOOKUP($A871,DATA!$A$1:$M$38,12,FALSE))="X","X",(IF(L870="X",1,L870+1)))))</f>
        <v/>
      </c>
      <c r="M871" s="50" t="str">
        <f>IF($A871="","",(IF((VLOOKUP($A871,DATA!$A$1:$M$38,13,FALSE))="X","X",(IF(M870="X",1,M870+1)))))</f>
        <v/>
      </c>
      <c r="N871" s="53" t="str">
        <f t="shared" si="26"/>
        <v/>
      </c>
      <c r="O871" s="51" t="str">
        <f t="shared" si="27"/>
        <v/>
      </c>
      <c r="P871" s="50" t="str">
        <f>IF($A871="","",(IF((VLOOKUP($A871,DATA!$S$1:$AC$38,2,FALSE))="X","X",(IF(P870="X",1,P870+1)))))</f>
        <v/>
      </c>
      <c r="Q871" s="50" t="str">
        <f>IF($A871="","",(IF((VLOOKUP($A871,DATA!$S$1:$AC$38,3,FALSE))="X","X",(IF(Q870="X",1,Q870+1)))))</f>
        <v/>
      </c>
      <c r="R871" s="50" t="str">
        <f>IF($A871="","",(IF((VLOOKUP($A871,DATA!$S$1:$AC$38,4,FALSE))="X","X",(IF(R870="X",1,R870+1)))))</f>
        <v/>
      </c>
      <c r="S871" s="50" t="str">
        <f>IF($A871="","",(IF((VLOOKUP($A871,DATA!$S$1:$AC$38,5,FALSE))="X","X",(IF(S870="X",1,S870+1)))))</f>
        <v/>
      </c>
      <c r="T871" s="50" t="str">
        <f>IF($A871="","",(IF((VLOOKUP($A871,DATA!$S$1:$AC$38,6,FALSE))="X","X",(IF(T870="X",1,T870+1)))))</f>
        <v/>
      </c>
      <c r="U871" s="50" t="str">
        <f>IF($A871="","",(IF((VLOOKUP($A871,DATA!$S$1:$AC$38,7,FALSE))="X","X",(IF(U870="X",1,U870+1)))))</f>
        <v/>
      </c>
      <c r="V871" s="51" t="str">
        <f>IF($A871="","",(IF((VLOOKUP($A871,DATA!$S$1:$AC$38,8,FALSE))="X","X",(IF(V870="X",1,V870+1)))))</f>
        <v/>
      </c>
      <c r="W871" s="50" t="str">
        <f>IF($A871="","",(IF((VLOOKUP($A871,DATA!$S$1:$AC$38,9,FALSE))="X","X",(IF(W870="X",1,W870+1)))))</f>
        <v/>
      </c>
      <c r="X871" s="50" t="str">
        <f>IF($A871="","",(IF((VLOOKUP($A871,DATA!$S$1:$AC$38,10,FALSE))="X","X",(IF(X870="X",1,X870+1)))))</f>
        <v/>
      </c>
      <c r="Y871" s="51" t="str">
        <f>IF($A871="","",(IF((VLOOKUP($A871,DATA!$S$1:$AC$38,11,FALSE))="X","X",(IF(Y870="X",1,Y870+1)))))</f>
        <v/>
      </c>
    </row>
    <row r="872" spans="2:25" ht="18.600000000000001" customHeight="1" x14ac:dyDescent="0.25">
      <c r="B872" s="50" t="str">
        <f>IF($A872="","",(IF((VLOOKUP($A872,DATA!$A$1:$M$38,2,FALSE))="X","X",(IF(B871="X",1,B871+1)))))</f>
        <v/>
      </c>
      <c r="C872" s="51" t="str">
        <f>IF($A872="","",(IF((VLOOKUP($A872,DATA!$A$1:$M$38,3,FALSE))="X","X",(IF(C871="X",1,C871+1)))))</f>
        <v/>
      </c>
      <c r="D872" s="50" t="str">
        <f>IF($A872="","",(IF((VLOOKUP($A872,DATA!$A$1:$M$38,4,FALSE))="X","X",(IF(D871="X",1,D871+1)))))</f>
        <v/>
      </c>
      <c r="E872" s="51" t="str">
        <f>IF($A872="","",(IF((VLOOKUP($A872,DATA!$A$1:$M$38,5,FALSE))="X","X",(IF(E871="X",1,E871+1)))))</f>
        <v/>
      </c>
      <c r="F872" s="50" t="str">
        <f>IF($A872="","",(IF((VLOOKUP($A872,DATA!$A$1:$M$38,6,FALSE))="X","X",(IF(F871="X",1,F871+1)))))</f>
        <v/>
      </c>
      <c r="G872" s="51" t="str">
        <f>IF($A872="","",(IF((VLOOKUP($A872,DATA!$A$1:$M$38,7,FALSE))="X","X",(IF(G871="X",1,G871+1)))))</f>
        <v/>
      </c>
      <c r="H872" s="50" t="str">
        <f>IF($A872="","",(IF((VLOOKUP($A872,DATA!$A$1:$M$38,8,FALSE))="X","X",(IF(H871="X",1,H871+1)))))</f>
        <v/>
      </c>
      <c r="I872" s="50" t="str">
        <f>IF($A872="","",(IF((VLOOKUP($A872,DATA!$A$1:$M$38,9,FALSE))="X","X",(IF(I871="X",1,I871+1)))))</f>
        <v/>
      </c>
      <c r="J872" s="51" t="str">
        <f>IF($A872="","",(IF((VLOOKUP($A872,DATA!$A$1:$M$38,10,FALSE))="X","X",(IF(J871="X",1,J871+1)))))</f>
        <v/>
      </c>
      <c r="K872" s="50" t="str">
        <f>IF($A872="","",(IF((VLOOKUP($A872,DATA!$A$1:$M$38,11,FALSE))="X","X",(IF(K871="X",1,K871+1)))))</f>
        <v/>
      </c>
      <c r="L872" s="50" t="str">
        <f>IF($A872="","",(IF((VLOOKUP($A872,DATA!$A$1:$M$38,12,FALSE))="X","X",(IF(L871="X",1,L871+1)))))</f>
        <v/>
      </c>
      <c r="M872" s="50" t="str">
        <f>IF($A872="","",(IF((VLOOKUP($A872,DATA!$A$1:$M$38,13,FALSE))="X","X",(IF(M871="X",1,M871+1)))))</f>
        <v/>
      </c>
      <c r="N872" s="53" t="str">
        <f t="shared" si="26"/>
        <v/>
      </c>
      <c r="O872" s="51" t="str">
        <f t="shared" si="27"/>
        <v/>
      </c>
      <c r="P872" s="50" t="str">
        <f>IF($A872="","",(IF((VLOOKUP($A872,DATA!$S$1:$AC$38,2,FALSE))="X","X",(IF(P871="X",1,P871+1)))))</f>
        <v/>
      </c>
      <c r="Q872" s="50" t="str">
        <f>IF($A872="","",(IF((VLOOKUP($A872,DATA!$S$1:$AC$38,3,FALSE))="X","X",(IF(Q871="X",1,Q871+1)))))</f>
        <v/>
      </c>
      <c r="R872" s="50" t="str">
        <f>IF($A872="","",(IF((VLOOKUP($A872,DATA!$S$1:$AC$38,4,FALSE))="X","X",(IF(R871="X",1,R871+1)))))</f>
        <v/>
      </c>
      <c r="S872" s="50" t="str">
        <f>IF($A872="","",(IF((VLOOKUP($A872,DATA!$S$1:$AC$38,5,FALSE))="X","X",(IF(S871="X",1,S871+1)))))</f>
        <v/>
      </c>
      <c r="T872" s="50" t="str">
        <f>IF($A872="","",(IF((VLOOKUP($A872,DATA!$S$1:$AC$38,6,FALSE))="X","X",(IF(T871="X",1,T871+1)))))</f>
        <v/>
      </c>
      <c r="U872" s="50" t="str">
        <f>IF($A872="","",(IF((VLOOKUP($A872,DATA!$S$1:$AC$38,7,FALSE))="X","X",(IF(U871="X",1,U871+1)))))</f>
        <v/>
      </c>
      <c r="V872" s="51" t="str">
        <f>IF($A872="","",(IF((VLOOKUP($A872,DATA!$S$1:$AC$38,8,FALSE))="X","X",(IF(V871="X",1,V871+1)))))</f>
        <v/>
      </c>
      <c r="W872" s="50" t="str">
        <f>IF($A872="","",(IF((VLOOKUP($A872,DATA!$S$1:$AC$38,9,FALSE))="X","X",(IF(W871="X",1,W871+1)))))</f>
        <v/>
      </c>
      <c r="X872" s="50" t="str">
        <f>IF($A872="","",(IF((VLOOKUP($A872,DATA!$S$1:$AC$38,10,FALSE))="X","X",(IF(X871="X",1,X871+1)))))</f>
        <v/>
      </c>
      <c r="Y872" s="51" t="str">
        <f>IF($A872="","",(IF((VLOOKUP($A872,DATA!$S$1:$AC$38,11,FALSE))="X","X",(IF(Y871="X",1,Y871+1)))))</f>
        <v/>
      </c>
    </row>
    <row r="873" spans="2:25" ht="18.600000000000001" customHeight="1" x14ac:dyDescent="0.25">
      <c r="B873" s="50" t="str">
        <f>IF($A873="","",(IF((VLOOKUP($A873,DATA!$A$1:$M$38,2,FALSE))="X","X",(IF(B872="X",1,B872+1)))))</f>
        <v/>
      </c>
      <c r="C873" s="51" t="str">
        <f>IF($A873="","",(IF((VLOOKUP($A873,DATA!$A$1:$M$38,3,FALSE))="X","X",(IF(C872="X",1,C872+1)))))</f>
        <v/>
      </c>
      <c r="D873" s="50" t="str">
        <f>IF($A873="","",(IF((VLOOKUP($A873,DATA!$A$1:$M$38,4,FALSE))="X","X",(IF(D872="X",1,D872+1)))))</f>
        <v/>
      </c>
      <c r="E873" s="51" t="str">
        <f>IF($A873="","",(IF((VLOOKUP($A873,DATA!$A$1:$M$38,5,FALSE))="X","X",(IF(E872="X",1,E872+1)))))</f>
        <v/>
      </c>
      <c r="F873" s="50" t="str">
        <f>IF($A873="","",(IF((VLOOKUP($A873,DATA!$A$1:$M$38,6,FALSE))="X","X",(IF(F872="X",1,F872+1)))))</f>
        <v/>
      </c>
      <c r="G873" s="51" t="str">
        <f>IF($A873="","",(IF((VLOOKUP($A873,DATA!$A$1:$M$38,7,FALSE))="X","X",(IF(G872="X",1,G872+1)))))</f>
        <v/>
      </c>
      <c r="H873" s="50" t="str">
        <f>IF($A873="","",(IF((VLOOKUP($A873,DATA!$A$1:$M$38,8,FALSE))="X","X",(IF(H872="X",1,H872+1)))))</f>
        <v/>
      </c>
      <c r="I873" s="50" t="str">
        <f>IF($A873="","",(IF((VLOOKUP($A873,DATA!$A$1:$M$38,9,FALSE))="X","X",(IF(I872="X",1,I872+1)))))</f>
        <v/>
      </c>
      <c r="J873" s="51" t="str">
        <f>IF($A873="","",(IF((VLOOKUP($A873,DATA!$A$1:$M$38,10,FALSE))="X","X",(IF(J872="X",1,J872+1)))))</f>
        <v/>
      </c>
      <c r="K873" s="50" t="str">
        <f>IF($A873="","",(IF((VLOOKUP($A873,DATA!$A$1:$M$38,11,FALSE))="X","X",(IF(K872="X",1,K872+1)))))</f>
        <v/>
      </c>
      <c r="L873" s="50" t="str">
        <f>IF($A873="","",(IF((VLOOKUP($A873,DATA!$A$1:$M$38,12,FALSE))="X","X",(IF(L872="X",1,L872+1)))))</f>
        <v/>
      </c>
      <c r="M873" s="50" t="str">
        <f>IF($A873="","",(IF((VLOOKUP($A873,DATA!$A$1:$M$38,13,FALSE))="X","X",(IF(M872="X",1,M872+1)))))</f>
        <v/>
      </c>
      <c r="N873" s="53" t="str">
        <f t="shared" si="26"/>
        <v/>
      </c>
      <c r="O873" s="51" t="str">
        <f t="shared" si="27"/>
        <v/>
      </c>
      <c r="P873" s="50" t="str">
        <f>IF($A873="","",(IF((VLOOKUP($A873,DATA!$S$1:$AC$38,2,FALSE))="X","X",(IF(P872="X",1,P872+1)))))</f>
        <v/>
      </c>
      <c r="Q873" s="50" t="str">
        <f>IF($A873="","",(IF((VLOOKUP($A873,DATA!$S$1:$AC$38,3,FALSE))="X","X",(IF(Q872="X",1,Q872+1)))))</f>
        <v/>
      </c>
      <c r="R873" s="50" t="str">
        <f>IF($A873="","",(IF((VLOOKUP($A873,DATA!$S$1:$AC$38,4,FALSE))="X","X",(IF(R872="X",1,R872+1)))))</f>
        <v/>
      </c>
      <c r="S873" s="50" t="str">
        <f>IF($A873="","",(IF((VLOOKUP($A873,DATA!$S$1:$AC$38,5,FALSE))="X","X",(IF(S872="X",1,S872+1)))))</f>
        <v/>
      </c>
      <c r="T873" s="50" t="str">
        <f>IF($A873="","",(IF((VLOOKUP($A873,DATA!$S$1:$AC$38,6,FALSE))="X","X",(IF(T872="X",1,T872+1)))))</f>
        <v/>
      </c>
      <c r="U873" s="50" t="str">
        <f>IF($A873="","",(IF((VLOOKUP($A873,DATA!$S$1:$AC$38,7,FALSE))="X","X",(IF(U872="X",1,U872+1)))))</f>
        <v/>
      </c>
      <c r="V873" s="51" t="str">
        <f>IF($A873="","",(IF((VLOOKUP($A873,DATA!$S$1:$AC$38,8,FALSE))="X","X",(IF(V872="X",1,V872+1)))))</f>
        <v/>
      </c>
      <c r="W873" s="50" t="str">
        <f>IF($A873="","",(IF((VLOOKUP($A873,DATA!$S$1:$AC$38,9,FALSE))="X","X",(IF(W872="X",1,W872+1)))))</f>
        <v/>
      </c>
      <c r="X873" s="50" t="str">
        <f>IF($A873="","",(IF((VLOOKUP($A873,DATA!$S$1:$AC$38,10,FALSE))="X","X",(IF(X872="X",1,X872+1)))))</f>
        <v/>
      </c>
      <c r="Y873" s="51" t="str">
        <f>IF($A873="","",(IF((VLOOKUP($A873,DATA!$S$1:$AC$38,11,FALSE))="X","X",(IF(Y872="X",1,Y872+1)))))</f>
        <v/>
      </c>
    </row>
    <row r="874" spans="2:25" ht="18.600000000000001" customHeight="1" x14ac:dyDescent="0.25">
      <c r="B874" s="50" t="str">
        <f>IF($A874="","",(IF((VLOOKUP($A874,DATA!$A$1:$M$38,2,FALSE))="X","X",(IF(B873="X",1,B873+1)))))</f>
        <v/>
      </c>
      <c r="C874" s="51" t="str">
        <f>IF($A874="","",(IF((VLOOKUP($A874,DATA!$A$1:$M$38,3,FALSE))="X","X",(IF(C873="X",1,C873+1)))))</f>
        <v/>
      </c>
      <c r="D874" s="50" t="str">
        <f>IF($A874="","",(IF((VLOOKUP($A874,DATA!$A$1:$M$38,4,FALSE))="X","X",(IF(D873="X",1,D873+1)))))</f>
        <v/>
      </c>
      <c r="E874" s="51" t="str">
        <f>IF($A874="","",(IF((VLOOKUP($A874,DATA!$A$1:$M$38,5,FALSE))="X","X",(IF(E873="X",1,E873+1)))))</f>
        <v/>
      </c>
      <c r="F874" s="50" t="str">
        <f>IF($A874="","",(IF((VLOOKUP($A874,DATA!$A$1:$M$38,6,FALSE))="X","X",(IF(F873="X",1,F873+1)))))</f>
        <v/>
      </c>
      <c r="G874" s="51" t="str">
        <f>IF($A874="","",(IF((VLOOKUP($A874,DATA!$A$1:$M$38,7,FALSE))="X","X",(IF(G873="X",1,G873+1)))))</f>
        <v/>
      </c>
      <c r="H874" s="50" t="str">
        <f>IF($A874="","",(IF((VLOOKUP($A874,DATA!$A$1:$M$38,8,FALSE))="X","X",(IF(H873="X",1,H873+1)))))</f>
        <v/>
      </c>
      <c r="I874" s="50" t="str">
        <f>IF($A874="","",(IF((VLOOKUP($A874,DATA!$A$1:$M$38,9,FALSE))="X","X",(IF(I873="X",1,I873+1)))))</f>
        <v/>
      </c>
      <c r="J874" s="51" t="str">
        <f>IF($A874="","",(IF((VLOOKUP($A874,DATA!$A$1:$M$38,10,FALSE))="X","X",(IF(J873="X",1,J873+1)))))</f>
        <v/>
      </c>
      <c r="K874" s="50" t="str">
        <f>IF($A874="","",(IF((VLOOKUP($A874,DATA!$A$1:$M$38,11,FALSE))="X","X",(IF(K873="X",1,K873+1)))))</f>
        <v/>
      </c>
      <c r="L874" s="50" t="str">
        <f>IF($A874="","",(IF((VLOOKUP($A874,DATA!$A$1:$M$38,12,FALSE))="X","X",(IF(L873="X",1,L873+1)))))</f>
        <v/>
      </c>
      <c r="M874" s="50" t="str">
        <f>IF($A874="","",(IF((VLOOKUP($A874,DATA!$A$1:$M$38,13,FALSE))="X","X",(IF(M873="X",1,M873+1)))))</f>
        <v/>
      </c>
      <c r="N874" s="53" t="str">
        <f t="shared" si="26"/>
        <v/>
      </c>
      <c r="O874" s="51" t="str">
        <f t="shared" si="27"/>
        <v/>
      </c>
      <c r="P874" s="50" t="str">
        <f>IF($A874="","",(IF((VLOOKUP($A874,DATA!$S$1:$AC$38,2,FALSE))="X","X",(IF(P873="X",1,P873+1)))))</f>
        <v/>
      </c>
      <c r="Q874" s="50" t="str">
        <f>IF($A874="","",(IF((VLOOKUP($A874,DATA!$S$1:$AC$38,3,FALSE))="X","X",(IF(Q873="X",1,Q873+1)))))</f>
        <v/>
      </c>
      <c r="R874" s="50" t="str">
        <f>IF($A874="","",(IF((VLOOKUP($A874,DATA!$S$1:$AC$38,4,FALSE))="X","X",(IF(R873="X",1,R873+1)))))</f>
        <v/>
      </c>
      <c r="S874" s="50" t="str">
        <f>IF($A874="","",(IF((VLOOKUP($A874,DATA!$S$1:$AC$38,5,FALSE))="X","X",(IF(S873="X",1,S873+1)))))</f>
        <v/>
      </c>
      <c r="T874" s="50" t="str">
        <f>IF($A874="","",(IF((VLOOKUP($A874,DATA!$S$1:$AC$38,6,FALSE))="X","X",(IF(T873="X",1,T873+1)))))</f>
        <v/>
      </c>
      <c r="U874" s="50" t="str">
        <f>IF($A874="","",(IF((VLOOKUP($A874,DATA!$S$1:$AC$38,7,FALSE))="X","X",(IF(U873="X",1,U873+1)))))</f>
        <v/>
      </c>
      <c r="V874" s="51" t="str">
        <f>IF($A874="","",(IF((VLOOKUP($A874,DATA!$S$1:$AC$38,8,FALSE))="X","X",(IF(V873="X",1,V873+1)))))</f>
        <v/>
      </c>
      <c r="W874" s="50" t="str">
        <f>IF($A874="","",(IF((VLOOKUP($A874,DATA!$S$1:$AC$38,9,FALSE))="X","X",(IF(W873="X",1,W873+1)))))</f>
        <v/>
      </c>
      <c r="X874" s="50" t="str">
        <f>IF($A874="","",(IF((VLOOKUP($A874,DATA!$S$1:$AC$38,10,FALSE))="X","X",(IF(X873="X",1,X873+1)))))</f>
        <v/>
      </c>
      <c r="Y874" s="51" t="str">
        <f>IF($A874="","",(IF((VLOOKUP($A874,DATA!$S$1:$AC$38,11,FALSE))="X","X",(IF(Y873="X",1,Y873+1)))))</f>
        <v/>
      </c>
    </row>
    <row r="875" spans="2:25" ht="18.600000000000001" customHeight="1" x14ac:dyDescent="0.25">
      <c r="B875" s="50" t="str">
        <f>IF($A875="","",(IF((VLOOKUP($A875,DATA!$A$1:$M$38,2,FALSE))="X","X",(IF(B874="X",1,B874+1)))))</f>
        <v/>
      </c>
      <c r="C875" s="51" t="str">
        <f>IF($A875="","",(IF((VLOOKUP($A875,DATA!$A$1:$M$38,3,FALSE))="X","X",(IF(C874="X",1,C874+1)))))</f>
        <v/>
      </c>
      <c r="D875" s="50" t="str">
        <f>IF($A875="","",(IF((VLOOKUP($A875,DATA!$A$1:$M$38,4,FALSE))="X","X",(IF(D874="X",1,D874+1)))))</f>
        <v/>
      </c>
      <c r="E875" s="51" t="str">
        <f>IF($A875="","",(IF((VLOOKUP($A875,DATA!$A$1:$M$38,5,FALSE))="X","X",(IF(E874="X",1,E874+1)))))</f>
        <v/>
      </c>
      <c r="F875" s="50" t="str">
        <f>IF($A875="","",(IF((VLOOKUP($A875,DATA!$A$1:$M$38,6,FALSE))="X","X",(IF(F874="X",1,F874+1)))))</f>
        <v/>
      </c>
      <c r="G875" s="51" t="str">
        <f>IF($A875="","",(IF((VLOOKUP($A875,DATA!$A$1:$M$38,7,FALSE))="X","X",(IF(G874="X",1,G874+1)))))</f>
        <v/>
      </c>
      <c r="H875" s="50" t="str">
        <f>IF($A875="","",(IF((VLOOKUP($A875,DATA!$A$1:$M$38,8,FALSE))="X","X",(IF(H874="X",1,H874+1)))))</f>
        <v/>
      </c>
      <c r="I875" s="50" t="str">
        <f>IF($A875="","",(IF((VLOOKUP($A875,DATA!$A$1:$M$38,9,FALSE))="X","X",(IF(I874="X",1,I874+1)))))</f>
        <v/>
      </c>
      <c r="J875" s="51" t="str">
        <f>IF($A875="","",(IF((VLOOKUP($A875,DATA!$A$1:$M$38,10,FALSE))="X","X",(IF(J874="X",1,J874+1)))))</f>
        <v/>
      </c>
      <c r="K875" s="50" t="str">
        <f>IF($A875="","",(IF((VLOOKUP($A875,DATA!$A$1:$M$38,11,FALSE))="X","X",(IF(K874="X",1,K874+1)))))</f>
        <v/>
      </c>
      <c r="L875" s="50" t="str">
        <f>IF($A875="","",(IF((VLOOKUP($A875,DATA!$A$1:$M$38,12,FALSE))="X","X",(IF(L874="X",1,L874+1)))))</f>
        <v/>
      </c>
      <c r="M875" s="50" t="str">
        <f>IF($A875="","",(IF((VLOOKUP($A875,DATA!$A$1:$M$38,13,FALSE))="X","X",(IF(M874="X",1,M874+1)))))</f>
        <v/>
      </c>
      <c r="N875" s="53" t="str">
        <f t="shared" si="26"/>
        <v/>
      </c>
      <c r="O875" s="51" t="str">
        <f t="shared" si="27"/>
        <v/>
      </c>
      <c r="P875" s="50" t="str">
        <f>IF($A875="","",(IF((VLOOKUP($A875,DATA!$S$1:$AC$38,2,FALSE))="X","X",(IF(P874="X",1,P874+1)))))</f>
        <v/>
      </c>
      <c r="Q875" s="50" t="str">
        <f>IF($A875="","",(IF((VLOOKUP($A875,DATA!$S$1:$AC$38,3,FALSE))="X","X",(IF(Q874="X",1,Q874+1)))))</f>
        <v/>
      </c>
      <c r="R875" s="50" t="str">
        <f>IF($A875="","",(IF((VLOOKUP($A875,DATA!$S$1:$AC$38,4,FALSE))="X","X",(IF(R874="X",1,R874+1)))))</f>
        <v/>
      </c>
      <c r="S875" s="50" t="str">
        <f>IF($A875="","",(IF((VLOOKUP($A875,DATA!$S$1:$AC$38,5,FALSE))="X","X",(IF(S874="X",1,S874+1)))))</f>
        <v/>
      </c>
      <c r="T875" s="50" t="str">
        <f>IF($A875="","",(IF((VLOOKUP($A875,DATA!$S$1:$AC$38,6,FALSE))="X","X",(IF(T874="X",1,T874+1)))))</f>
        <v/>
      </c>
      <c r="U875" s="50" t="str">
        <f>IF($A875="","",(IF((VLOOKUP($A875,DATA!$S$1:$AC$38,7,FALSE))="X","X",(IF(U874="X",1,U874+1)))))</f>
        <v/>
      </c>
      <c r="V875" s="51" t="str">
        <f>IF($A875="","",(IF((VLOOKUP($A875,DATA!$S$1:$AC$38,8,FALSE))="X","X",(IF(V874="X",1,V874+1)))))</f>
        <v/>
      </c>
      <c r="W875" s="50" t="str">
        <f>IF($A875="","",(IF((VLOOKUP($A875,DATA!$S$1:$AC$38,9,FALSE))="X","X",(IF(W874="X",1,W874+1)))))</f>
        <v/>
      </c>
      <c r="X875" s="50" t="str">
        <f>IF($A875="","",(IF((VLOOKUP($A875,DATA!$S$1:$AC$38,10,FALSE))="X","X",(IF(X874="X",1,X874+1)))))</f>
        <v/>
      </c>
      <c r="Y875" s="51" t="str">
        <f>IF($A875="","",(IF((VLOOKUP($A875,DATA!$S$1:$AC$38,11,FALSE))="X","X",(IF(Y874="X",1,Y874+1)))))</f>
        <v/>
      </c>
    </row>
    <row r="876" spans="2:25" ht="18.600000000000001" customHeight="1" x14ac:dyDescent="0.25">
      <c r="B876" s="50" t="str">
        <f>IF($A876="","",(IF((VLOOKUP($A876,DATA!$A$1:$M$38,2,FALSE))="X","X",(IF(B875="X",1,B875+1)))))</f>
        <v/>
      </c>
      <c r="C876" s="51" t="str">
        <f>IF($A876="","",(IF((VLOOKUP($A876,DATA!$A$1:$M$38,3,FALSE))="X","X",(IF(C875="X",1,C875+1)))))</f>
        <v/>
      </c>
      <c r="D876" s="50" t="str">
        <f>IF($A876="","",(IF((VLOOKUP($A876,DATA!$A$1:$M$38,4,FALSE))="X","X",(IF(D875="X",1,D875+1)))))</f>
        <v/>
      </c>
      <c r="E876" s="51" t="str">
        <f>IF($A876="","",(IF((VLOOKUP($A876,DATA!$A$1:$M$38,5,FALSE))="X","X",(IF(E875="X",1,E875+1)))))</f>
        <v/>
      </c>
      <c r="F876" s="50" t="str">
        <f>IF($A876="","",(IF((VLOOKUP($A876,DATA!$A$1:$M$38,6,FALSE))="X","X",(IF(F875="X",1,F875+1)))))</f>
        <v/>
      </c>
      <c r="G876" s="51" t="str">
        <f>IF($A876="","",(IF((VLOOKUP($A876,DATA!$A$1:$M$38,7,FALSE))="X","X",(IF(G875="X",1,G875+1)))))</f>
        <v/>
      </c>
      <c r="H876" s="50" t="str">
        <f>IF($A876="","",(IF((VLOOKUP($A876,DATA!$A$1:$M$38,8,FALSE))="X","X",(IF(H875="X",1,H875+1)))))</f>
        <v/>
      </c>
      <c r="I876" s="50" t="str">
        <f>IF($A876="","",(IF((VLOOKUP($A876,DATA!$A$1:$M$38,9,FALSE))="X","X",(IF(I875="X",1,I875+1)))))</f>
        <v/>
      </c>
      <c r="J876" s="51" t="str">
        <f>IF($A876="","",(IF((VLOOKUP($A876,DATA!$A$1:$M$38,10,FALSE))="X","X",(IF(J875="X",1,J875+1)))))</f>
        <v/>
      </c>
      <c r="K876" s="50" t="str">
        <f>IF($A876="","",(IF((VLOOKUP($A876,DATA!$A$1:$M$38,11,FALSE))="X","X",(IF(K875="X",1,K875+1)))))</f>
        <v/>
      </c>
      <c r="L876" s="50" t="str">
        <f>IF($A876="","",(IF((VLOOKUP($A876,DATA!$A$1:$M$38,12,FALSE))="X","X",(IF(L875="X",1,L875+1)))))</f>
        <v/>
      </c>
      <c r="M876" s="50" t="str">
        <f>IF($A876="","",(IF((VLOOKUP($A876,DATA!$A$1:$M$38,13,FALSE))="X","X",(IF(M875="X",1,M875+1)))))</f>
        <v/>
      </c>
      <c r="N876" s="53" t="str">
        <f t="shared" si="26"/>
        <v/>
      </c>
      <c r="O876" s="51" t="str">
        <f t="shared" si="27"/>
        <v/>
      </c>
      <c r="P876" s="50" t="str">
        <f>IF($A876="","",(IF((VLOOKUP($A876,DATA!$S$1:$AC$38,2,FALSE))="X","X",(IF(P875="X",1,P875+1)))))</f>
        <v/>
      </c>
      <c r="Q876" s="50" t="str">
        <f>IF($A876="","",(IF((VLOOKUP($A876,DATA!$S$1:$AC$38,3,FALSE))="X","X",(IF(Q875="X",1,Q875+1)))))</f>
        <v/>
      </c>
      <c r="R876" s="50" t="str">
        <f>IF($A876="","",(IF((VLOOKUP($A876,DATA!$S$1:$AC$38,4,FALSE))="X","X",(IF(R875="X",1,R875+1)))))</f>
        <v/>
      </c>
      <c r="S876" s="50" t="str">
        <f>IF($A876="","",(IF((VLOOKUP($A876,DATA!$S$1:$AC$38,5,FALSE))="X","X",(IF(S875="X",1,S875+1)))))</f>
        <v/>
      </c>
      <c r="T876" s="50" t="str">
        <f>IF($A876="","",(IF((VLOOKUP($A876,DATA!$S$1:$AC$38,6,FALSE))="X","X",(IF(T875="X",1,T875+1)))))</f>
        <v/>
      </c>
      <c r="U876" s="50" t="str">
        <f>IF($A876="","",(IF((VLOOKUP($A876,DATA!$S$1:$AC$38,7,FALSE))="X","X",(IF(U875="X",1,U875+1)))))</f>
        <v/>
      </c>
      <c r="V876" s="51" t="str">
        <f>IF($A876="","",(IF((VLOOKUP($A876,DATA!$S$1:$AC$38,8,FALSE))="X","X",(IF(V875="X",1,V875+1)))))</f>
        <v/>
      </c>
      <c r="W876" s="50" t="str">
        <f>IF($A876="","",(IF((VLOOKUP($A876,DATA!$S$1:$AC$38,9,FALSE))="X","X",(IF(W875="X",1,W875+1)))))</f>
        <v/>
      </c>
      <c r="X876" s="50" t="str">
        <f>IF($A876="","",(IF((VLOOKUP($A876,DATA!$S$1:$AC$38,10,FALSE))="X","X",(IF(X875="X",1,X875+1)))))</f>
        <v/>
      </c>
      <c r="Y876" s="51" t="str">
        <f>IF($A876="","",(IF((VLOOKUP($A876,DATA!$S$1:$AC$38,11,FALSE))="X","X",(IF(Y875="X",1,Y875+1)))))</f>
        <v/>
      </c>
    </row>
    <row r="877" spans="2:25" ht="18.600000000000001" customHeight="1" x14ac:dyDescent="0.25">
      <c r="B877" s="50" t="str">
        <f>IF($A877="","",(IF((VLOOKUP($A877,DATA!$A$1:$M$38,2,FALSE))="X","X",(IF(B876="X",1,B876+1)))))</f>
        <v/>
      </c>
      <c r="C877" s="51" t="str">
        <f>IF($A877="","",(IF((VLOOKUP($A877,DATA!$A$1:$M$38,3,FALSE))="X","X",(IF(C876="X",1,C876+1)))))</f>
        <v/>
      </c>
      <c r="D877" s="50" t="str">
        <f>IF($A877="","",(IF((VLOOKUP($A877,DATA!$A$1:$M$38,4,FALSE))="X","X",(IF(D876="X",1,D876+1)))))</f>
        <v/>
      </c>
      <c r="E877" s="51" t="str">
        <f>IF($A877="","",(IF((VLOOKUP($A877,DATA!$A$1:$M$38,5,FALSE))="X","X",(IF(E876="X",1,E876+1)))))</f>
        <v/>
      </c>
      <c r="F877" s="50" t="str">
        <f>IF($A877="","",(IF((VLOOKUP($A877,DATA!$A$1:$M$38,6,FALSE))="X","X",(IF(F876="X",1,F876+1)))))</f>
        <v/>
      </c>
      <c r="G877" s="51" t="str">
        <f>IF($A877="","",(IF((VLOOKUP($A877,DATA!$A$1:$M$38,7,FALSE))="X","X",(IF(G876="X",1,G876+1)))))</f>
        <v/>
      </c>
      <c r="H877" s="50" t="str">
        <f>IF($A877="","",(IF((VLOOKUP($A877,DATA!$A$1:$M$38,8,FALSE))="X","X",(IF(H876="X",1,H876+1)))))</f>
        <v/>
      </c>
      <c r="I877" s="50" t="str">
        <f>IF($A877="","",(IF((VLOOKUP($A877,DATA!$A$1:$M$38,9,FALSE))="X","X",(IF(I876="X",1,I876+1)))))</f>
        <v/>
      </c>
      <c r="J877" s="51" t="str">
        <f>IF($A877="","",(IF((VLOOKUP($A877,DATA!$A$1:$M$38,10,FALSE))="X","X",(IF(J876="X",1,J876+1)))))</f>
        <v/>
      </c>
      <c r="K877" s="50" t="str">
        <f>IF($A877="","",(IF((VLOOKUP($A877,DATA!$A$1:$M$38,11,FALSE))="X","X",(IF(K876="X",1,K876+1)))))</f>
        <v/>
      </c>
      <c r="L877" s="50" t="str">
        <f>IF($A877="","",(IF((VLOOKUP($A877,DATA!$A$1:$M$38,12,FALSE))="X","X",(IF(L876="X",1,L876+1)))))</f>
        <v/>
      </c>
      <c r="M877" s="50" t="str">
        <f>IF($A877="","",(IF((VLOOKUP($A877,DATA!$A$1:$M$38,13,FALSE))="X","X",(IF(M876="X",1,M876+1)))))</f>
        <v/>
      </c>
      <c r="N877" s="53" t="str">
        <f t="shared" si="26"/>
        <v/>
      </c>
      <c r="O877" s="51" t="str">
        <f t="shared" si="27"/>
        <v/>
      </c>
      <c r="P877" s="50" t="str">
        <f>IF($A877="","",(IF((VLOOKUP($A877,DATA!$S$1:$AC$38,2,FALSE))="X","X",(IF(P876="X",1,P876+1)))))</f>
        <v/>
      </c>
      <c r="Q877" s="50" t="str">
        <f>IF($A877="","",(IF((VLOOKUP($A877,DATA!$S$1:$AC$38,3,FALSE))="X","X",(IF(Q876="X",1,Q876+1)))))</f>
        <v/>
      </c>
      <c r="R877" s="50" t="str">
        <f>IF($A877="","",(IF((VLOOKUP($A877,DATA!$S$1:$AC$38,4,FALSE))="X","X",(IF(R876="X",1,R876+1)))))</f>
        <v/>
      </c>
      <c r="S877" s="50" t="str">
        <f>IF($A877="","",(IF((VLOOKUP($A877,DATA!$S$1:$AC$38,5,FALSE))="X","X",(IF(S876="X",1,S876+1)))))</f>
        <v/>
      </c>
      <c r="T877" s="50" t="str">
        <f>IF($A877="","",(IF((VLOOKUP($A877,DATA!$S$1:$AC$38,6,FALSE))="X","X",(IF(T876="X",1,T876+1)))))</f>
        <v/>
      </c>
      <c r="U877" s="50" t="str">
        <f>IF($A877="","",(IF((VLOOKUP($A877,DATA!$S$1:$AC$38,7,FALSE))="X","X",(IF(U876="X",1,U876+1)))))</f>
        <v/>
      </c>
      <c r="V877" s="51" t="str">
        <f>IF($A877="","",(IF((VLOOKUP($A877,DATA!$S$1:$AC$38,8,FALSE))="X","X",(IF(V876="X",1,V876+1)))))</f>
        <v/>
      </c>
      <c r="W877" s="50" t="str">
        <f>IF($A877="","",(IF((VLOOKUP($A877,DATA!$S$1:$AC$38,9,FALSE))="X","X",(IF(W876="X",1,W876+1)))))</f>
        <v/>
      </c>
      <c r="X877" s="50" t="str">
        <f>IF($A877="","",(IF((VLOOKUP($A877,DATA!$S$1:$AC$38,10,FALSE))="X","X",(IF(X876="X",1,X876+1)))))</f>
        <v/>
      </c>
      <c r="Y877" s="51" t="str">
        <f>IF($A877="","",(IF((VLOOKUP($A877,DATA!$S$1:$AC$38,11,FALSE))="X","X",(IF(Y876="X",1,Y876+1)))))</f>
        <v/>
      </c>
    </row>
    <row r="878" spans="2:25" ht="18.600000000000001" customHeight="1" x14ac:dyDescent="0.25">
      <c r="B878" s="50" t="str">
        <f>IF($A878="","",(IF((VLOOKUP($A878,DATA!$A$1:$M$38,2,FALSE))="X","X",(IF(B877="X",1,B877+1)))))</f>
        <v/>
      </c>
      <c r="C878" s="51" t="str">
        <f>IF($A878="","",(IF((VLOOKUP($A878,DATA!$A$1:$M$38,3,FALSE))="X","X",(IF(C877="X",1,C877+1)))))</f>
        <v/>
      </c>
      <c r="D878" s="50" t="str">
        <f>IF($A878="","",(IF((VLOOKUP($A878,DATA!$A$1:$M$38,4,FALSE))="X","X",(IF(D877="X",1,D877+1)))))</f>
        <v/>
      </c>
      <c r="E878" s="51" t="str">
        <f>IF($A878="","",(IF((VLOOKUP($A878,DATA!$A$1:$M$38,5,FALSE))="X","X",(IF(E877="X",1,E877+1)))))</f>
        <v/>
      </c>
      <c r="F878" s="50" t="str">
        <f>IF($A878="","",(IF((VLOOKUP($A878,DATA!$A$1:$M$38,6,FALSE))="X","X",(IF(F877="X",1,F877+1)))))</f>
        <v/>
      </c>
      <c r="G878" s="51" t="str">
        <f>IF($A878="","",(IF((VLOOKUP($A878,DATA!$A$1:$M$38,7,FALSE))="X","X",(IF(G877="X",1,G877+1)))))</f>
        <v/>
      </c>
      <c r="H878" s="50" t="str">
        <f>IF($A878="","",(IF((VLOOKUP($A878,DATA!$A$1:$M$38,8,FALSE))="X","X",(IF(H877="X",1,H877+1)))))</f>
        <v/>
      </c>
      <c r="I878" s="50" t="str">
        <f>IF($A878="","",(IF((VLOOKUP($A878,DATA!$A$1:$M$38,9,FALSE))="X","X",(IF(I877="X",1,I877+1)))))</f>
        <v/>
      </c>
      <c r="J878" s="51" t="str">
        <f>IF($A878="","",(IF((VLOOKUP($A878,DATA!$A$1:$M$38,10,FALSE))="X","X",(IF(J877="X",1,J877+1)))))</f>
        <v/>
      </c>
      <c r="K878" s="50" t="str">
        <f>IF($A878="","",(IF((VLOOKUP($A878,DATA!$A$1:$M$38,11,FALSE))="X","X",(IF(K877="X",1,K877+1)))))</f>
        <v/>
      </c>
      <c r="L878" s="50" t="str">
        <f>IF($A878="","",(IF((VLOOKUP($A878,DATA!$A$1:$M$38,12,FALSE))="X","X",(IF(L877="X",1,L877+1)))))</f>
        <v/>
      </c>
      <c r="M878" s="50" t="str">
        <f>IF($A878="","",(IF((VLOOKUP($A878,DATA!$A$1:$M$38,13,FALSE))="X","X",(IF(M877="X",1,M877+1)))))</f>
        <v/>
      </c>
      <c r="N878" s="53" t="str">
        <f t="shared" si="26"/>
        <v/>
      </c>
      <c r="O878" s="51" t="str">
        <f t="shared" si="27"/>
        <v/>
      </c>
      <c r="P878" s="50" t="str">
        <f>IF($A878="","",(IF((VLOOKUP($A878,DATA!$S$1:$AC$38,2,FALSE))="X","X",(IF(P877="X",1,P877+1)))))</f>
        <v/>
      </c>
      <c r="Q878" s="50" t="str">
        <f>IF($A878="","",(IF((VLOOKUP($A878,DATA!$S$1:$AC$38,3,FALSE))="X","X",(IF(Q877="X",1,Q877+1)))))</f>
        <v/>
      </c>
      <c r="R878" s="50" t="str">
        <f>IF($A878="","",(IF((VLOOKUP($A878,DATA!$S$1:$AC$38,4,FALSE))="X","X",(IF(R877="X",1,R877+1)))))</f>
        <v/>
      </c>
      <c r="S878" s="50" t="str">
        <f>IF($A878="","",(IF((VLOOKUP($A878,DATA!$S$1:$AC$38,5,FALSE))="X","X",(IF(S877="X",1,S877+1)))))</f>
        <v/>
      </c>
      <c r="T878" s="50" t="str">
        <f>IF($A878="","",(IF((VLOOKUP($A878,DATA!$S$1:$AC$38,6,FALSE))="X","X",(IF(T877="X",1,T877+1)))))</f>
        <v/>
      </c>
      <c r="U878" s="50" t="str">
        <f>IF($A878="","",(IF((VLOOKUP($A878,DATA!$S$1:$AC$38,7,FALSE))="X","X",(IF(U877="X",1,U877+1)))))</f>
        <v/>
      </c>
      <c r="V878" s="51" t="str">
        <f>IF($A878="","",(IF((VLOOKUP($A878,DATA!$S$1:$AC$38,8,FALSE))="X","X",(IF(V877="X",1,V877+1)))))</f>
        <v/>
      </c>
      <c r="W878" s="50" t="str">
        <f>IF($A878="","",(IF((VLOOKUP($A878,DATA!$S$1:$AC$38,9,FALSE))="X","X",(IF(W877="X",1,W877+1)))))</f>
        <v/>
      </c>
      <c r="X878" s="50" t="str">
        <f>IF($A878="","",(IF((VLOOKUP($A878,DATA!$S$1:$AC$38,10,FALSE))="X","X",(IF(X877="X",1,X877+1)))))</f>
        <v/>
      </c>
      <c r="Y878" s="51" t="str">
        <f>IF($A878="","",(IF((VLOOKUP($A878,DATA!$S$1:$AC$38,11,FALSE))="X","X",(IF(Y877="X",1,Y877+1)))))</f>
        <v/>
      </c>
    </row>
    <row r="879" spans="2:25" ht="18.600000000000001" customHeight="1" x14ac:dyDescent="0.25">
      <c r="B879" s="50" t="str">
        <f>IF($A879="","",(IF((VLOOKUP($A879,DATA!$A$1:$M$38,2,FALSE))="X","X",(IF(B878="X",1,B878+1)))))</f>
        <v/>
      </c>
      <c r="C879" s="51" t="str">
        <f>IF($A879="","",(IF((VLOOKUP($A879,DATA!$A$1:$M$38,3,FALSE))="X","X",(IF(C878="X",1,C878+1)))))</f>
        <v/>
      </c>
      <c r="D879" s="50" t="str">
        <f>IF($A879="","",(IF((VLOOKUP($A879,DATA!$A$1:$M$38,4,FALSE))="X","X",(IF(D878="X",1,D878+1)))))</f>
        <v/>
      </c>
      <c r="E879" s="51" t="str">
        <f>IF($A879="","",(IF((VLOOKUP($A879,DATA!$A$1:$M$38,5,FALSE))="X","X",(IF(E878="X",1,E878+1)))))</f>
        <v/>
      </c>
      <c r="F879" s="50" t="str">
        <f>IF($A879="","",(IF((VLOOKUP($A879,DATA!$A$1:$M$38,6,FALSE))="X","X",(IF(F878="X",1,F878+1)))))</f>
        <v/>
      </c>
      <c r="G879" s="51" t="str">
        <f>IF($A879="","",(IF((VLOOKUP($A879,DATA!$A$1:$M$38,7,FALSE))="X","X",(IF(G878="X",1,G878+1)))))</f>
        <v/>
      </c>
      <c r="H879" s="50" t="str">
        <f>IF($A879="","",(IF((VLOOKUP($A879,DATA!$A$1:$M$38,8,FALSE))="X","X",(IF(H878="X",1,H878+1)))))</f>
        <v/>
      </c>
      <c r="I879" s="50" t="str">
        <f>IF($A879="","",(IF((VLOOKUP($A879,DATA!$A$1:$M$38,9,FALSE))="X","X",(IF(I878="X",1,I878+1)))))</f>
        <v/>
      </c>
      <c r="J879" s="51" t="str">
        <f>IF($A879="","",(IF((VLOOKUP($A879,DATA!$A$1:$M$38,10,FALSE))="X","X",(IF(J878="X",1,J878+1)))))</f>
        <v/>
      </c>
      <c r="K879" s="50" t="str">
        <f>IF($A879="","",(IF((VLOOKUP($A879,DATA!$A$1:$M$38,11,FALSE))="X","X",(IF(K878="X",1,K878+1)))))</f>
        <v/>
      </c>
      <c r="L879" s="50" t="str">
        <f>IF($A879="","",(IF((VLOOKUP($A879,DATA!$A$1:$M$38,12,FALSE))="X","X",(IF(L878="X",1,L878+1)))))</f>
        <v/>
      </c>
      <c r="M879" s="50" t="str">
        <f>IF($A879="","",(IF((VLOOKUP($A879,DATA!$A$1:$M$38,13,FALSE))="X","X",(IF(M878="X",1,M878+1)))))</f>
        <v/>
      </c>
      <c r="N879" s="53" t="str">
        <f t="shared" si="26"/>
        <v/>
      </c>
      <c r="O879" s="51" t="str">
        <f t="shared" si="27"/>
        <v/>
      </c>
      <c r="P879" s="50" t="str">
        <f>IF($A879="","",(IF((VLOOKUP($A879,DATA!$S$1:$AC$38,2,FALSE))="X","X",(IF(P878="X",1,P878+1)))))</f>
        <v/>
      </c>
      <c r="Q879" s="50" t="str">
        <f>IF($A879="","",(IF((VLOOKUP($A879,DATA!$S$1:$AC$38,3,FALSE))="X","X",(IF(Q878="X",1,Q878+1)))))</f>
        <v/>
      </c>
      <c r="R879" s="50" t="str">
        <f>IF($A879="","",(IF((VLOOKUP($A879,DATA!$S$1:$AC$38,4,FALSE))="X","X",(IF(R878="X",1,R878+1)))))</f>
        <v/>
      </c>
      <c r="S879" s="50" t="str">
        <f>IF($A879="","",(IF((VLOOKUP($A879,DATA!$S$1:$AC$38,5,FALSE))="X","X",(IF(S878="X",1,S878+1)))))</f>
        <v/>
      </c>
      <c r="T879" s="50" t="str">
        <f>IF($A879="","",(IF((VLOOKUP($A879,DATA!$S$1:$AC$38,6,FALSE))="X","X",(IF(T878="X",1,T878+1)))))</f>
        <v/>
      </c>
      <c r="U879" s="50" t="str">
        <f>IF($A879="","",(IF((VLOOKUP($A879,DATA!$S$1:$AC$38,7,FALSE))="X","X",(IF(U878="X",1,U878+1)))))</f>
        <v/>
      </c>
      <c r="V879" s="51" t="str">
        <f>IF($A879="","",(IF((VLOOKUP($A879,DATA!$S$1:$AC$38,8,FALSE))="X","X",(IF(V878="X",1,V878+1)))))</f>
        <v/>
      </c>
      <c r="W879" s="50" t="str">
        <f>IF($A879="","",(IF((VLOOKUP($A879,DATA!$S$1:$AC$38,9,FALSE))="X","X",(IF(W878="X",1,W878+1)))))</f>
        <v/>
      </c>
      <c r="X879" s="50" t="str">
        <f>IF($A879="","",(IF((VLOOKUP($A879,DATA!$S$1:$AC$38,10,FALSE))="X","X",(IF(X878="X",1,X878+1)))))</f>
        <v/>
      </c>
      <c r="Y879" s="51" t="str">
        <f>IF($A879="","",(IF((VLOOKUP($A879,DATA!$S$1:$AC$38,11,FALSE))="X","X",(IF(Y878="X",1,Y878+1)))))</f>
        <v/>
      </c>
    </row>
    <row r="880" spans="2:25" ht="18.600000000000001" customHeight="1" x14ac:dyDescent="0.25">
      <c r="B880" s="50" t="str">
        <f>IF($A880="","",(IF((VLOOKUP($A880,DATA!$A$1:$M$38,2,FALSE))="X","X",(IF(B879="X",1,B879+1)))))</f>
        <v/>
      </c>
      <c r="C880" s="51" t="str">
        <f>IF($A880="","",(IF((VLOOKUP($A880,DATA!$A$1:$M$38,3,FALSE))="X","X",(IF(C879="X",1,C879+1)))))</f>
        <v/>
      </c>
      <c r="D880" s="50" t="str">
        <f>IF($A880="","",(IF((VLOOKUP($A880,DATA!$A$1:$M$38,4,FALSE))="X","X",(IF(D879="X",1,D879+1)))))</f>
        <v/>
      </c>
      <c r="E880" s="51" t="str">
        <f>IF($A880="","",(IF((VLOOKUP($A880,DATA!$A$1:$M$38,5,FALSE))="X","X",(IF(E879="X",1,E879+1)))))</f>
        <v/>
      </c>
      <c r="F880" s="50" t="str">
        <f>IF($A880="","",(IF((VLOOKUP($A880,DATA!$A$1:$M$38,6,FALSE))="X","X",(IF(F879="X",1,F879+1)))))</f>
        <v/>
      </c>
      <c r="G880" s="51" t="str">
        <f>IF($A880="","",(IF((VLOOKUP($A880,DATA!$A$1:$M$38,7,FALSE))="X","X",(IF(G879="X",1,G879+1)))))</f>
        <v/>
      </c>
      <c r="H880" s="50" t="str">
        <f>IF($A880="","",(IF((VLOOKUP($A880,DATA!$A$1:$M$38,8,FALSE))="X","X",(IF(H879="X",1,H879+1)))))</f>
        <v/>
      </c>
      <c r="I880" s="50" t="str">
        <f>IF($A880="","",(IF((VLOOKUP($A880,DATA!$A$1:$M$38,9,FALSE))="X","X",(IF(I879="X",1,I879+1)))))</f>
        <v/>
      </c>
      <c r="J880" s="51" t="str">
        <f>IF($A880="","",(IF((VLOOKUP($A880,DATA!$A$1:$M$38,10,FALSE))="X","X",(IF(J879="X",1,J879+1)))))</f>
        <v/>
      </c>
      <c r="K880" s="50" t="str">
        <f>IF($A880="","",(IF((VLOOKUP($A880,DATA!$A$1:$M$38,11,FALSE))="X","X",(IF(K879="X",1,K879+1)))))</f>
        <v/>
      </c>
      <c r="L880" s="50" t="str">
        <f>IF($A880="","",(IF((VLOOKUP($A880,DATA!$A$1:$M$38,12,FALSE))="X","X",(IF(L879="X",1,L879+1)))))</f>
        <v/>
      </c>
      <c r="M880" s="50" t="str">
        <f>IF($A880="","",(IF((VLOOKUP($A880,DATA!$A$1:$M$38,13,FALSE))="X","X",(IF(M879="X",1,M879+1)))))</f>
        <v/>
      </c>
      <c r="N880" s="53" t="str">
        <f t="shared" si="26"/>
        <v/>
      </c>
      <c r="O880" s="51" t="str">
        <f t="shared" si="27"/>
        <v/>
      </c>
      <c r="P880" s="50" t="str">
        <f>IF($A880="","",(IF((VLOOKUP($A880,DATA!$S$1:$AC$38,2,FALSE))="X","X",(IF(P879="X",1,P879+1)))))</f>
        <v/>
      </c>
      <c r="Q880" s="50" t="str">
        <f>IF($A880="","",(IF((VLOOKUP($A880,DATA!$S$1:$AC$38,3,FALSE))="X","X",(IF(Q879="X",1,Q879+1)))))</f>
        <v/>
      </c>
      <c r="R880" s="50" t="str">
        <f>IF($A880="","",(IF((VLOOKUP($A880,DATA!$S$1:$AC$38,4,FALSE))="X","X",(IF(R879="X",1,R879+1)))))</f>
        <v/>
      </c>
      <c r="S880" s="50" t="str">
        <f>IF($A880="","",(IF((VLOOKUP($A880,DATA!$S$1:$AC$38,5,FALSE))="X","X",(IF(S879="X",1,S879+1)))))</f>
        <v/>
      </c>
      <c r="T880" s="50" t="str">
        <f>IF($A880="","",(IF((VLOOKUP($A880,DATA!$S$1:$AC$38,6,FALSE))="X","X",(IF(T879="X",1,T879+1)))))</f>
        <v/>
      </c>
      <c r="U880" s="50" t="str">
        <f>IF($A880="","",(IF((VLOOKUP($A880,DATA!$S$1:$AC$38,7,FALSE))="X","X",(IF(U879="X",1,U879+1)))))</f>
        <v/>
      </c>
      <c r="V880" s="51" t="str">
        <f>IF($A880="","",(IF((VLOOKUP($A880,DATA!$S$1:$AC$38,8,FALSE))="X","X",(IF(V879="X",1,V879+1)))))</f>
        <v/>
      </c>
      <c r="W880" s="50" t="str">
        <f>IF($A880="","",(IF((VLOOKUP($A880,DATA!$S$1:$AC$38,9,FALSE))="X","X",(IF(W879="X",1,W879+1)))))</f>
        <v/>
      </c>
      <c r="X880" s="50" t="str">
        <f>IF($A880="","",(IF((VLOOKUP($A880,DATA!$S$1:$AC$38,10,FALSE))="X","X",(IF(X879="X",1,X879+1)))))</f>
        <v/>
      </c>
      <c r="Y880" s="51" t="str">
        <f>IF($A880="","",(IF((VLOOKUP($A880,DATA!$S$1:$AC$38,11,FALSE))="X","X",(IF(Y879="X",1,Y879+1)))))</f>
        <v/>
      </c>
    </row>
    <row r="881" spans="2:25" ht="18.600000000000001" customHeight="1" x14ac:dyDescent="0.25">
      <c r="B881" s="50" t="str">
        <f>IF($A881="","",(IF((VLOOKUP($A881,DATA!$A$1:$M$38,2,FALSE))="X","X",(IF(B880="X",1,B880+1)))))</f>
        <v/>
      </c>
      <c r="C881" s="51" t="str">
        <f>IF($A881="","",(IF((VLOOKUP($A881,DATA!$A$1:$M$38,3,FALSE))="X","X",(IF(C880="X",1,C880+1)))))</f>
        <v/>
      </c>
      <c r="D881" s="50" t="str">
        <f>IF($A881="","",(IF((VLOOKUP($A881,DATA!$A$1:$M$38,4,FALSE))="X","X",(IF(D880="X",1,D880+1)))))</f>
        <v/>
      </c>
      <c r="E881" s="51" t="str">
        <f>IF($A881="","",(IF((VLOOKUP($A881,DATA!$A$1:$M$38,5,FALSE))="X","X",(IF(E880="X",1,E880+1)))))</f>
        <v/>
      </c>
      <c r="F881" s="50" t="str">
        <f>IF($A881="","",(IF((VLOOKUP($A881,DATA!$A$1:$M$38,6,FALSE))="X","X",(IF(F880="X",1,F880+1)))))</f>
        <v/>
      </c>
      <c r="G881" s="51" t="str">
        <f>IF($A881="","",(IF((VLOOKUP($A881,DATA!$A$1:$M$38,7,FALSE))="X","X",(IF(G880="X",1,G880+1)))))</f>
        <v/>
      </c>
      <c r="H881" s="50" t="str">
        <f>IF($A881="","",(IF((VLOOKUP($A881,DATA!$A$1:$M$38,8,FALSE))="X","X",(IF(H880="X",1,H880+1)))))</f>
        <v/>
      </c>
      <c r="I881" s="50" t="str">
        <f>IF($A881="","",(IF((VLOOKUP($A881,DATA!$A$1:$M$38,9,FALSE))="X","X",(IF(I880="X",1,I880+1)))))</f>
        <v/>
      </c>
      <c r="J881" s="51" t="str">
        <f>IF($A881="","",(IF((VLOOKUP($A881,DATA!$A$1:$M$38,10,FALSE))="X","X",(IF(J880="X",1,J880+1)))))</f>
        <v/>
      </c>
      <c r="K881" s="50" t="str">
        <f>IF($A881="","",(IF((VLOOKUP($A881,DATA!$A$1:$M$38,11,FALSE))="X","X",(IF(K880="X",1,K880+1)))))</f>
        <v/>
      </c>
      <c r="L881" s="50" t="str">
        <f>IF($A881="","",(IF((VLOOKUP($A881,DATA!$A$1:$M$38,12,FALSE))="X","X",(IF(L880="X",1,L880+1)))))</f>
        <v/>
      </c>
      <c r="M881" s="50" t="str">
        <f>IF($A881="","",(IF((VLOOKUP($A881,DATA!$A$1:$M$38,13,FALSE))="X","X",(IF(M880="X",1,M880+1)))))</f>
        <v/>
      </c>
      <c r="N881" s="53" t="str">
        <f t="shared" si="26"/>
        <v/>
      </c>
      <c r="O881" s="51" t="str">
        <f t="shared" si="27"/>
        <v/>
      </c>
      <c r="P881" s="50" t="str">
        <f>IF($A881="","",(IF((VLOOKUP($A881,DATA!$S$1:$AC$38,2,FALSE))="X","X",(IF(P880="X",1,P880+1)))))</f>
        <v/>
      </c>
      <c r="Q881" s="50" t="str">
        <f>IF($A881="","",(IF((VLOOKUP($A881,DATA!$S$1:$AC$38,3,FALSE))="X","X",(IF(Q880="X",1,Q880+1)))))</f>
        <v/>
      </c>
      <c r="R881" s="50" t="str">
        <f>IF($A881="","",(IF((VLOOKUP($A881,DATA!$S$1:$AC$38,4,FALSE))="X","X",(IF(R880="X",1,R880+1)))))</f>
        <v/>
      </c>
      <c r="S881" s="50" t="str">
        <f>IF($A881="","",(IF((VLOOKUP($A881,DATA!$S$1:$AC$38,5,FALSE))="X","X",(IF(S880="X",1,S880+1)))))</f>
        <v/>
      </c>
      <c r="T881" s="50" t="str">
        <f>IF($A881="","",(IF((VLOOKUP($A881,DATA!$S$1:$AC$38,6,FALSE))="X","X",(IF(T880="X",1,T880+1)))))</f>
        <v/>
      </c>
      <c r="U881" s="50" t="str">
        <f>IF($A881="","",(IF((VLOOKUP($A881,DATA!$S$1:$AC$38,7,FALSE))="X","X",(IF(U880="X",1,U880+1)))))</f>
        <v/>
      </c>
      <c r="V881" s="51" t="str">
        <f>IF($A881="","",(IF((VLOOKUP($A881,DATA!$S$1:$AC$38,8,FALSE))="X","X",(IF(V880="X",1,V880+1)))))</f>
        <v/>
      </c>
      <c r="W881" s="50" t="str">
        <f>IF($A881="","",(IF((VLOOKUP($A881,DATA!$S$1:$AC$38,9,FALSE))="X","X",(IF(W880="X",1,W880+1)))))</f>
        <v/>
      </c>
      <c r="X881" s="50" t="str">
        <f>IF($A881="","",(IF((VLOOKUP($A881,DATA!$S$1:$AC$38,10,FALSE))="X","X",(IF(X880="X",1,X880+1)))))</f>
        <v/>
      </c>
      <c r="Y881" s="51" t="str">
        <f>IF($A881="","",(IF((VLOOKUP($A881,DATA!$S$1:$AC$38,11,FALSE))="X","X",(IF(Y880="X",1,Y880+1)))))</f>
        <v/>
      </c>
    </row>
    <row r="882" spans="2:25" ht="18.600000000000001" customHeight="1" x14ac:dyDescent="0.25">
      <c r="B882" s="50" t="str">
        <f>IF($A882="","",(IF((VLOOKUP($A882,DATA!$A$1:$M$38,2,FALSE))="X","X",(IF(B881="X",1,B881+1)))))</f>
        <v/>
      </c>
      <c r="C882" s="51" t="str">
        <f>IF($A882="","",(IF((VLOOKUP($A882,DATA!$A$1:$M$38,3,FALSE))="X","X",(IF(C881="X",1,C881+1)))))</f>
        <v/>
      </c>
      <c r="D882" s="50" t="str">
        <f>IF($A882="","",(IF((VLOOKUP($A882,DATA!$A$1:$M$38,4,FALSE))="X","X",(IF(D881="X",1,D881+1)))))</f>
        <v/>
      </c>
      <c r="E882" s="51" t="str">
        <f>IF($A882="","",(IF((VLOOKUP($A882,DATA!$A$1:$M$38,5,FALSE))="X","X",(IF(E881="X",1,E881+1)))))</f>
        <v/>
      </c>
      <c r="F882" s="50" t="str">
        <f>IF($A882="","",(IF((VLOOKUP($A882,DATA!$A$1:$M$38,6,FALSE))="X","X",(IF(F881="X",1,F881+1)))))</f>
        <v/>
      </c>
      <c r="G882" s="51" t="str">
        <f>IF($A882="","",(IF((VLOOKUP($A882,DATA!$A$1:$M$38,7,FALSE))="X","X",(IF(G881="X",1,G881+1)))))</f>
        <v/>
      </c>
      <c r="H882" s="50" t="str">
        <f>IF($A882="","",(IF((VLOOKUP($A882,DATA!$A$1:$M$38,8,FALSE))="X","X",(IF(H881="X",1,H881+1)))))</f>
        <v/>
      </c>
      <c r="I882" s="50" t="str">
        <f>IF($A882="","",(IF((VLOOKUP($A882,DATA!$A$1:$M$38,9,FALSE))="X","X",(IF(I881="X",1,I881+1)))))</f>
        <v/>
      </c>
      <c r="J882" s="51" t="str">
        <f>IF($A882="","",(IF((VLOOKUP($A882,DATA!$A$1:$M$38,10,FALSE))="X","X",(IF(J881="X",1,J881+1)))))</f>
        <v/>
      </c>
      <c r="K882" s="50" t="str">
        <f>IF($A882="","",(IF((VLOOKUP($A882,DATA!$A$1:$M$38,11,FALSE))="X","X",(IF(K881="X",1,K881+1)))))</f>
        <v/>
      </c>
      <c r="L882" s="50" t="str">
        <f>IF($A882="","",(IF((VLOOKUP($A882,DATA!$A$1:$M$38,12,FALSE))="X","X",(IF(L881="X",1,L881+1)))))</f>
        <v/>
      </c>
      <c r="M882" s="50" t="str">
        <f>IF($A882="","",(IF((VLOOKUP($A882,DATA!$A$1:$M$38,13,FALSE))="X","X",(IF(M881="X",1,M881+1)))))</f>
        <v/>
      </c>
      <c r="N882" s="53" t="str">
        <f t="shared" si="26"/>
        <v/>
      </c>
      <c r="O882" s="51" t="str">
        <f t="shared" si="27"/>
        <v/>
      </c>
      <c r="P882" s="50" t="str">
        <f>IF($A882="","",(IF((VLOOKUP($A882,DATA!$S$1:$AC$38,2,FALSE))="X","X",(IF(P881="X",1,P881+1)))))</f>
        <v/>
      </c>
      <c r="Q882" s="50" t="str">
        <f>IF($A882="","",(IF((VLOOKUP($A882,DATA!$S$1:$AC$38,3,FALSE))="X","X",(IF(Q881="X",1,Q881+1)))))</f>
        <v/>
      </c>
      <c r="R882" s="50" t="str">
        <f>IF($A882="","",(IF((VLOOKUP($A882,DATA!$S$1:$AC$38,4,FALSE))="X","X",(IF(R881="X",1,R881+1)))))</f>
        <v/>
      </c>
      <c r="S882" s="50" t="str">
        <f>IF($A882="","",(IF((VLOOKUP($A882,DATA!$S$1:$AC$38,5,FALSE))="X","X",(IF(S881="X",1,S881+1)))))</f>
        <v/>
      </c>
      <c r="T882" s="50" t="str">
        <f>IF($A882="","",(IF((VLOOKUP($A882,DATA!$S$1:$AC$38,6,FALSE))="X","X",(IF(T881="X",1,T881+1)))))</f>
        <v/>
      </c>
      <c r="U882" s="50" t="str">
        <f>IF($A882="","",(IF((VLOOKUP($A882,DATA!$S$1:$AC$38,7,FALSE))="X","X",(IF(U881="X",1,U881+1)))))</f>
        <v/>
      </c>
      <c r="V882" s="51" t="str">
        <f>IF($A882="","",(IF((VLOOKUP($A882,DATA!$S$1:$AC$38,8,FALSE))="X","X",(IF(V881="X",1,V881+1)))))</f>
        <v/>
      </c>
      <c r="W882" s="50" t="str">
        <f>IF($A882="","",(IF((VLOOKUP($A882,DATA!$S$1:$AC$38,9,FALSE))="X","X",(IF(W881="X",1,W881+1)))))</f>
        <v/>
      </c>
      <c r="X882" s="50" t="str">
        <f>IF($A882="","",(IF((VLOOKUP($A882,DATA!$S$1:$AC$38,10,FALSE))="X","X",(IF(X881="X",1,X881+1)))))</f>
        <v/>
      </c>
      <c r="Y882" s="51" t="str">
        <f>IF($A882="","",(IF((VLOOKUP($A882,DATA!$S$1:$AC$38,11,FALSE))="X","X",(IF(Y881="X",1,Y881+1)))))</f>
        <v/>
      </c>
    </row>
    <row r="883" spans="2:25" ht="18.600000000000001" customHeight="1" x14ac:dyDescent="0.25">
      <c r="B883" s="50" t="str">
        <f>IF($A883="","",(IF((VLOOKUP($A883,DATA!$A$1:$M$38,2,FALSE))="X","X",(IF(B882="X",1,B882+1)))))</f>
        <v/>
      </c>
      <c r="C883" s="51" t="str">
        <f>IF($A883="","",(IF((VLOOKUP($A883,DATA!$A$1:$M$38,3,FALSE))="X","X",(IF(C882="X",1,C882+1)))))</f>
        <v/>
      </c>
      <c r="D883" s="50" t="str">
        <f>IF($A883="","",(IF((VLOOKUP($A883,DATA!$A$1:$M$38,4,FALSE))="X","X",(IF(D882="X",1,D882+1)))))</f>
        <v/>
      </c>
      <c r="E883" s="51" t="str">
        <f>IF($A883="","",(IF((VLOOKUP($A883,DATA!$A$1:$M$38,5,FALSE))="X","X",(IF(E882="X",1,E882+1)))))</f>
        <v/>
      </c>
      <c r="F883" s="50" t="str">
        <f>IF($A883="","",(IF((VLOOKUP($A883,DATA!$A$1:$M$38,6,FALSE))="X","X",(IF(F882="X",1,F882+1)))))</f>
        <v/>
      </c>
      <c r="G883" s="51" t="str">
        <f>IF($A883="","",(IF((VLOOKUP($A883,DATA!$A$1:$M$38,7,FALSE))="X","X",(IF(G882="X",1,G882+1)))))</f>
        <v/>
      </c>
      <c r="H883" s="50" t="str">
        <f>IF($A883="","",(IF((VLOOKUP($A883,DATA!$A$1:$M$38,8,FALSE))="X","X",(IF(H882="X",1,H882+1)))))</f>
        <v/>
      </c>
      <c r="I883" s="50" t="str">
        <f>IF($A883="","",(IF((VLOOKUP($A883,DATA!$A$1:$M$38,9,FALSE))="X","X",(IF(I882="X",1,I882+1)))))</f>
        <v/>
      </c>
      <c r="J883" s="51" t="str">
        <f>IF($A883="","",(IF((VLOOKUP($A883,DATA!$A$1:$M$38,10,FALSE))="X","X",(IF(J882="X",1,J882+1)))))</f>
        <v/>
      </c>
      <c r="K883" s="50" t="str">
        <f>IF($A883="","",(IF((VLOOKUP($A883,DATA!$A$1:$M$38,11,FALSE))="X","X",(IF(K882="X",1,K882+1)))))</f>
        <v/>
      </c>
      <c r="L883" s="50" t="str">
        <f>IF($A883="","",(IF((VLOOKUP($A883,DATA!$A$1:$M$38,12,FALSE))="X","X",(IF(L882="X",1,L882+1)))))</f>
        <v/>
      </c>
      <c r="M883" s="50" t="str">
        <f>IF($A883="","",(IF((VLOOKUP($A883,DATA!$A$1:$M$38,13,FALSE))="X","X",(IF(M882="X",1,M882+1)))))</f>
        <v/>
      </c>
      <c r="N883" s="53" t="str">
        <f t="shared" si="26"/>
        <v/>
      </c>
      <c r="O883" s="51" t="str">
        <f t="shared" si="27"/>
        <v/>
      </c>
      <c r="P883" s="50" t="str">
        <f>IF($A883="","",(IF((VLOOKUP($A883,DATA!$S$1:$AC$38,2,FALSE))="X","X",(IF(P882="X",1,P882+1)))))</f>
        <v/>
      </c>
      <c r="Q883" s="50" t="str">
        <f>IF($A883="","",(IF((VLOOKUP($A883,DATA!$S$1:$AC$38,3,FALSE))="X","X",(IF(Q882="X",1,Q882+1)))))</f>
        <v/>
      </c>
      <c r="R883" s="50" t="str">
        <f>IF($A883="","",(IF((VLOOKUP($A883,DATA!$S$1:$AC$38,4,FALSE))="X","X",(IF(R882="X",1,R882+1)))))</f>
        <v/>
      </c>
      <c r="S883" s="50" t="str">
        <f>IF($A883="","",(IF((VLOOKUP($A883,DATA!$S$1:$AC$38,5,FALSE))="X","X",(IF(S882="X",1,S882+1)))))</f>
        <v/>
      </c>
      <c r="T883" s="50" t="str">
        <f>IF($A883="","",(IF((VLOOKUP($A883,DATA!$S$1:$AC$38,6,FALSE))="X","X",(IF(T882="X",1,T882+1)))))</f>
        <v/>
      </c>
      <c r="U883" s="50" t="str">
        <f>IF($A883="","",(IF((VLOOKUP($A883,DATA!$S$1:$AC$38,7,FALSE))="X","X",(IF(U882="X",1,U882+1)))))</f>
        <v/>
      </c>
      <c r="V883" s="51" t="str">
        <f>IF($A883="","",(IF((VLOOKUP($A883,DATA!$S$1:$AC$38,8,FALSE))="X","X",(IF(V882="X",1,V882+1)))))</f>
        <v/>
      </c>
      <c r="W883" s="50" t="str">
        <f>IF($A883="","",(IF((VLOOKUP($A883,DATA!$S$1:$AC$38,9,FALSE))="X","X",(IF(W882="X",1,W882+1)))))</f>
        <v/>
      </c>
      <c r="X883" s="50" t="str">
        <f>IF($A883="","",(IF((VLOOKUP($A883,DATA!$S$1:$AC$38,10,FALSE))="X","X",(IF(X882="X",1,X882+1)))))</f>
        <v/>
      </c>
      <c r="Y883" s="51" t="str">
        <f>IF($A883="","",(IF((VLOOKUP($A883,DATA!$S$1:$AC$38,11,FALSE))="X","X",(IF(Y882="X",1,Y882+1)))))</f>
        <v/>
      </c>
    </row>
    <row r="884" spans="2:25" ht="18.600000000000001" customHeight="1" x14ac:dyDescent="0.25">
      <c r="B884" s="50" t="str">
        <f>IF($A884="","",(IF((VLOOKUP($A884,DATA!$A$1:$M$38,2,FALSE))="X","X",(IF(B883="X",1,B883+1)))))</f>
        <v/>
      </c>
      <c r="C884" s="51" t="str">
        <f>IF($A884="","",(IF((VLOOKUP($A884,DATA!$A$1:$M$38,3,FALSE))="X","X",(IF(C883="X",1,C883+1)))))</f>
        <v/>
      </c>
      <c r="D884" s="50" t="str">
        <f>IF($A884="","",(IF((VLOOKUP($A884,DATA!$A$1:$M$38,4,FALSE))="X","X",(IF(D883="X",1,D883+1)))))</f>
        <v/>
      </c>
      <c r="E884" s="51" t="str">
        <f>IF($A884="","",(IF((VLOOKUP($A884,DATA!$A$1:$M$38,5,FALSE))="X","X",(IF(E883="X",1,E883+1)))))</f>
        <v/>
      </c>
      <c r="F884" s="50" t="str">
        <f>IF($A884="","",(IF((VLOOKUP($A884,DATA!$A$1:$M$38,6,FALSE))="X","X",(IF(F883="X",1,F883+1)))))</f>
        <v/>
      </c>
      <c r="G884" s="51" t="str">
        <f>IF($A884="","",(IF((VLOOKUP($A884,DATA!$A$1:$M$38,7,FALSE))="X","X",(IF(G883="X",1,G883+1)))))</f>
        <v/>
      </c>
      <c r="H884" s="50" t="str">
        <f>IF($A884="","",(IF((VLOOKUP($A884,DATA!$A$1:$M$38,8,FALSE))="X","X",(IF(H883="X",1,H883+1)))))</f>
        <v/>
      </c>
      <c r="I884" s="50" t="str">
        <f>IF($A884="","",(IF((VLOOKUP($A884,DATA!$A$1:$M$38,9,FALSE))="X","X",(IF(I883="X",1,I883+1)))))</f>
        <v/>
      </c>
      <c r="J884" s="51" t="str">
        <f>IF($A884="","",(IF((VLOOKUP($A884,DATA!$A$1:$M$38,10,FALSE))="X","X",(IF(J883="X",1,J883+1)))))</f>
        <v/>
      </c>
      <c r="K884" s="50" t="str">
        <f>IF($A884="","",(IF((VLOOKUP($A884,DATA!$A$1:$M$38,11,FALSE))="X","X",(IF(K883="X",1,K883+1)))))</f>
        <v/>
      </c>
      <c r="L884" s="50" t="str">
        <f>IF($A884="","",(IF((VLOOKUP($A884,DATA!$A$1:$M$38,12,FALSE))="X","X",(IF(L883="X",1,L883+1)))))</f>
        <v/>
      </c>
      <c r="M884" s="50" t="str">
        <f>IF($A884="","",(IF((VLOOKUP($A884,DATA!$A$1:$M$38,13,FALSE))="X","X",(IF(M883="X",1,M883+1)))))</f>
        <v/>
      </c>
      <c r="N884" s="53" t="str">
        <f t="shared" si="26"/>
        <v/>
      </c>
      <c r="O884" s="51" t="str">
        <f t="shared" si="27"/>
        <v/>
      </c>
      <c r="P884" s="50" t="str">
        <f>IF($A884="","",(IF((VLOOKUP($A884,DATA!$S$1:$AC$38,2,FALSE))="X","X",(IF(P883="X",1,P883+1)))))</f>
        <v/>
      </c>
      <c r="Q884" s="50" t="str">
        <f>IF($A884="","",(IF((VLOOKUP($A884,DATA!$S$1:$AC$38,3,FALSE))="X","X",(IF(Q883="X",1,Q883+1)))))</f>
        <v/>
      </c>
      <c r="R884" s="50" t="str">
        <f>IF($A884="","",(IF((VLOOKUP($A884,DATA!$S$1:$AC$38,4,FALSE))="X","X",(IF(R883="X",1,R883+1)))))</f>
        <v/>
      </c>
      <c r="S884" s="50" t="str">
        <f>IF($A884="","",(IF((VLOOKUP($A884,DATA!$S$1:$AC$38,5,FALSE))="X","X",(IF(S883="X",1,S883+1)))))</f>
        <v/>
      </c>
      <c r="T884" s="50" t="str">
        <f>IF($A884="","",(IF((VLOOKUP($A884,DATA!$S$1:$AC$38,6,FALSE))="X","X",(IF(T883="X",1,T883+1)))))</f>
        <v/>
      </c>
      <c r="U884" s="50" t="str">
        <f>IF($A884="","",(IF((VLOOKUP($A884,DATA!$S$1:$AC$38,7,FALSE))="X","X",(IF(U883="X",1,U883+1)))))</f>
        <v/>
      </c>
      <c r="V884" s="51" t="str">
        <f>IF($A884="","",(IF((VLOOKUP($A884,DATA!$S$1:$AC$38,8,FALSE))="X","X",(IF(V883="X",1,V883+1)))))</f>
        <v/>
      </c>
      <c r="W884" s="50" t="str">
        <f>IF($A884="","",(IF((VLOOKUP($A884,DATA!$S$1:$AC$38,9,FALSE))="X","X",(IF(W883="X",1,W883+1)))))</f>
        <v/>
      </c>
      <c r="X884" s="50" t="str">
        <f>IF($A884="","",(IF((VLOOKUP($A884,DATA!$S$1:$AC$38,10,FALSE))="X","X",(IF(X883="X",1,X883+1)))))</f>
        <v/>
      </c>
      <c r="Y884" s="51" t="str">
        <f>IF($A884="","",(IF((VLOOKUP($A884,DATA!$S$1:$AC$38,11,FALSE))="X","X",(IF(Y883="X",1,Y883+1)))))</f>
        <v/>
      </c>
    </row>
    <row r="885" spans="2:25" ht="18.600000000000001" customHeight="1" x14ac:dyDescent="0.25">
      <c r="B885" s="50" t="str">
        <f>IF($A885="","",(IF((VLOOKUP($A885,DATA!$A$1:$M$38,2,FALSE))="X","X",(IF(B884="X",1,B884+1)))))</f>
        <v/>
      </c>
      <c r="C885" s="51" t="str">
        <f>IF($A885="","",(IF((VLOOKUP($A885,DATA!$A$1:$M$38,3,FALSE))="X","X",(IF(C884="X",1,C884+1)))))</f>
        <v/>
      </c>
      <c r="D885" s="50" t="str">
        <f>IF($A885="","",(IF((VLOOKUP($A885,DATA!$A$1:$M$38,4,FALSE))="X","X",(IF(D884="X",1,D884+1)))))</f>
        <v/>
      </c>
      <c r="E885" s="51" t="str">
        <f>IF($A885="","",(IF((VLOOKUP($A885,DATA!$A$1:$M$38,5,FALSE))="X","X",(IF(E884="X",1,E884+1)))))</f>
        <v/>
      </c>
      <c r="F885" s="50" t="str">
        <f>IF($A885="","",(IF((VLOOKUP($A885,DATA!$A$1:$M$38,6,FALSE))="X","X",(IF(F884="X",1,F884+1)))))</f>
        <v/>
      </c>
      <c r="G885" s="51" t="str">
        <f>IF($A885="","",(IF((VLOOKUP($A885,DATA!$A$1:$M$38,7,FALSE))="X","X",(IF(G884="X",1,G884+1)))))</f>
        <v/>
      </c>
      <c r="H885" s="50" t="str">
        <f>IF($A885="","",(IF((VLOOKUP($A885,DATA!$A$1:$M$38,8,FALSE))="X","X",(IF(H884="X",1,H884+1)))))</f>
        <v/>
      </c>
      <c r="I885" s="50" t="str">
        <f>IF($A885="","",(IF((VLOOKUP($A885,DATA!$A$1:$M$38,9,FALSE))="X","X",(IF(I884="X",1,I884+1)))))</f>
        <v/>
      </c>
      <c r="J885" s="51" t="str">
        <f>IF($A885="","",(IF((VLOOKUP($A885,DATA!$A$1:$M$38,10,FALSE))="X","X",(IF(J884="X",1,J884+1)))))</f>
        <v/>
      </c>
      <c r="K885" s="50" t="str">
        <f>IF($A885="","",(IF((VLOOKUP($A885,DATA!$A$1:$M$38,11,FALSE))="X","X",(IF(K884="X",1,K884+1)))))</f>
        <v/>
      </c>
      <c r="L885" s="50" t="str">
        <f>IF($A885="","",(IF((VLOOKUP($A885,DATA!$A$1:$M$38,12,FALSE))="X","X",(IF(L884="X",1,L884+1)))))</f>
        <v/>
      </c>
      <c r="M885" s="50" t="str">
        <f>IF($A885="","",(IF((VLOOKUP($A885,DATA!$A$1:$M$38,13,FALSE))="X","X",(IF(M884="X",1,M884+1)))))</f>
        <v/>
      </c>
      <c r="N885" s="53" t="str">
        <f t="shared" si="26"/>
        <v/>
      </c>
      <c r="O885" s="51" t="str">
        <f t="shared" si="27"/>
        <v/>
      </c>
      <c r="P885" s="50" t="str">
        <f>IF($A885="","",(IF((VLOOKUP($A885,DATA!$S$1:$AC$38,2,FALSE))="X","X",(IF(P884="X",1,P884+1)))))</f>
        <v/>
      </c>
      <c r="Q885" s="50" t="str">
        <f>IF($A885="","",(IF((VLOOKUP($A885,DATA!$S$1:$AC$38,3,FALSE))="X","X",(IF(Q884="X",1,Q884+1)))))</f>
        <v/>
      </c>
      <c r="R885" s="50" t="str">
        <f>IF($A885="","",(IF((VLOOKUP($A885,DATA!$S$1:$AC$38,4,FALSE))="X","X",(IF(R884="X",1,R884+1)))))</f>
        <v/>
      </c>
      <c r="S885" s="50" t="str">
        <f>IF($A885="","",(IF((VLOOKUP($A885,DATA!$S$1:$AC$38,5,FALSE))="X","X",(IF(S884="X",1,S884+1)))))</f>
        <v/>
      </c>
      <c r="T885" s="50" t="str">
        <f>IF($A885="","",(IF((VLOOKUP($A885,DATA!$S$1:$AC$38,6,FALSE))="X","X",(IF(T884="X",1,T884+1)))))</f>
        <v/>
      </c>
      <c r="U885" s="50" t="str">
        <f>IF($A885="","",(IF((VLOOKUP($A885,DATA!$S$1:$AC$38,7,FALSE))="X","X",(IF(U884="X",1,U884+1)))))</f>
        <v/>
      </c>
      <c r="V885" s="51" t="str">
        <f>IF($A885="","",(IF((VLOOKUP($A885,DATA!$S$1:$AC$38,8,FALSE))="X","X",(IF(V884="X",1,V884+1)))))</f>
        <v/>
      </c>
      <c r="W885" s="50" t="str">
        <f>IF($A885="","",(IF((VLOOKUP($A885,DATA!$S$1:$AC$38,9,FALSE))="X","X",(IF(W884="X",1,W884+1)))))</f>
        <v/>
      </c>
      <c r="X885" s="50" t="str">
        <f>IF($A885="","",(IF((VLOOKUP($A885,DATA!$S$1:$AC$38,10,FALSE))="X","X",(IF(X884="X",1,X884+1)))))</f>
        <v/>
      </c>
      <c r="Y885" s="51" t="str">
        <f>IF($A885="","",(IF((VLOOKUP($A885,DATA!$S$1:$AC$38,11,FALSE))="X","X",(IF(Y884="X",1,Y884+1)))))</f>
        <v/>
      </c>
    </row>
    <row r="886" spans="2:25" ht="18.600000000000001" customHeight="1" x14ac:dyDescent="0.25">
      <c r="B886" s="50" t="str">
        <f>IF($A886="","",(IF((VLOOKUP($A886,DATA!$A$1:$M$38,2,FALSE))="X","X",(IF(B885="X",1,B885+1)))))</f>
        <v/>
      </c>
      <c r="C886" s="51" t="str">
        <f>IF($A886="","",(IF((VLOOKUP($A886,DATA!$A$1:$M$38,3,FALSE))="X","X",(IF(C885="X",1,C885+1)))))</f>
        <v/>
      </c>
      <c r="D886" s="50" t="str">
        <f>IF($A886="","",(IF((VLOOKUP($A886,DATA!$A$1:$M$38,4,FALSE))="X","X",(IF(D885="X",1,D885+1)))))</f>
        <v/>
      </c>
      <c r="E886" s="51" t="str">
        <f>IF($A886="","",(IF((VLOOKUP($A886,DATA!$A$1:$M$38,5,FALSE))="X","X",(IF(E885="X",1,E885+1)))))</f>
        <v/>
      </c>
      <c r="F886" s="50" t="str">
        <f>IF($A886="","",(IF((VLOOKUP($A886,DATA!$A$1:$M$38,6,FALSE))="X","X",(IF(F885="X",1,F885+1)))))</f>
        <v/>
      </c>
      <c r="G886" s="51" t="str">
        <f>IF($A886="","",(IF((VLOOKUP($A886,DATA!$A$1:$M$38,7,FALSE))="X","X",(IF(G885="X",1,G885+1)))))</f>
        <v/>
      </c>
      <c r="H886" s="50" t="str">
        <f>IF($A886="","",(IF((VLOOKUP($A886,DATA!$A$1:$M$38,8,FALSE))="X","X",(IF(H885="X",1,H885+1)))))</f>
        <v/>
      </c>
      <c r="I886" s="50" t="str">
        <f>IF($A886="","",(IF((VLOOKUP($A886,DATA!$A$1:$M$38,9,FALSE))="X","X",(IF(I885="X",1,I885+1)))))</f>
        <v/>
      </c>
      <c r="J886" s="51" t="str">
        <f>IF($A886="","",(IF((VLOOKUP($A886,DATA!$A$1:$M$38,10,FALSE))="X","X",(IF(J885="X",1,J885+1)))))</f>
        <v/>
      </c>
      <c r="K886" s="50" t="str">
        <f>IF($A886="","",(IF((VLOOKUP($A886,DATA!$A$1:$M$38,11,FALSE))="X","X",(IF(K885="X",1,K885+1)))))</f>
        <v/>
      </c>
      <c r="L886" s="50" t="str">
        <f>IF($A886="","",(IF((VLOOKUP($A886,DATA!$A$1:$M$38,12,FALSE))="X","X",(IF(L885="X",1,L885+1)))))</f>
        <v/>
      </c>
      <c r="M886" s="50" t="str">
        <f>IF($A886="","",(IF((VLOOKUP($A886,DATA!$A$1:$M$38,13,FALSE))="X","X",(IF(M885="X",1,M885+1)))))</f>
        <v/>
      </c>
      <c r="N886" s="53" t="str">
        <f t="shared" si="26"/>
        <v/>
      </c>
      <c r="O886" s="51" t="str">
        <f t="shared" si="27"/>
        <v/>
      </c>
      <c r="P886" s="50" t="str">
        <f>IF($A886="","",(IF((VLOOKUP($A886,DATA!$S$1:$AC$38,2,FALSE))="X","X",(IF(P885="X",1,P885+1)))))</f>
        <v/>
      </c>
      <c r="Q886" s="50" t="str">
        <f>IF($A886="","",(IF((VLOOKUP($A886,DATA!$S$1:$AC$38,3,FALSE))="X","X",(IF(Q885="X",1,Q885+1)))))</f>
        <v/>
      </c>
      <c r="R886" s="50" t="str">
        <f>IF($A886="","",(IF((VLOOKUP($A886,DATA!$S$1:$AC$38,4,FALSE))="X","X",(IF(R885="X",1,R885+1)))))</f>
        <v/>
      </c>
      <c r="S886" s="50" t="str">
        <f>IF($A886="","",(IF((VLOOKUP($A886,DATA!$S$1:$AC$38,5,FALSE))="X","X",(IF(S885="X",1,S885+1)))))</f>
        <v/>
      </c>
      <c r="T886" s="50" t="str">
        <f>IF($A886="","",(IF((VLOOKUP($A886,DATA!$S$1:$AC$38,6,FALSE))="X","X",(IF(T885="X",1,T885+1)))))</f>
        <v/>
      </c>
      <c r="U886" s="50" t="str">
        <f>IF($A886="","",(IF((VLOOKUP($A886,DATA!$S$1:$AC$38,7,FALSE))="X","X",(IF(U885="X",1,U885+1)))))</f>
        <v/>
      </c>
      <c r="V886" s="51" t="str">
        <f>IF($A886="","",(IF((VLOOKUP($A886,DATA!$S$1:$AC$38,8,FALSE))="X","X",(IF(V885="X",1,V885+1)))))</f>
        <v/>
      </c>
      <c r="W886" s="50" t="str">
        <f>IF($A886="","",(IF((VLOOKUP($A886,DATA!$S$1:$AC$38,9,FALSE))="X","X",(IF(W885="X",1,W885+1)))))</f>
        <v/>
      </c>
      <c r="X886" s="50" t="str">
        <f>IF($A886="","",(IF((VLOOKUP($A886,DATA!$S$1:$AC$38,10,FALSE))="X","X",(IF(X885="X",1,X885+1)))))</f>
        <v/>
      </c>
      <c r="Y886" s="51" t="str">
        <f>IF($A886="","",(IF((VLOOKUP($A886,DATA!$S$1:$AC$38,11,FALSE))="X","X",(IF(Y885="X",1,Y885+1)))))</f>
        <v/>
      </c>
    </row>
    <row r="887" spans="2:25" ht="18.600000000000001" customHeight="1" x14ac:dyDescent="0.25">
      <c r="B887" s="50" t="str">
        <f>IF($A887="","",(IF((VLOOKUP($A887,DATA!$A$1:$M$38,2,FALSE))="X","X",(IF(B886="X",1,B886+1)))))</f>
        <v/>
      </c>
      <c r="C887" s="51" t="str">
        <f>IF($A887="","",(IF((VLOOKUP($A887,DATA!$A$1:$M$38,3,FALSE))="X","X",(IF(C886="X",1,C886+1)))))</f>
        <v/>
      </c>
      <c r="D887" s="50" t="str">
        <f>IF($A887="","",(IF((VLOOKUP($A887,DATA!$A$1:$M$38,4,FALSE))="X","X",(IF(D886="X",1,D886+1)))))</f>
        <v/>
      </c>
      <c r="E887" s="51" t="str">
        <f>IF($A887="","",(IF((VLOOKUP($A887,DATA!$A$1:$M$38,5,FALSE))="X","X",(IF(E886="X",1,E886+1)))))</f>
        <v/>
      </c>
      <c r="F887" s="50" t="str">
        <f>IF($A887="","",(IF((VLOOKUP($A887,DATA!$A$1:$M$38,6,FALSE))="X","X",(IF(F886="X",1,F886+1)))))</f>
        <v/>
      </c>
      <c r="G887" s="51" t="str">
        <f>IF($A887="","",(IF((VLOOKUP($A887,DATA!$A$1:$M$38,7,FALSE))="X","X",(IF(G886="X",1,G886+1)))))</f>
        <v/>
      </c>
      <c r="H887" s="50" t="str">
        <f>IF($A887="","",(IF((VLOOKUP($A887,DATA!$A$1:$M$38,8,FALSE))="X","X",(IF(H886="X",1,H886+1)))))</f>
        <v/>
      </c>
      <c r="I887" s="50" t="str">
        <f>IF($A887="","",(IF((VLOOKUP($A887,DATA!$A$1:$M$38,9,FALSE))="X","X",(IF(I886="X",1,I886+1)))))</f>
        <v/>
      </c>
      <c r="J887" s="51" t="str">
        <f>IF($A887="","",(IF((VLOOKUP($A887,DATA!$A$1:$M$38,10,FALSE))="X","X",(IF(J886="X",1,J886+1)))))</f>
        <v/>
      </c>
      <c r="K887" s="50" t="str">
        <f>IF($A887="","",(IF((VLOOKUP($A887,DATA!$A$1:$M$38,11,FALSE))="X","X",(IF(K886="X",1,K886+1)))))</f>
        <v/>
      </c>
      <c r="L887" s="50" t="str">
        <f>IF($A887="","",(IF((VLOOKUP($A887,DATA!$A$1:$M$38,12,FALSE))="X","X",(IF(L886="X",1,L886+1)))))</f>
        <v/>
      </c>
      <c r="M887" s="50" t="str">
        <f>IF($A887="","",(IF((VLOOKUP($A887,DATA!$A$1:$M$38,13,FALSE))="X","X",(IF(M886="X",1,M886+1)))))</f>
        <v/>
      </c>
      <c r="N887" s="53" t="str">
        <f t="shared" si="26"/>
        <v/>
      </c>
      <c r="O887" s="51" t="str">
        <f t="shared" si="27"/>
        <v/>
      </c>
      <c r="P887" s="50" t="str">
        <f>IF($A887="","",(IF((VLOOKUP($A887,DATA!$S$1:$AC$38,2,FALSE))="X","X",(IF(P886="X",1,P886+1)))))</f>
        <v/>
      </c>
      <c r="Q887" s="50" t="str">
        <f>IF($A887="","",(IF((VLOOKUP($A887,DATA!$S$1:$AC$38,3,FALSE))="X","X",(IF(Q886="X",1,Q886+1)))))</f>
        <v/>
      </c>
      <c r="R887" s="50" t="str">
        <f>IF($A887="","",(IF((VLOOKUP($A887,DATA!$S$1:$AC$38,4,FALSE))="X","X",(IF(R886="X",1,R886+1)))))</f>
        <v/>
      </c>
      <c r="S887" s="50" t="str">
        <f>IF($A887="","",(IF((VLOOKUP($A887,DATA!$S$1:$AC$38,5,FALSE))="X","X",(IF(S886="X",1,S886+1)))))</f>
        <v/>
      </c>
      <c r="T887" s="50" t="str">
        <f>IF($A887="","",(IF((VLOOKUP($A887,DATA!$S$1:$AC$38,6,FALSE))="X","X",(IF(T886="X",1,T886+1)))))</f>
        <v/>
      </c>
      <c r="U887" s="50" t="str">
        <f>IF($A887="","",(IF((VLOOKUP($A887,DATA!$S$1:$AC$38,7,FALSE))="X","X",(IF(U886="X",1,U886+1)))))</f>
        <v/>
      </c>
      <c r="V887" s="51" t="str">
        <f>IF($A887="","",(IF((VLOOKUP($A887,DATA!$S$1:$AC$38,8,FALSE))="X","X",(IF(V886="X",1,V886+1)))))</f>
        <v/>
      </c>
      <c r="W887" s="50" t="str">
        <f>IF($A887="","",(IF((VLOOKUP($A887,DATA!$S$1:$AC$38,9,FALSE))="X","X",(IF(W886="X",1,W886+1)))))</f>
        <v/>
      </c>
      <c r="X887" s="50" t="str">
        <f>IF($A887="","",(IF((VLOOKUP($A887,DATA!$S$1:$AC$38,10,FALSE))="X","X",(IF(X886="X",1,X886+1)))))</f>
        <v/>
      </c>
      <c r="Y887" s="51" t="str">
        <f>IF($A887="","",(IF((VLOOKUP($A887,DATA!$S$1:$AC$38,11,FALSE))="X","X",(IF(Y886="X",1,Y886+1)))))</f>
        <v/>
      </c>
    </row>
    <row r="888" spans="2:25" ht="18.600000000000001" customHeight="1" x14ac:dyDescent="0.25">
      <c r="B888" s="50" t="str">
        <f>IF($A888="","",(IF((VLOOKUP($A888,DATA!$A$1:$M$38,2,FALSE))="X","X",(IF(B887="X",1,B887+1)))))</f>
        <v/>
      </c>
      <c r="C888" s="51" t="str">
        <f>IF($A888="","",(IF((VLOOKUP($A888,DATA!$A$1:$M$38,3,FALSE))="X","X",(IF(C887="X",1,C887+1)))))</f>
        <v/>
      </c>
      <c r="D888" s="50" t="str">
        <f>IF($A888="","",(IF((VLOOKUP($A888,DATA!$A$1:$M$38,4,FALSE))="X","X",(IF(D887="X",1,D887+1)))))</f>
        <v/>
      </c>
      <c r="E888" s="51" t="str">
        <f>IF($A888="","",(IF((VLOOKUP($A888,DATA!$A$1:$M$38,5,FALSE))="X","X",(IF(E887="X",1,E887+1)))))</f>
        <v/>
      </c>
      <c r="F888" s="50" t="str">
        <f>IF($A888="","",(IF((VLOOKUP($A888,DATA!$A$1:$M$38,6,FALSE))="X","X",(IF(F887="X",1,F887+1)))))</f>
        <v/>
      </c>
      <c r="G888" s="51" t="str">
        <f>IF($A888="","",(IF((VLOOKUP($A888,DATA!$A$1:$M$38,7,FALSE))="X","X",(IF(G887="X",1,G887+1)))))</f>
        <v/>
      </c>
      <c r="H888" s="50" t="str">
        <f>IF($A888="","",(IF((VLOOKUP($A888,DATA!$A$1:$M$38,8,FALSE))="X","X",(IF(H887="X",1,H887+1)))))</f>
        <v/>
      </c>
      <c r="I888" s="50" t="str">
        <f>IF($A888="","",(IF((VLOOKUP($A888,DATA!$A$1:$M$38,9,FALSE))="X","X",(IF(I887="X",1,I887+1)))))</f>
        <v/>
      </c>
      <c r="J888" s="51" t="str">
        <f>IF($A888="","",(IF((VLOOKUP($A888,DATA!$A$1:$M$38,10,FALSE))="X","X",(IF(J887="X",1,J887+1)))))</f>
        <v/>
      </c>
      <c r="K888" s="50" t="str">
        <f>IF($A888="","",(IF((VLOOKUP($A888,DATA!$A$1:$M$38,11,FALSE))="X","X",(IF(K887="X",1,K887+1)))))</f>
        <v/>
      </c>
      <c r="L888" s="50" t="str">
        <f>IF($A888="","",(IF((VLOOKUP($A888,DATA!$A$1:$M$38,12,FALSE))="X","X",(IF(L887="X",1,L887+1)))))</f>
        <v/>
      </c>
      <c r="M888" s="50" t="str">
        <f>IF($A888="","",(IF((VLOOKUP($A888,DATA!$A$1:$M$38,13,FALSE))="X","X",(IF(M887="X",1,M887+1)))))</f>
        <v/>
      </c>
      <c r="N888" s="53" t="str">
        <f t="shared" si="26"/>
        <v/>
      </c>
      <c r="O888" s="51" t="str">
        <f t="shared" si="27"/>
        <v/>
      </c>
      <c r="P888" s="50" t="str">
        <f>IF($A888="","",(IF((VLOOKUP($A888,DATA!$S$1:$AC$38,2,FALSE))="X","X",(IF(P887="X",1,P887+1)))))</f>
        <v/>
      </c>
      <c r="Q888" s="50" t="str">
        <f>IF($A888="","",(IF((VLOOKUP($A888,DATA!$S$1:$AC$38,3,FALSE))="X","X",(IF(Q887="X",1,Q887+1)))))</f>
        <v/>
      </c>
      <c r="R888" s="50" t="str">
        <f>IF($A888="","",(IF((VLOOKUP($A888,DATA!$S$1:$AC$38,4,FALSE))="X","X",(IF(R887="X",1,R887+1)))))</f>
        <v/>
      </c>
      <c r="S888" s="50" t="str">
        <f>IF($A888="","",(IF((VLOOKUP($A888,DATA!$S$1:$AC$38,5,FALSE))="X","X",(IF(S887="X",1,S887+1)))))</f>
        <v/>
      </c>
      <c r="T888" s="50" t="str">
        <f>IF($A888="","",(IF((VLOOKUP($A888,DATA!$S$1:$AC$38,6,FALSE))="X","X",(IF(T887="X",1,T887+1)))))</f>
        <v/>
      </c>
      <c r="U888" s="50" t="str">
        <f>IF($A888="","",(IF((VLOOKUP($A888,DATA!$S$1:$AC$38,7,FALSE))="X","X",(IF(U887="X",1,U887+1)))))</f>
        <v/>
      </c>
      <c r="V888" s="51" t="str">
        <f>IF($A888="","",(IF((VLOOKUP($A888,DATA!$S$1:$AC$38,8,FALSE))="X","X",(IF(V887="X",1,V887+1)))))</f>
        <v/>
      </c>
      <c r="W888" s="50" t="str">
        <f>IF($A888="","",(IF((VLOOKUP($A888,DATA!$S$1:$AC$38,9,FALSE))="X","X",(IF(W887="X",1,W887+1)))))</f>
        <v/>
      </c>
      <c r="X888" s="50" t="str">
        <f>IF($A888="","",(IF((VLOOKUP($A888,DATA!$S$1:$AC$38,10,FALSE))="X","X",(IF(X887="X",1,X887+1)))))</f>
        <v/>
      </c>
      <c r="Y888" s="51" t="str">
        <f>IF($A888="","",(IF((VLOOKUP($A888,DATA!$S$1:$AC$38,11,FALSE))="X","X",(IF(Y887="X",1,Y887+1)))))</f>
        <v/>
      </c>
    </row>
    <row r="889" spans="2:25" ht="18.600000000000001" customHeight="1" x14ac:dyDescent="0.25">
      <c r="B889" s="50" t="str">
        <f>IF($A889="","",(IF((VLOOKUP($A889,DATA!$A$1:$M$38,2,FALSE))="X","X",(IF(B888="X",1,B888+1)))))</f>
        <v/>
      </c>
      <c r="C889" s="51" t="str">
        <f>IF($A889="","",(IF((VLOOKUP($A889,DATA!$A$1:$M$38,3,FALSE))="X","X",(IF(C888="X",1,C888+1)))))</f>
        <v/>
      </c>
      <c r="D889" s="50" t="str">
        <f>IF($A889="","",(IF((VLOOKUP($A889,DATA!$A$1:$M$38,4,FALSE))="X","X",(IF(D888="X",1,D888+1)))))</f>
        <v/>
      </c>
      <c r="E889" s="51" t="str">
        <f>IF($A889="","",(IF((VLOOKUP($A889,DATA!$A$1:$M$38,5,FALSE))="X","X",(IF(E888="X",1,E888+1)))))</f>
        <v/>
      </c>
      <c r="F889" s="50" t="str">
        <f>IF($A889="","",(IF((VLOOKUP($A889,DATA!$A$1:$M$38,6,FALSE))="X","X",(IF(F888="X",1,F888+1)))))</f>
        <v/>
      </c>
      <c r="G889" s="51" t="str">
        <f>IF($A889="","",(IF((VLOOKUP($A889,DATA!$A$1:$M$38,7,FALSE))="X","X",(IF(G888="X",1,G888+1)))))</f>
        <v/>
      </c>
      <c r="H889" s="50" t="str">
        <f>IF($A889="","",(IF((VLOOKUP($A889,DATA!$A$1:$M$38,8,FALSE))="X","X",(IF(H888="X",1,H888+1)))))</f>
        <v/>
      </c>
      <c r="I889" s="50" t="str">
        <f>IF($A889="","",(IF((VLOOKUP($A889,DATA!$A$1:$M$38,9,FALSE))="X","X",(IF(I888="X",1,I888+1)))))</f>
        <v/>
      </c>
      <c r="J889" s="51" t="str">
        <f>IF($A889="","",(IF((VLOOKUP($A889,DATA!$A$1:$M$38,10,FALSE))="X","X",(IF(J888="X",1,J888+1)))))</f>
        <v/>
      </c>
      <c r="K889" s="50" t="str">
        <f>IF($A889="","",(IF((VLOOKUP($A889,DATA!$A$1:$M$38,11,FALSE))="X","X",(IF(K888="X",1,K888+1)))))</f>
        <v/>
      </c>
      <c r="L889" s="50" t="str">
        <f>IF($A889="","",(IF((VLOOKUP($A889,DATA!$A$1:$M$38,12,FALSE))="X","X",(IF(L888="X",1,L888+1)))))</f>
        <v/>
      </c>
      <c r="M889" s="50" t="str">
        <f>IF($A889="","",(IF((VLOOKUP($A889,DATA!$A$1:$M$38,13,FALSE))="X","X",(IF(M888="X",1,M888+1)))))</f>
        <v/>
      </c>
      <c r="N889" s="53" t="str">
        <f t="shared" si="26"/>
        <v/>
      </c>
      <c r="O889" s="51" t="str">
        <f t="shared" si="27"/>
        <v/>
      </c>
      <c r="P889" s="50" t="str">
        <f>IF($A889="","",(IF((VLOOKUP($A889,DATA!$S$1:$AC$38,2,FALSE))="X","X",(IF(P888="X",1,P888+1)))))</f>
        <v/>
      </c>
      <c r="Q889" s="50" t="str">
        <f>IF($A889="","",(IF((VLOOKUP($A889,DATA!$S$1:$AC$38,3,FALSE))="X","X",(IF(Q888="X",1,Q888+1)))))</f>
        <v/>
      </c>
      <c r="R889" s="50" t="str">
        <f>IF($A889="","",(IF((VLOOKUP($A889,DATA!$S$1:$AC$38,4,FALSE))="X","X",(IF(R888="X",1,R888+1)))))</f>
        <v/>
      </c>
      <c r="S889" s="50" t="str">
        <f>IF($A889="","",(IF((VLOOKUP($A889,DATA!$S$1:$AC$38,5,FALSE))="X","X",(IF(S888="X",1,S888+1)))))</f>
        <v/>
      </c>
      <c r="T889" s="50" t="str">
        <f>IF($A889="","",(IF((VLOOKUP($A889,DATA!$S$1:$AC$38,6,FALSE))="X","X",(IF(T888="X",1,T888+1)))))</f>
        <v/>
      </c>
      <c r="U889" s="50" t="str">
        <f>IF($A889="","",(IF((VLOOKUP($A889,DATA!$S$1:$AC$38,7,FALSE))="X","X",(IF(U888="X",1,U888+1)))))</f>
        <v/>
      </c>
      <c r="V889" s="51" t="str">
        <f>IF($A889="","",(IF((VLOOKUP($A889,DATA!$S$1:$AC$38,8,FALSE))="X","X",(IF(V888="X",1,V888+1)))))</f>
        <v/>
      </c>
      <c r="W889" s="50" t="str">
        <f>IF($A889="","",(IF((VLOOKUP($A889,DATA!$S$1:$AC$38,9,FALSE))="X","X",(IF(W888="X",1,W888+1)))))</f>
        <v/>
      </c>
      <c r="X889" s="50" t="str">
        <f>IF($A889="","",(IF((VLOOKUP($A889,DATA!$S$1:$AC$38,10,FALSE))="X","X",(IF(X888="X",1,X888+1)))))</f>
        <v/>
      </c>
      <c r="Y889" s="51" t="str">
        <f>IF($A889="","",(IF((VLOOKUP($A889,DATA!$S$1:$AC$38,11,FALSE))="X","X",(IF(Y888="X",1,Y888+1)))))</f>
        <v/>
      </c>
    </row>
    <row r="890" spans="2:25" ht="18.600000000000001" customHeight="1" x14ac:dyDescent="0.25">
      <c r="B890" s="50" t="str">
        <f>IF($A890="","",(IF((VLOOKUP($A890,DATA!$A$1:$M$38,2,FALSE))="X","X",(IF(B889="X",1,B889+1)))))</f>
        <v/>
      </c>
      <c r="C890" s="51" t="str">
        <f>IF($A890="","",(IF((VLOOKUP($A890,DATA!$A$1:$M$38,3,FALSE))="X","X",(IF(C889="X",1,C889+1)))))</f>
        <v/>
      </c>
      <c r="D890" s="50" t="str">
        <f>IF($A890="","",(IF((VLOOKUP($A890,DATA!$A$1:$M$38,4,FALSE))="X","X",(IF(D889="X",1,D889+1)))))</f>
        <v/>
      </c>
      <c r="E890" s="51" t="str">
        <f>IF($A890="","",(IF((VLOOKUP($A890,DATA!$A$1:$M$38,5,FALSE))="X","X",(IF(E889="X",1,E889+1)))))</f>
        <v/>
      </c>
      <c r="F890" s="50" t="str">
        <f>IF($A890="","",(IF((VLOOKUP($A890,DATA!$A$1:$M$38,6,FALSE))="X","X",(IF(F889="X",1,F889+1)))))</f>
        <v/>
      </c>
      <c r="G890" s="51" t="str">
        <f>IF($A890="","",(IF((VLOOKUP($A890,DATA!$A$1:$M$38,7,FALSE))="X","X",(IF(G889="X",1,G889+1)))))</f>
        <v/>
      </c>
      <c r="H890" s="50" t="str">
        <f>IF($A890="","",(IF((VLOOKUP($A890,DATA!$A$1:$M$38,8,FALSE))="X","X",(IF(H889="X",1,H889+1)))))</f>
        <v/>
      </c>
      <c r="I890" s="50" t="str">
        <f>IF($A890="","",(IF((VLOOKUP($A890,DATA!$A$1:$M$38,9,FALSE))="X","X",(IF(I889="X",1,I889+1)))))</f>
        <v/>
      </c>
      <c r="J890" s="51" t="str">
        <f>IF($A890="","",(IF((VLOOKUP($A890,DATA!$A$1:$M$38,10,FALSE))="X","X",(IF(J889="X",1,J889+1)))))</f>
        <v/>
      </c>
      <c r="K890" s="50" t="str">
        <f>IF($A890="","",(IF((VLOOKUP($A890,DATA!$A$1:$M$38,11,FALSE))="X","X",(IF(K889="X",1,K889+1)))))</f>
        <v/>
      </c>
      <c r="L890" s="50" t="str">
        <f>IF($A890="","",(IF((VLOOKUP($A890,DATA!$A$1:$M$38,12,FALSE))="X","X",(IF(L889="X",1,L889+1)))))</f>
        <v/>
      </c>
      <c r="M890" s="50" t="str">
        <f>IF($A890="","",(IF((VLOOKUP($A890,DATA!$A$1:$M$38,13,FALSE))="X","X",(IF(M889="X",1,M889+1)))))</f>
        <v/>
      </c>
      <c r="N890" s="53" t="str">
        <f t="shared" si="26"/>
        <v/>
      </c>
      <c r="O890" s="51" t="str">
        <f t="shared" si="27"/>
        <v/>
      </c>
      <c r="P890" s="50" t="str">
        <f>IF($A890="","",(IF((VLOOKUP($A890,DATA!$S$1:$AC$38,2,FALSE))="X","X",(IF(P889="X",1,P889+1)))))</f>
        <v/>
      </c>
      <c r="Q890" s="50" t="str">
        <f>IF($A890="","",(IF((VLOOKUP($A890,DATA!$S$1:$AC$38,3,FALSE))="X","X",(IF(Q889="X",1,Q889+1)))))</f>
        <v/>
      </c>
      <c r="R890" s="50" t="str">
        <f>IF($A890="","",(IF((VLOOKUP($A890,DATA!$S$1:$AC$38,4,FALSE))="X","X",(IF(R889="X",1,R889+1)))))</f>
        <v/>
      </c>
      <c r="S890" s="50" t="str">
        <f>IF($A890="","",(IF((VLOOKUP($A890,DATA!$S$1:$AC$38,5,FALSE))="X","X",(IF(S889="X",1,S889+1)))))</f>
        <v/>
      </c>
      <c r="T890" s="50" t="str">
        <f>IF($A890="","",(IF((VLOOKUP($A890,DATA!$S$1:$AC$38,6,FALSE))="X","X",(IF(T889="X",1,T889+1)))))</f>
        <v/>
      </c>
      <c r="U890" s="50" t="str">
        <f>IF($A890="","",(IF((VLOOKUP($A890,DATA!$S$1:$AC$38,7,FALSE))="X","X",(IF(U889="X",1,U889+1)))))</f>
        <v/>
      </c>
      <c r="V890" s="51" t="str">
        <f>IF($A890="","",(IF((VLOOKUP($A890,DATA!$S$1:$AC$38,8,FALSE))="X","X",(IF(V889="X",1,V889+1)))))</f>
        <v/>
      </c>
      <c r="W890" s="50" t="str">
        <f>IF($A890="","",(IF((VLOOKUP($A890,DATA!$S$1:$AC$38,9,FALSE))="X","X",(IF(W889="X",1,W889+1)))))</f>
        <v/>
      </c>
      <c r="X890" s="50" t="str">
        <f>IF($A890="","",(IF((VLOOKUP($A890,DATA!$S$1:$AC$38,10,FALSE))="X","X",(IF(X889="X",1,X889+1)))))</f>
        <v/>
      </c>
      <c r="Y890" s="51" t="str">
        <f>IF($A890="","",(IF((VLOOKUP($A890,DATA!$S$1:$AC$38,11,FALSE))="X","X",(IF(Y889="X",1,Y889+1)))))</f>
        <v/>
      </c>
    </row>
    <row r="891" spans="2:25" ht="18.600000000000001" customHeight="1" x14ac:dyDescent="0.25">
      <c r="B891" s="50" t="str">
        <f>IF($A891="","",(IF((VLOOKUP($A891,DATA!$A$1:$M$38,2,FALSE))="X","X",(IF(B890="X",1,B890+1)))))</f>
        <v/>
      </c>
      <c r="C891" s="51" t="str">
        <f>IF($A891="","",(IF((VLOOKUP($A891,DATA!$A$1:$M$38,3,FALSE))="X","X",(IF(C890="X",1,C890+1)))))</f>
        <v/>
      </c>
      <c r="D891" s="50" t="str">
        <f>IF($A891="","",(IF((VLOOKUP($A891,DATA!$A$1:$M$38,4,FALSE))="X","X",(IF(D890="X",1,D890+1)))))</f>
        <v/>
      </c>
      <c r="E891" s="51" t="str">
        <f>IF($A891="","",(IF((VLOOKUP($A891,DATA!$A$1:$M$38,5,FALSE))="X","X",(IF(E890="X",1,E890+1)))))</f>
        <v/>
      </c>
      <c r="F891" s="50" t="str">
        <f>IF($A891="","",(IF((VLOOKUP($A891,DATA!$A$1:$M$38,6,FALSE))="X","X",(IF(F890="X",1,F890+1)))))</f>
        <v/>
      </c>
      <c r="G891" s="51" t="str">
        <f>IF($A891="","",(IF((VLOOKUP($A891,DATA!$A$1:$M$38,7,FALSE))="X","X",(IF(G890="X",1,G890+1)))))</f>
        <v/>
      </c>
      <c r="H891" s="50" t="str">
        <f>IF($A891="","",(IF((VLOOKUP($A891,DATA!$A$1:$M$38,8,FALSE))="X","X",(IF(H890="X",1,H890+1)))))</f>
        <v/>
      </c>
      <c r="I891" s="50" t="str">
        <f>IF($A891="","",(IF((VLOOKUP($A891,DATA!$A$1:$M$38,9,FALSE))="X","X",(IF(I890="X",1,I890+1)))))</f>
        <v/>
      </c>
      <c r="J891" s="51" t="str">
        <f>IF($A891="","",(IF((VLOOKUP($A891,DATA!$A$1:$M$38,10,FALSE))="X","X",(IF(J890="X",1,J890+1)))))</f>
        <v/>
      </c>
      <c r="K891" s="50" t="str">
        <f>IF($A891="","",(IF((VLOOKUP($A891,DATA!$A$1:$M$38,11,FALSE))="X","X",(IF(K890="X",1,K890+1)))))</f>
        <v/>
      </c>
      <c r="L891" s="50" t="str">
        <f>IF($A891="","",(IF((VLOOKUP($A891,DATA!$A$1:$M$38,12,FALSE))="X","X",(IF(L890="X",1,L890+1)))))</f>
        <v/>
      </c>
      <c r="M891" s="50" t="str">
        <f>IF($A891="","",(IF((VLOOKUP($A891,DATA!$A$1:$M$38,13,FALSE))="X","X",(IF(M890="X",1,M890+1)))))</f>
        <v/>
      </c>
      <c r="N891" s="53" t="str">
        <f t="shared" si="26"/>
        <v/>
      </c>
      <c r="O891" s="51" t="str">
        <f t="shared" si="27"/>
        <v/>
      </c>
      <c r="P891" s="50" t="str">
        <f>IF($A891="","",(IF((VLOOKUP($A891,DATA!$S$1:$AC$38,2,FALSE))="X","X",(IF(P890="X",1,P890+1)))))</f>
        <v/>
      </c>
      <c r="Q891" s="50" t="str">
        <f>IF($A891="","",(IF((VLOOKUP($A891,DATA!$S$1:$AC$38,3,FALSE))="X","X",(IF(Q890="X",1,Q890+1)))))</f>
        <v/>
      </c>
      <c r="R891" s="50" t="str">
        <f>IF($A891="","",(IF((VLOOKUP($A891,DATA!$S$1:$AC$38,4,FALSE))="X","X",(IF(R890="X",1,R890+1)))))</f>
        <v/>
      </c>
      <c r="S891" s="50" t="str">
        <f>IF($A891="","",(IF((VLOOKUP($A891,DATA!$S$1:$AC$38,5,FALSE))="X","X",(IF(S890="X",1,S890+1)))))</f>
        <v/>
      </c>
      <c r="T891" s="50" t="str">
        <f>IF($A891="","",(IF((VLOOKUP($A891,DATA!$S$1:$AC$38,6,FALSE))="X","X",(IF(T890="X",1,T890+1)))))</f>
        <v/>
      </c>
      <c r="U891" s="50" t="str">
        <f>IF($A891="","",(IF((VLOOKUP($A891,DATA!$S$1:$AC$38,7,FALSE))="X","X",(IF(U890="X",1,U890+1)))))</f>
        <v/>
      </c>
      <c r="V891" s="51" t="str">
        <f>IF($A891="","",(IF((VLOOKUP($A891,DATA!$S$1:$AC$38,8,FALSE))="X","X",(IF(V890="X",1,V890+1)))))</f>
        <v/>
      </c>
      <c r="W891" s="50" t="str">
        <f>IF($A891="","",(IF((VLOOKUP($A891,DATA!$S$1:$AC$38,9,FALSE))="X","X",(IF(W890="X",1,W890+1)))))</f>
        <v/>
      </c>
      <c r="X891" s="50" t="str">
        <f>IF($A891="","",(IF((VLOOKUP($A891,DATA!$S$1:$AC$38,10,FALSE))="X","X",(IF(X890="X",1,X890+1)))))</f>
        <v/>
      </c>
      <c r="Y891" s="51" t="str">
        <f>IF($A891="","",(IF((VLOOKUP($A891,DATA!$S$1:$AC$38,11,FALSE))="X","X",(IF(Y890="X",1,Y890+1)))))</f>
        <v/>
      </c>
    </row>
    <row r="892" spans="2:25" ht="18.600000000000001" customHeight="1" x14ac:dyDescent="0.25">
      <c r="B892" s="50" t="str">
        <f>IF($A892="","",(IF((VLOOKUP($A892,DATA!$A$1:$M$38,2,FALSE))="X","X",(IF(B891="X",1,B891+1)))))</f>
        <v/>
      </c>
      <c r="C892" s="51" t="str">
        <f>IF($A892="","",(IF((VLOOKUP($A892,DATA!$A$1:$M$38,3,FALSE))="X","X",(IF(C891="X",1,C891+1)))))</f>
        <v/>
      </c>
      <c r="D892" s="50" t="str">
        <f>IF($A892="","",(IF((VLOOKUP($A892,DATA!$A$1:$M$38,4,FALSE))="X","X",(IF(D891="X",1,D891+1)))))</f>
        <v/>
      </c>
      <c r="E892" s="51" t="str">
        <f>IF($A892="","",(IF((VLOOKUP($A892,DATA!$A$1:$M$38,5,FALSE))="X","X",(IF(E891="X",1,E891+1)))))</f>
        <v/>
      </c>
      <c r="F892" s="50" t="str">
        <f>IF($A892="","",(IF((VLOOKUP($A892,DATA!$A$1:$M$38,6,FALSE))="X","X",(IF(F891="X",1,F891+1)))))</f>
        <v/>
      </c>
      <c r="G892" s="51" t="str">
        <f>IF($A892="","",(IF((VLOOKUP($A892,DATA!$A$1:$M$38,7,FALSE))="X","X",(IF(G891="X",1,G891+1)))))</f>
        <v/>
      </c>
      <c r="H892" s="50" t="str">
        <f>IF($A892="","",(IF((VLOOKUP($A892,DATA!$A$1:$M$38,8,FALSE))="X","X",(IF(H891="X",1,H891+1)))))</f>
        <v/>
      </c>
      <c r="I892" s="50" t="str">
        <f>IF($A892="","",(IF((VLOOKUP($A892,DATA!$A$1:$M$38,9,FALSE))="X","X",(IF(I891="X",1,I891+1)))))</f>
        <v/>
      </c>
      <c r="J892" s="51" t="str">
        <f>IF($A892="","",(IF((VLOOKUP($A892,DATA!$A$1:$M$38,10,FALSE))="X","X",(IF(J891="X",1,J891+1)))))</f>
        <v/>
      </c>
      <c r="K892" s="50" t="str">
        <f>IF($A892="","",(IF((VLOOKUP($A892,DATA!$A$1:$M$38,11,FALSE))="X","X",(IF(K891="X",1,K891+1)))))</f>
        <v/>
      </c>
      <c r="L892" s="50" t="str">
        <f>IF($A892="","",(IF((VLOOKUP($A892,DATA!$A$1:$M$38,12,FALSE))="X","X",(IF(L891="X",1,L891+1)))))</f>
        <v/>
      </c>
      <c r="M892" s="50" t="str">
        <f>IF($A892="","",(IF((VLOOKUP($A892,DATA!$A$1:$M$38,13,FALSE))="X","X",(IF(M891="X",1,M891+1)))))</f>
        <v/>
      </c>
      <c r="N892" s="53" t="str">
        <f t="shared" si="26"/>
        <v/>
      </c>
      <c r="O892" s="51" t="str">
        <f t="shared" si="27"/>
        <v/>
      </c>
      <c r="P892" s="50" t="str">
        <f>IF($A892="","",(IF((VLOOKUP($A892,DATA!$S$1:$AC$38,2,FALSE))="X","X",(IF(P891="X",1,P891+1)))))</f>
        <v/>
      </c>
      <c r="Q892" s="50" t="str">
        <f>IF($A892="","",(IF((VLOOKUP($A892,DATA!$S$1:$AC$38,3,FALSE))="X","X",(IF(Q891="X",1,Q891+1)))))</f>
        <v/>
      </c>
      <c r="R892" s="50" t="str">
        <f>IF($A892="","",(IF((VLOOKUP($A892,DATA!$S$1:$AC$38,4,FALSE))="X","X",(IF(R891="X",1,R891+1)))))</f>
        <v/>
      </c>
      <c r="S892" s="50" t="str">
        <f>IF($A892="","",(IF((VLOOKUP($A892,DATA!$S$1:$AC$38,5,FALSE))="X","X",(IF(S891="X",1,S891+1)))))</f>
        <v/>
      </c>
      <c r="T892" s="50" t="str">
        <f>IF($A892="","",(IF((VLOOKUP($A892,DATA!$S$1:$AC$38,6,FALSE))="X","X",(IF(T891="X",1,T891+1)))))</f>
        <v/>
      </c>
      <c r="U892" s="50" t="str">
        <f>IF($A892="","",(IF((VLOOKUP($A892,DATA!$S$1:$AC$38,7,FALSE))="X","X",(IF(U891="X",1,U891+1)))))</f>
        <v/>
      </c>
      <c r="V892" s="51" t="str">
        <f>IF($A892="","",(IF((VLOOKUP($A892,DATA!$S$1:$AC$38,8,FALSE))="X","X",(IF(V891="X",1,V891+1)))))</f>
        <v/>
      </c>
      <c r="W892" s="50" t="str">
        <f>IF($A892="","",(IF((VLOOKUP($A892,DATA!$S$1:$AC$38,9,FALSE))="X","X",(IF(W891="X",1,W891+1)))))</f>
        <v/>
      </c>
      <c r="X892" s="50" t="str">
        <f>IF($A892="","",(IF((VLOOKUP($A892,DATA!$S$1:$AC$38,10,FALSE))="X","X",(IF(X891="X",1,X891+1)))))</f>
        <v/>
      </c>
      <c r="Y892" s="51" t="str">
        <f>IF($A892="","",(IF((VLOOKUP($A892,DATA!$S$1:$AC$38,11,FALSE))="X","X",(IF(Y891="X",1,Y891+1)))))</f>
        <v/>
      </c>
    </row>
    <row r="893" spans="2:25" ht="18.600000000000001" customHeight="1" x14ac:dyDescent="0.25">
      <c r="B893" s="50" t="str">
        <f>IF($A893="","",(IF((VLOOKUP($A893,DATA!$A$1:$M$38,2,FALSE))="X","X",(IF(B892="X",1,B892+1)))))</f>
        <v/>
      </c>
      <c r="C893" s="51" t="str">
        <f>IF($A893="","",(IF((VLOOKUP($A893,DATA!$A$1:$M$38,3,FALSE))="X","X",(IF(C892="X",1,C892+1)))))</f>
        <v/>
      </c>
      <c r="D893" s="50" t="str">
        <f>IF($A893="","",(IF((VLOOKUP($A893,DATA!$A$1:$M$38,4,FALSE))="X","X",(IF(D892="X",1,D892+1)))))</f>
        <v/>
      </c>
      <c r="E893" s="51" t="str">
        <f>IF($A893="","",(IF((VLOOKUP($A893,DATA!$A$1:$M$38,5,FALSE))="X","X",(IF(E892="X",1,E892+1)))))</f>
        <v/>
      </c>
      <c r="F893" s="50" t="str">
        <f>IF($A893="","",(IF((VLOOKUP($A893,DATA!$A$1:$M$38,6,FALSE))="X","X",(IF(F892="X",1,F892+1)))))</f>
        <v/>
      </c>
      <c r="G893" s="51" t="str">
        <f>IF($A893="","",(IF((VLOOKUP($A893,DATA!$A$1:$M$38,7,FALSE))="X","X",(IF(G892="X",1,G892+1)))))</f>
        <v/>
      </c>
      <c r="H893" s="50" t="str">
        <f>IF($A893="","",(IF((VLOOKUP($A893,DATA!$A$1:$M$38,8,FALSE))="X","X",(IF(H892="X",1,H892+1)))))</f>
        <v/>
      </c>
      <c r="I893" s="50" t="str">
        <f>IF($A893="","",(IF((VLOOKUP($A893,DATA!$A$1:$M$38,9,FALSE))="X","X",(IF(I892="X",1,I892+1)))))</f>
        <v/>
      </c>
      <c r="J893" s="51" t="str">
        <f>IF($A893="","",(IF((VLOOKUP($A893,DATA!$A$1:$M$38,10,FALSE))="X","X",(IF(J892="X",1,J892+1)))))</f>
        <v/>
      </c>
      <c r="K893" s="50" t="str">
        <f>IF($A893="","",(IF((VLOOKUP($A893,DATA!$A$1:$M$38,11,FALSE))="X","X",(IF(K892="X",1,K892+1)))))</f>
        <v/>
      </c>
      <c r="L893" s="50" t="str">
        <f>IF($A893="","",(IF((VLOOKUP($A893,DATA!$A$1:$M$38,12,FALSE))="X","X",(IF(L892="X",1,L892+1)))))</f>
        <v/>
      </c>
      <c r="M893" s="50" t="str">
        <f>IF($A893="","",(IF((VLOOKUP($A893,DATA!$A$1:$M$38,13,FALSE))="X","X",(IF(M892="X",1,M892+1)))))</f>
        <v/>
      </c>
      <c r="N893" s="53" t="str">
        <f t="shared" si="26"/>
        <v/>
      </c>
      <c r="O893" s="51" t="str">
        <f t="shared" si="27"/>
        <v/>
      </c>
      <c r="P893" s="50" t="str">
        <f>IF($A893="","",(IF((VLOOKUP($A893,DATA!$S$1:$AC$38,2,FALSE))="X","X",(IF(P892="X",1,P892+1)))))</f>
        <v/>
      </c>
      <c r="Q893" s="50" t="str">
        <f>IF($A893="","",(IF((VLOOKUP($A893,DATA!$S$1:$AC$38,3,FALSE))="X","X",(IF(Q892="X",1,Q892+1)))))</f>
        <v/>
      </c>
      <c r="R893" s="50" t="str">
        <f>IF($A893="","",(IF((VLOOKUP($A893,DATA!$S$1:$AC$38,4,FALSE))="X","X",(IF(R892="X",1,R892+1)))))</f>
        <v/>
      </c>
      <c r="S893" s="50" t="str">
        <f>IF($A893="","",(IF((VLOOKUP($A893,DATA!$S$1:$AC$38,5,FALSE))="X","X",(IF(S892="X",1,S892+1)))))</f>
        <v/>
      </c>
      <c r="T893" s="50" t="str">
        <f>IF($A893="","",(IF((VLOOKUP($A893,DATA!$S$1:$AC$38,6,FALSE))="X","X",(IF(T892="X",1,T892+1)))))</f>
        <v/>
      </c>
      <c r="U893" s="50" t="str">
        <f>IF($A893="","",(IF((VLOOKUP($A893,DATA!$S$1:$AC$38,7,FALSE))="X","X",(IF(U892="X",1,U892+1)))))</f>
        <v/>
      </c>
      <c r="V893" s="51" t="str">
        <f>IF($A893="","",(IF((VLOOKUP($A893,DATA!$S$1:$AC$38,8,FALSE))="X","X",(IF(V892="X",1,V892+1)))))</f>
        <v/>
      </c>
      <c r="W893" s="50" t="str">
        <f>IF($A893="","",(IF((VLOOKUP($A893,DATA!$S$1:$AC$38,9,FALSE))="X","X",(IF(W892="X",1,W892+1)))))</f>
        <v/>
      </c>
      <c r="X893" s="50" t="str">
        <f>IF($A893="","",(IF((VLOOKUP($A893,DATA!$S$1:$AC$38,10,FALSE))="X","X",(IF(X892="X",1,X892+1)))))</f>
        <v/>
      </c>
      <c r="Y893" s="51" t="str">
        <f>IF($A893="","",(IF((VLOOKUP($A893,DATA!$S$1:$AC$38,11,FALSE))="X","X",(IF(Y892="X",1,Y892+1)))))</f>
        <v/>
      </c>
    </row>
    <row r="894" spans="2:25" ht="18.600000000000001" customHeight="1" x14ac:dyDescent="0.25">
      <c r="B894" s="50" t="str">
        <f>IF($A894="","",(IF((VLOOKUP($A894,DATA!$A$1:$M$38,2,FALSE))="X","X",(IF(B893="X",1,B893+1)))))</f>
        <v/>
      </c>
      <c r="C894" s="51" t="str">
        <f>IF($A894="","",(IF((VLOOKUP($A894,DATA!$A$1:$M$38,3,FALSE))="X","X",(IF(C893="X",1,C893+1)))))</f>
        <v/>
      </c>
      <c r="D894" s="50" t="str">
        <f>IF($A894="","",(IF((VLOOKUP($A894,DATA!$A$1:$M$38,4,FALSE))="X","X",(IF(D893="X",1,D893+1)))))</f>
        <v/>
      </c>
      <c r="E894" s="51" t="str">
        <f>IF($A894="","",(IF((VLOOKUP($A894,DATA!$A$1:$M$38,5,FALSE))="X","X",(IF(E893="X",1,E893+1)))))</f>
        <v/>
      </c>
      <c r="F894" s="50" t="str">
        <f>IF($A894="","",(IF((VLOOKUP($A894,DATA!$A$1:$M$38,6,FALSE))="X","X",(IF(F893="X",1,F893+1)))))</f>
        <v/>
      </c>
      <c r="G894" s="51" t="str">
        <f>IF($A894="","",(IF((VLOOKUP($A894,DATA!$A$1:$M$38,7,FALSE))="X","X",(IF(G893="X",1,G893+1)))))</f>
        <v/>
      </c>
      <c r="H894" s="50" t="str">
        <f>IF($A894="","",(IF((VLOOKUP($A894,DATA!$A$1:$M$38,8,FALSE))="X","X",(IF(H893="X",1,H893+1)))))</f>
        <v/>
      </c>
      <c r="I894" s="50" t="str">
        <f>IF($A894="","",(IF((VLOOKUP($A894,DATA!$A$1:$M$38,9,FALSE))="X","X",(IF(I893="X",1,I893+1)))))</f>
        <v/>
      </c>
      <c r="J894" s="51" t="str">
        <f>IF($A894="","",(IF((VLOOKUP($A894,DATA!$A$1:$M$38,10,FALSE))="X","X",(IF(J893="X",1,J893+1)))))</f>
        <v/>
      </c>
      <c r="K894" s="50" t="str">
        <f>IF($A894="","",(IF((VLOOKUP($A894,DATA!$A$1:$M$38,11,FALSE))="X","X",(IF(K893="X",1,K893+1)))))</f>
        <v/>
      </c>
      <c r="L894" s="50" t="str">
        <f>IF($A894="","",(IF((VLOOKUP($A894,DATA!$A$1:$M$38,12,FALSE))="X","X",(IF(L893="X",1,L893+1)))))</f>
        <v/>
      </c>
      <c r="M894" s="50" t="str">
        <f>IF($A894="","",(IF((VLOOKUP($A894,DATA!$A$1:$M$38,13,FALSE))="X","X",(IF(M893="X",1,M893+1)))))</f>
        <v/>
      </c>
      <c r="N894" s="53" t="str">
        <f t="shared" si="26"/>
        <v/>
      </c>
      <c r="O894" s="51" t="str">
        <f t="shared" si="27"/>
        <v/>
      </c>
      <c r="P894" s="50" t="str">
        <f>IF($A894="","",(IF((VLOOKUP($A894,DATA!$S$1:$AC$38,2,FALSE))="X","X",(IF(P893="X",1,P893+1)))))</f>
        <v/>
      </c>
      <c r="Q894" s="50" t="str">
        <f>IF($A894="","",(IF((VLOOKUP($A894,DATA!$S$1:$AC$38,3,FALSE))="X","X",(IF(Q893="X",1,Q893+1)))))</f>
        <v/>
      </c>
      <c r="R894" s="50" t="str">
        <f>IF($A894="","",(IF((VLOOKUP($A894,DATA!$S$1:$AC$38,4,FALSE))="X","X",(IF(R893="X",1,R893+1)))))</f>
        <v/>
      </c>
      <c r="S894" s="50" t="str">
        <f>IF($A894="","",(IF((VLOOKUP($A894,DATA!$S$1:$AC$38,5,FALSE))="X","X",(IF(S893="X",1,S893+1)))))</f>
        <v/>
      </c>
      <c r="T894" s="50" t="str">
        <f>IF($A894="","",(IF((VLOOKUP($A894,DATA!$S$1:$AC$38,6,FALSE))="X","X",(IF(T893="X",1,T893+1)))))</f>
        <v/>
      </c>
      <c r="U894" s="50" t="str">
        <f>IF($A894="","",(IF((VLOOKUP($A894,DATA!$S$1:$AC$38,7,FALSE))="X","X",(IF(U893="X",1,U893+1)))))</f>
        <v/>
      </c>
      <c r="V894" s="51" t="str">
        <f>IF($A894="","",(IF((VLOOKUP($A894,DATA!$S$1:$AC$38,8,FALSE))="X","X",(IF(V893="X",1,V893+1)))))</f>
        <v/>
      </c>
      <c r="W894" s="50" t="str">
        <f>IF($A894="","",(IF((VLOOKUP($A894,DATA!$S$1:$AC$38,9,FALSE))="X","X",(IF(W893="X",1,W893+1)))))</f>
        <v/>
      </c>
      <c r="X894" s="50" t="str">
        <f>IF($A894="","",(IF((VLOOKUP($A894,DATA!$S$1:$AC$38,10,FALSE))="X","X",(IF(X893="X",1,X893+1)))))</f>
        <v/>
      </c>
      <c r="Y894" s="51" t="str">
        <f>IF($A894="","",(IF((VLOOKUP($A894,DATA!$S$1:$AC$38,11,FALSE))="X","X",(IF(Y893="X",1,Y893+1)))))</f>
        <v/>
      </c>
    </row>
    <row r="895" spans="2:25" ht="18.600000000000001" customHeight="1" x14ac:dyDescent="0.25">
      <c r="B895" s="50" t="str">
        <f>IF($A895="","",(IF((VLOOKUP($A895,DATA!$A$1:$M$38,2,FALSE))="X","X",(IF(B894="X",1,B894+1)))))</f>
        <v/>
      </c>
      <c r="C895" s="51" t="str">
        <f>IF($A895="","",(IF((VLOOKUP($A895,DATA!$A$1:$M$38,3,FALSE))="X","X",(IF(C894="X",1,C894+1)))))</f>
        <v/>
      </c>
      <c r="D895" s="50" t="str">
        <f>IF($A895="","",(IF((VLOOKUP($A895,DATA!$A$1:$M$38,4,FALSE))="X","X",(IF(D894="X",1,D894+1)))))</f>
        <v/>
      </c>
      <c r="E895" s="51" t="str">
        <f>IF($A895="","",(IF((VLOOKUP($A895,DATA!$A$1:$M$38,5,FALSE))="X","X",(IF(E894="X",1,E894+1)))))</f>
        <v/>
      </c>
      <c r="F895" s="50" t="str">
        <f>IF($A895="","",(IF((VLOOKUP($A895,DATA!$A$1:$M$38,6,FALSE))="X","X",(IF(F894="X",1,F894+1)))))</f>
        <v/>
      </c>
      <c r="G895" s="51" t="str">
        <f>IF($A895="","",(IF((VLOOKUP($A895,DATA!$A$1:$M$38,7,FALSE))="X","X",(IF(G894="X",1,G894+1)))))</f>
        <v/>
      </c>
      <c r="H895" s="50" t="str">
        <f>IF($A895="","",(IF((VLOOKUP($A895,DATA!$A$1:$M$38,8,FALSE))="X","X",(IF(H894="X",1,H894+1)))))</f>
        <v/>
      </c>
      <c r="I895" s="50" t="str">
        <f>IF($A895="","",(IF((VLOOKUP($A895,DATA!$A$1:$M$38,9,FALSE))="X","X",(IF(I894="X",1,I894+1)))))</f>
        <v/>
      </c>
      <c r="J895" s="51" t="str">
        <f>IF($A895="","",(IF((VLOOKUP($A895,DATA!$A$1:$M$38,10,FALSE))="X","X",(IF(J894="X",1,J894+1)))))</f>
        <v/>
      </c>
      <c r="K895" s="50" t="str">
        <f>IF($A895="","",(IF((VLOOKUP($A895,DATA!$A$1:$M$38,11,FALSE))="X","X",(IF(K894="X",1,K894+1)))))</f>
        <v/>
      </c>
      <c r="L895" s="50" t="str">
        <f>IF($A895="","",(IF((VLOOKUP($A895,DATA!$A$1:$M$38,12,FALSE))="X","X",(IF(L894="X",1,L894+1)))))</f>
        <v/>
      </c>
      <c r="M895" s="50" t="str">
        <f>IF($A895="","",(IF((VLOOKUP($A895,DATA!$A$1:$M$38,13,FALSE))="X","X",(IF(M894="X",1,M894+1)))))</f>
        <v/>
      </c>
      <c r="N895" s="53" t="str">
        <f t="shared" si="26"/>
        <v/>
      </c>
      <c r="O895" s="51" t="str">
        <f t="shared" si="27"/>
        <v/>
      </c>
      <c r="P895" s="50" t="str">
        <f>IF($A895="","",(IF((VLOOKUP($A895,DATA!$S$1:$AC$38,2,FALSE))="X","X",(IF(P894="X",1,P894+1)))))</f>
        <v/>
      </c>
      <c r="Q895" s="50" t="str">
        <f>IF($A895="","",(IF((VLOOKUP($A895,DATA!$S$1:$AC$38,3,FALSE))="X","X",(IF(Q894="X",1,Q894+1)))))</f>
        <v/>
      </c>
      <c r="R895" s="50" t="str">
        <f>IF($A895="","",(IF((VLOOKUP($A895,DATA!$S$1:$AC$38,4,FALSE))="X","X",(IF(R894="X",1,R894+1)))))</f>
        <v/>
      </c>
      <c r="S895" s="50" t="str">
        <f>IF($A895="","",(IF((VLOOKUP($A895,DATA!$S$1:$AC$38,5,FALSE))="X","X",(IF(S894="X",1,S894+1)))))</f>
        <v/>
      </c>
      <c r="T895" s="50" t="str">
        <f>IF($A895="","",(IF((VLOOKUP($A895,DATA!$S$1:$AC$38,6,FALSE))="X","X",(IF(T894="X",1,T894+1)))))</f>
        <v/>
      </c>
      <c r="U895" s="50" t="str">
        <f>IF($A895="","",(IF((VLOOKUP($A895,DATA!$S$1:$AC$38,7,FALSE))="X","X",(IF(U894="X",1,U894+1)))))</f>
        <v/>
      </c>
      <c r="V895" s="51" t="str">
        <f>IF($A895="","",(IF((VLOOKUP($A895,DATA!$S$1:$AC$38,8,FALSE))="X","X",(IF(V894="X",1,V894+1)))))</f>
        <v/>
      </c>
      <c r="W895" s="50" t="str">
        <f>IF($A895="","",(IF((VLOOKUP($A895,DATA!$S$1:$AC$38,9,FALSE))="X","X",(IF(W894="X",1,W894+1)))))</f>
        <v/>
      </c>
      <c r="X895" s="50" t="str">
        <f>IF($A895="","",(IF((VLOOKUP($A895,DATA!$S$1:$AC$38,10,FALSE))="X","X",(IF(X894="X",1,X894+1)))))</f>
        <v/>
      </c>
      <c r="Y895" s="51" t="str">
        <f>IF($A895="","",(IF((VLOOKUP($A895,DATA!$S$1:$AC$38,11,FALSE))="X","X",(IF(Y894="X",1,Y894+1)))))</f>
        <v/>
      </c>
    </row>
    <row r="896" spans="2:25" ht="18.600000000000001" customHeight="1" x14ac:dyDescent="0.25">
      <c r="B896" s="50" t="str">
        <f>IF($A896="","",(IF((VLOOKUP($A896,DATA!$A$1:$M$38,2,FALSE))="X","X",(IF(B895="X",1,B895+1)))))</f>
        <v/>
      </c>
      <c r="C896" s="51" t="str">
        <f>IF($A896="","",(IF((VLOOKUP($A896,DATA!$A$1:$M$38,3,FALSE))="X","X",(IF(C895="X",1,C895+1)))))</f>
        <v/>
      </c>
      <c r="D896" s="50" t="str">
        <f>IF($A896="","",(IF((VLOOKUP($A896,DATA!$A$1:$M$38,4,FALSE))="X","X",(IF(D895="X",1,D895+1)))))</f>
        <v/>
      </c>
      <c r="E896" s="51" t="str">
        <f>IF($A896="","",(IF((VLOOKUP($A896,DATA!$A$1:$M$38,5,FALSE))="X","X",(IF(E895="X",1,E895+1)))))</f>
        <v/>
      </c>
      <c r="F896" s="50" t="str">
        <f>IF($A896="","",(IF((VLOOKUP($A896,DATA!$A$1:$M$38,6,FALSE))="X","X",(IF(F895="X",1,F895+1)))))</f>
        <v/>
      </c>
      <c r="G896" s="51" t="str">
        <f>IF($A896="","",(IF((VLOOKUP($A896,DATA!$A$1:$M$38,7,FALSE))="X","X",(IF(G895="X",1,G895+1)))))</f>
        <v/>
      </c>
      <c r="H896" s="50" t="str">
        <f>IF($A896="","",(IF((VLOOKUP($A896,DATA!$A$1:$M$38,8,FALSE))="X","X",(IF(H895="X",1,H895+1)))))</f>
        <v/>
      </c>
      <c r="I896" s="50" t="str">
        <f>IF($A896="","",(IF((VLOOKUP($A896,DATA!$A$1:$M$38,9,FALSE))="X","X",(IF(I895="X",1,I895+1)))))</f>
        <v/>
      </c>
      <c r="J896" s="51" t="str">
        <f>IF($A896="","",(IF((VLOOKUP($A896,DATA!$A$1:$M$38,10,FALSE))="X","X",(IF(J895="X",1,J895+1)))))</f>
        <v/>
      </c>
      <c r="K896" s="50" t="str">
        <f>IF($A896="","",(IF((VLOOKUP($A896,DATA!$A$1:$M$38,11,FALSE))="X","X",(IF(K895="X",1,K895+1)))))</f>
        <v/>
      </c>
      <c r="L896" s="50" t="str">
        <f>IF($A896="","",(IF((VLOOKUP($A896,DATA!$A$1:$M$38,12,FALSE))="X","X",(IF(L895="X",1,L895+1)))))</f>
        <v/>
      </c>
      <c r="M896" s="50" t="str">
        <f>IF($A896="","",(IF((VLOOKUP($A896,DATA!$A$1:$M$38,13,FALSE))="X","X",(IF(M895="X",1,M895+1)))))</f>
        <v/>
      </c>
      <c r="N896" s="53" t="str">
        <f t="shared" si="26"/>
        <v/>
      </c>
      <c r="O896" s="51" t="str">
        <f t="shared" si="27"/>
        <v/>
      </c>
      <c r="P896" s="50" t="str">
        <f>IF($A896="","",(IF((VLOOKUP($A896,DATA!$S$1:$AC$38,2,FALSE))="X","X",(IF(P895="X",1,P895+1)))))</f>
        <v/>
      </c>
      <c r="Q896" s="50" t="str">
        <f>IF($A896="","",(IF((VLOOKUP($A896,DATA!$S$1:$AC$38,3,FALSE))="X","X",(IF(Q895="X",1,Q895+1)))))</f>
        <v/>
      </c>
      <c r="R896" s="50" t="str">
        <f>IF($A896="","",(IF((VLOOKUP($A896,DATA!$S$1:$AC$38,4,FALSE))="X","X",(IF(R895="X",1,R895+1)))))</f>
        <v/>
      </c>
      <c r="S896" s="50" t="str">
        <f>IF($A896="","",(IF((VLOOKUP($A896,DATA!$S$1:$AC$38,5,FALSE))="X","X",(IF(S895="X",1,S895+1)))))</f>
        <v/>
      </c>
      <c r="T896" s="50" t="str">
        <f>IF($A896="","",(IF((VLOOKUP($A896,DATA!$S$1:$AC$38,6,FALSE))="X","X",(IF(T895="X",1,T895+1)))))</f>
        <v/>
      </c>
      <c r="U896" s="50" t="str">
        <f>IF($A896="","",(IF((VLOOKUP($A896,DATA!$S$1:$AC$38,7,FALSE))="X","X",(IF(U895="X",1,U895+1)))))</f>
        <v/>
      </c>
      <c r="V896" s="51" t="str">
        <f>IF($A896="","",(IF((VLOOKUP($A896,DATA!$S$1:$AC$38,8,FALSE))="X","X",(IF(V895="X",1,V895+1)))))</f>
        <v/>
      </c>
      <c r="W896" s="50" t="str">
        <f>IF($A896="","",(IF((VLOOKUP($A896,DATA!$S$1:$AC$38,9,FALSE))="X","X",(IF(W895="X",1,W895+1)))))</f>
        <v/>
      </c>
      <c r="X896" s="50" t="str">
        <f>IF($A896="","",(IF((VLOOKUP($A896,DATA!$S$1:$AC$38,10,FALSE))="X","X",(IF(X895="X",1,X895+1)))))</f>
        <v/>
      </c>
      <c r="Y896" s="51" t="str">
        <f>IF($A896="","",(IF((VLOOKUP($A896,DATA!$S$1:$AC$38,11,FALSE))="X","X",(IF(Y895="X",1,Y895+1)))))</f>
        <v/>
      </c>
    </row>
    <row r="897" spans="2:25" ht="18.600000000000001" customHeight="1" x14ac:dyDescent="0.25">
      <c r="B897" s="50" t="str">
        <f>IF($A897="","",(IF((VLOOKUP($A897,DATA!$A$1:$M$38,2,FALSE))="X","X",(IF(B896="X",1,B896+1)))))</f>
        <v/>
      </c>
      <c r="C897" s="51" t="str">
        <f>IF($A897="","",(IF((VLOOKUP($A897,DATA!$A$1:$M$38,3,FALSE))="X","X",(IF(C896="X",1,C896+1)))))</f>
        <v/>
      </c>
      <c r="D897" s="50" t="str">
        <f>IF($A897="","",(IF((VLOOKUP($A897,DATA!$A$1:$M$38,4,FALSE))="X","X",(IF(D896="X",1,D896+1)))))</f>
        <v/>
      </c>
      <c r="E897" s="51" t="str">
        <f>IF($A897="","",(IF((VLOOKUP($A897,DATA!$A$1:$M$38,5,FALSE))="X","X",(IF(E896="X",1,E896+1)))))</f>
        <v/>
      </c>
      <c r="F897" s="50" t="str">
        <f>IF($A897="","",(IF((VLOOKUP($A897,DATA!$A$1:$M$38,6,FALSE))="X","X",(IF(F896="X",1,F896+1)))))</f>
        <v/>
      </c>
      <c r="G897" s="51" t="str">
        <f>IF($A897="","",(IF((VLOOKUP($A897,DATA!$A$1:$M$38,7,FALSE))="X","X",(IF(G896="X",1,G896+1)))))</f>
        <v/>
      </c>
      <c r="H897" s="50" t="str">
        <f>IF($A897="","",(IF((VLOOKUP($A897,DATA!$A$1:$M$38,8,FALSE))="X","X",(IF(H896="X",1,H896+1)))))</f>
        <v/>
      </c>
      <c r="I897" s="50" t="str">
        <f>IF($A897="","",(IF((VLOOKUP($A897,DATA!$A$1:$M$38,9,FALSE))="X","X",(IF(I896="X",1,I896+1)))))</f>
        <v/>
      </c>
      <c r="J897" s="51" t="str">
        <f>IF($A897="","",(IF((VLOOKUP($A897,DATA!$A$1:$M$38,10,FALSE))="X","X",(IF(J896="X",1,J896+1)))))</f>
        <v/>
      </c>
      <c r="K897" s="50" t="str">
        <f>IF($A897="","",(IF((VLOOKUP($A897,DATA!$A$1:$M$38,11,FALSE))="X","X",(IF(K896="X",1,K896+1)))))</f>
        <v/>
      </c>
      <c r="L897" s="50" t="str">
        <f>IF($A897="","",(IF((VLOOKUP($A897,DATA!$A$1:$M$38,12,FALSE))="X","X",(IF(L896="X",1,L896+1)))))</f>
        <v/>
      </c>
      <c r="M897" s="50" t="str">
        <f>IF($A897="","",(IF((VLOOKUP($A897,DATA!$A$1:$M$38,13,FALSE))="X","X",(IF(M896="X",1,M896+1)))))</f>
        <v/>
      </c>
      <c r="N897" s="53" t="str">
        <f t="shared" si="26"/>
        <v/>
      </c>
      <c r="O897" s="51" t="str">
        <f t="shared" si="27"/>
        <v/>
      </c>
      <c r="P897" s="50" t="str">
        <f>IF($A897="","",(IF((VLOOKUP($A897,DATA!$S$1:$AC$38,2,FALSE))="X","X",(IF(P896="X",1,P896+1)))))</f>
        <v/>
      </c>
      <c r="Q897" s="50" t="str">
        <f>IF($A897="","",(IF((VLOOKUP($A897,DATA!$S$1:$AC$38,3,FALSE))="X","X",(IF(Q896="X",1,Q896+1)))))</f>
        <v/>
      </c>
      <c r="R897" s="50" t="str">
        <f>IF($A897="","",(IF((VLOOKUP($A897,DATA!$S$1:$AC$38,4,FALSE))="X","X",(IF(R896="X",1,R896+1)))))</f>
        <v/>
      </c>
      <c r="S897" s="50" t="str">
        <f>IF($A897="","",(IF((VLOOKUP($A897,DATA!$S$1:$AC$38,5,FALSE))="X","X",(IF(S896="X",1,S896+1)))))</f>
        <v/>
      </c>
      <c r="T897" s="50" t="str">
        <f>IF($A897="","",(IF((VLOOKUP($A897,DATA!$S$1:$AC$38,6,FALSE))="X","X",(IF(T896="X",1,T896+1)))))</f>
        <v/>
      </c>
      <c r="U897" s="50" t="str">
        <f>IF($A897="","",(IF((VLOOKUP($A897,DATA!$S$1:$AC$38,7,FALSE))="X","X",(IF(U896="X",1,U896+1)))))</f>
        <v/>
      </c>
      <c r="V897" s="51" t="str">
        <f>IF($A897="","",(IF((VLOOKUP($A897,DATA!$S$1:$AC$38,8,FALSE))="X","X",(IF(V896="X",1,V896+1)))))</f>
        <v/>
      </c>
      <c r="W897" s="50" t="str">
        <f>IF($A897="","",(IF((VLOOKUP($A897,DATA!$S$1:$AC$38,9,FALSE))="X","X",(IF(W896="X",1,W896+1)))))</f>
        <v/>
      </c>
      <c r="X897" s="50" t="str">
        <f>IF($A897="","",(IF((VLOOKUP($A897,DATA!$S$1:$AC$38,10,FALSE))="X","X",(IF(X896="X",1,X896+1)))))</f>
        <v/>
      </c>
      <c r="Y897" s="51" t="str">
        <f>IF($A897="","",(IF((VLOOKUP($A897,DATA!$S$1:$AC$38,11,FALSE))="X","X",(IF(Y896="X",1,Y896+1)))))</f>
        <v/>
      </c>
    </row>
    <row r="898" spans="2:25" ht="18.600000000000001" customHeight="1" x14ac:dyDescent="0.25">
      <c r="B898" s="50" t="str">
        <f>IF($A898="","",(IF((VLOOKUP($A898,DATA!$A$1:$M$38,2,FALSE))="X","X",(IF(B897="X",1,B897+1)))))</f>
        <v/>
      </c>
      <c r="C898" s="51" t="str">
        <f>IF($A898="","",(IF((VLOOKUP($A898,DATA!$A$1:$M$38,3,FALSE))="X","X",(IF(C897="X",1,C897+1)))))</f>
        <v/>
      </c>
      <c r="D898" s="50" t="str">
        <f>IF($A898="","",(IF((VLOOKUP($A898,DATA!$A$1:$M$38,4,FALSE))="X","X",(IF(D897="X",1,D897+1)))))</f>
        <v/>
      </c>
      <c r="E898" s="51" t="str">
        <f>IF($A898="","",(IF((VLOOKUP($A898,DATA!$A$1:$M$38,5,FALSE))="X","X",(IF(E897="X",1,E897+1)))))</f>
        <v/>
      </c>
      <c r="F898" s="50" t="str">
        <f>IF($A898="","",(IF((VLOOKUP($A898,DATA!$A$1:$M$38,6,FALSE))="X","X",(IF(F897="X",1,F897+1)))))</f>
        <v/>
      </c>
      <c r="G898" s="51" t="str">
        <f>IF($A898="","",(IF((VLOOKUP($A898,DATA!$A$1:$M$38,7,FALSE))="X","X",(IF(G897="X",1,G897+1)))))</f>
        <v/>
      </c>
      <c r="H898" s="50" t="str">
        <f>IF($A898="","",(IF((VLOOKUP($A898,DATA!$A$1:$M$38,8,FALSE))="X","X",(IF(H897="X",1,H897+1)))))</f>
        <v/>
      </c>
      <c r="I898" s="50" t="str">
        <f>IF($A898="","",(IF((VLOOKUP($A898,DATA!$A$1:$M$38,9,FALSE))="X","X",(IF(I897="X",1,I897+1)))))</f>
        <v/>
      </c>
      <c r="J898" s="51" t="str">
        <f>IF($A898="","",(IF((VLOOKUP($A898,DATA!$A$1:$M$38,10,FALSE))="X","X",(IF(J897="X",1,J897+1)))))</f>
        <v/>
      </c>
      <c r="K898" s="50" t="str">
        <f>IF($A898="","",(IF((VLOOKUP($A898,DATA!$A$1:$M$38,11,FALSE))="X","X",(IF(K897="X",1,K897+1)))))</f>
        <v/>
      </c>
      <c r="L898" s="50" t="str">
        <f>IF($A898="","",(IF((VLOOKUP($A898,DATA!$A$1:$M$38,12,FALSE))="X","X",(IF(L897="X",1,L897+1)))))</f>
        <v/>
      </c>
      <c r="M898" s="50" t="str">
        <f>IF($A898="","",(IF((VLOOKUP($A898,DATA!$A$1:$M$38,13,FALSE))="X","X",(IF(M897="X",1,M897+1)))))</f>
        <v/>
      </c>
      <c r="N898" s="53" t="str">
        <f t="shared" si="26"/>
        <v/>
      </c>
      <c r="O898" s="51" t="str">
        <f t="shared" si="27"/>
        <v/>
      </c>
      <c r="P898" s="50" t="str">
        <f>IF($A898="","",(IF((VLOOKUP($A898,DATA!$S$1:$AC$38,2,FALSE))="X","X",(IF(P897="X",1,P897+1)))))</f>
        <v/>
      </c>
      <c r="Q898" s="50" t="str">
        <f>IF($A898="","",(IF((VLOOKUP($A898,DATA!$S$1:$AC$38,3,FALSE))="X","X",(IF(Q897="X",1,Q897+1)))))</f>
        <v/>
      </c>
      <c r="R898" s="50" t="str">
        <f>IF($A898="","",(IF((VLOOKUP($A898,DATA!$S$1:$AC$38,4,FALSE))="X","X",(IF(R897="X",1,R897+1)))))</f>
        <v/>
      </c>
      <c r="S898" s="50" t="str">
        <f>IF($A898="","",(IF((VLOOKUP($A898,DATA!$S$1:$AC$38,5,FALSE))="X","X",(IF(S897="X",1,S897+1)))))</f>
        <v/>
      </c>
      <c r="T898" s="50" t="str">
        <f>IF($A898="","",(IF((VLOOKUP($A898,DATA!$S$1:$AC$38,6,FALSE))="X","X",(IF(T897="X",1,T897+1)))))</f>
        <v/>
      </c>
      <c r="U898" s="50" t="str">
        <f>IF($A898="","",(IF((VLOOKUP($A898,DATA!$S$1:$AC$38,7,FALSE))="X","X",(IF(U897="X",1,U897+1)))))</f>
        <v/>
      </c>
      <c r="V898" s="51" t="str">
        <f>IF($A898="","",(IF((VLOOKUP($A898,DATA!$S$1:$AC$38,8,FALSE))="X","X",(IF(V897="X",1,V897+1)))))</f>
        <v/>
      </c>
      <c r="W898" s="50" t="str">
        <f>IF($A898="","",(IF((VLOOKUP($A898,DATA!$S$1:$AC$38,9,FALSE))="X","X",(IF(W897="X",1,W897+1)))))</f>
        <v/>
      </c>
      <c r="X898" s="50" t="str">
        <f>IF($A898="","",(IF((VLOOKUP($A898,DATA!$S$1:$AC$38,10,FALSE))="X","X",(IF(X897="X",1,X897+1)))))</f>
        <v/>
      </c>
      <c r="Y898" s="51" t="str">
        <f>IF($A898="","",(IF((VLOOKUP($A898,DATA!$S$1:$AC$38,11,FALSE))="X","X",(IF(Y897="X",1,Y897+1)))))</f>
        <v/>
      </c>
    </row>
    <row r="899" spans="2:25" ht="18.600000000000001" customHeight="1" x14ac:dyDescent="0.25">
      <c r="B899" s="50" t="str">
        <f>IF($A899="","",(IF((VLOOKUP($A899,DATA!$A$1:$M$38,2,FALSE))="X","X",(IF(B898="X",1,B898+1)))))</f>
        <v/>
      </c>
      <c r="C899" s="51" t="str">
        <f>IF($A899="","",(IF((VLOOKUP($A899,DATA!$A$1:$M$38,3,FALSE))="X","X",(IF(C898="X",1,C898+1)))))</f>
        <v/>
      </c>
      <c r="D899" s="50" t="str">
        <f>IF($A899="","",(IF((VLOOKUP($A899,DATA!$A$1:$M$38,4,FALSE))="X","X",(IF(D898="X",1,D898+1)))))</f>
        <v/>
      </c>
      <c r="E899" s="51" t="str">
        <f>IF($A899="","",(IF((VLOOKUP($A899,DATA!$A$1:$M$38,5,FALSE))="X","X",(IF(E898="X",1,E898+1)))))</f>
        <v/>
      </c>
      <c r="F899" s="50" t="str">
        <f>IF($A899="","",(IF((VLOOKUP($A899,DATA!$A$1:$M$38,6,FALSE))="X","X",(IF(F898="X",1,F898+1)))))</f>
        <v/>
      </c>
      <c r="G899" s="51" t="str">
        <f>IF($A899="","",(IF((VLOOKUP($A899,DATA!$A$1:$M$38,7,FALSE))="X","X",(IF(G898="X",1,G898+1)))))</f>
        <v/>
      </c>
      <c r="H899" s="50" t="str">
        <f>IF($A899="","",(IF((VLOOKUP($A899,DATA!$A$1:$M$38,8,FALSE))="X","X",(IF(H898="X",1,H898+1)))))</f>
        <v/>
      </c>
      <c r="I899" s="50" t="str">
        <f>IF($A899="","",(IF((VLOOKUP($A899,DATA!$A$1:$M$38,9,FALSE))="X","X",(IF(I898="X",1,I898+1)))))</f>
        <v/>
      </c>
      <c r="J899" s="51" t="str">
        <f>IF($A899="","",(IF((VLOOKUP($A899,DATA!$A$1:$M$38,10,FALSE))="X","X",(IF(J898="X",1,J898+1)))))</f>
        <v/>
      </c>
      <c r="K899" s="50" t="str">
        <f>IF($A899="","",(IF((VLOOKUP($A899,DATA!$A$1:$M$38,11,FALSE))="X","X",(IF(K898="X",1,K898+1)))))</f>
        <v/>
      </c>
      <c r="L899" s="50" t="str">
        <f>IF($A899="","",(IF((VLOOKUP($A899,DATA!$A$1:$M$38,12,FALSE))="X","X",(IF(L898="X",1,L898+1)))))</f>
        <v/>
      </c>
      <c r="M899" s="50" t="str">
        <f>IF($A899="","",(IF((VLOOKUP($A899,DATA!$A$1:$M$38,13,FALSE))="X","X",(IF(M898="X",1,M898+1)))))</f>
        <v/>
      </c>
      <c r="N899" s="53" t="str">
        <f t="shared" si="26"/>
        <v/>
      </c>
      <c r="O899" s="51" t="str">
        <f t="shared" si="27"/>
        <v/>
      </c>
      <c r="P899" s="50" t="str">
        <f>IF($A899="","",(IF((VLOOKUP($A899,DATA!$S$1:$AC$38,2,FALSE))="X","X",(IF(P898="X",1,P898+1)))))</f>
        <v/>
      </c>
      <c r="Q899" s="50" t="str">
        <f>IF($A899="","",(IF((VLOOKUP($A899,DATA!$S$1:$AC$38,3,FALSE))="X","X",(IF(Q898="X",1,Q898+1)))))</f>
        <v/>
      </c>
      <c r="R899" s="50" t="str">
        <f>IF($A899="","",(IF((VLOOKUP($A899,DATA!$S$1:$AC$38,4,FALSE))="X","X",(IF(R898="X",1,R898+1)))))</f>
        <v/>
      </c>
      <c r="S899" s="50" t="str">
        <f>IF($A899="","",(IF((VLOOKUP($A899,DATA!$S$1:$AC$38,5,FALSE))="X","X",(IF(S898="X",1,S898+1)))))</f>
        <v/>
      </c>
      <c r="T899" s="50" t="str">
        <f>IF($A899="","",(IF((VLOOKUP($A899,DATA!$S$1:$AC$38,6,FALSE))="X","X",(IF(T898="X",1,T898+1)))))</f>
        <v/>
      </c>
      <c r="U899" s="50" t="str">
        <f>IF($A899="","",(IF((VLOOKUP($A899,DATA!$S$1:$AC$38,7,FALSE))="X","X",(IF(U898="X",1,U898+1)))))</f>
        <v/>
      </c>
      <c r="V899" s="51" t="str">
        <f>IF($A899="","",(IF((VLOOKUP($A899,DATA!$S$1:$AC$38,8,FALSE))="X","X",(IF(V898="X",1,V898+1)))))</f>
        <v/>
      </c>
      <c r="W899" s="50" t="str">
        <f>IF($A899="","",(IF((VLOOKUP($A899,DATA!$S$1:$AC$38,9,FALSE))="X","X",(IF(W898="X",1,W898+1)))))</f>
        <v/>
      </c>
      <c r="X899" s="50" t="str">
        <f>IF($A899="","",(IF((VLOOKUP($A899,DATA!$S$1:$AC$38,10,FALSE))="X","X",(IF(X898="X",1,X898+1)))))</f>
        <v/>
      </c>
      <c r="Y899" s="51" t="str">
        <f>IF($A899="","",(IF((VLOOKUP($A899,DATA!$S$1:$AC$38,11,FALSE))="X","X",(IF(Y898="X",1,Y898+1)))))</f>
        <v/>
      </c>
    </row>
    <row r="900" spans="2:25" ht="18.600000000000001" customHeight="1" x14ac:dyDescent="0.25">
      <c r="B900" s="50" t="str">
        <f>IF($A900="","",(IF((VLOOKUP($A900,DATA!$A$1:$M$38,2,FALSE))="X","X",(IF(B899="X",1,B899+1)))))</f>
        <v/>
      </c>
      <c r="C900" s="51" t="str">
        <f>IF($A900="","",(IF((VLOOKUP($A900,DATA!$A$1:$M$38,3,FALSE))="X","X",(IF(C899="X",1,C899+1)))))</f>
        <v/>
      </c>
      <c r="D900" s="50" t="str">
        <f>IF($A900="","",(IF((VLOOKUP($A900,DATA!$A$1:$M$38,4,FALSE))="X","X",(IF(D899="X",1,D899+1)))))</f>
        <v/>
      </c>
      <c r="E900" s="51" t="str">
        <f>IF($A900="","",(IF((VLOOKUP($A900,DATA!$A$1:$M$38,5,FALSE))="X","X",(IF(E899="X",1,E899+1)))))</f>
        <v/>
      </c>
      <c r="F900" s="50" t="str">
        <f>IF($A900="","",(IF((VLOOKUP($A900,DATA!$A$1:$M$38,6,FALSE))="X","X",(IF(F899="X",1,F899+1)))))</f>
        <v/>
      </c>
      <c r="G900" s="51" t="str">
        <f>IF($A900="","",(IF((VLOOKUP($A900,DATA!$A$1:$M$38,7,FALSE))="X","X",(IF(G899="X",1,G899+1)))))</f>
        <v/>
      </c>
      <c r="H900" s="50" t="str">
        <f>IF($A900="","",(IF((VLOOKUP($A900,DATA!$A$1:$M$38,8,FALSE))="X","X",(IF(H899="X",1,H899+1)))))</f>
        <v/>
      </c>
      <c r="I900" s="50" t="str">
        <f>IF($A900="","",(IF((VLOOKUP($A900,DATA!$A$1:$M$38,9,FALSE))="X","X",(IF(I899="X",1,I899+1)))))</f>
        <v/>
      </c>
      <c r="J900" s="51" t="str">
        <f>IF($A900="","",(IF((VLOOKUP($A900,DATA!$A$1:$M$38,10,FALSE))="X","X",(IF(J899="X",1,J899+1)))))</f>
        <v/>
      </c>
      <c r="K900" s="50" t="str">
        <f>IF($A900="","",(IF((VLOOKUP($A900,DATA!$A$1:$M$38,11,FALSE))="X","X",(IF(K899="X",1,K899+1)))))</f>
        <v/>
      </c>
      <c r="L900" s="50" t="str">
        <f>IF($A900="","",(IF((VLOOKUP($A900,DATA!$A$1:$M$38,12,FALSE))="X","X",(IF(L899="X",1,L899+1)))))</f>
        <v/>
      </c>
      <c r="M900" s="50" t="str">
        <f>IF($A900="","",(IF((VLOOKUP($A900,DATA!$A$1:$M$38,13,FALSE))="X","X",(IF(M899="X",1,M899+1)))))</f>
        <v/>
      </c>
      <c r="N900" s="53" t="str">
        <f t="shared" si="26"/>
        <v/>
      </c>
      <c r="O900" s="51" t="str">
        <f t="shared" si="27"/>
        <v/>
      </c>
      <c r="P900" s="50" t="str">
        <f>IF($A900="","",(IF((VLOOKUP($A900,DATA!$S$1:$AC$38,2,FALSE))="X","X",(IF(P899="X",1,P899+1)))))</f>
        <v/>
      </c>
      <c r="Q900" s="50" t="str">
        <f>IF($A900="","",(IF((VLOOKUP($A900,DATA!$S$1:$AC$38,3,FALSE))="X","X",(IF(Q899="X",1,Q899+1)))))</f>
        <v/>
      </c>
      <c r="R900" s="50" t="str">
        <f>IF($A900="","",(IF((VLOOKUP($A900,DATA!$S$1:$AC$38,4,FALSE))="X","X",(IF(R899="X",1,R899+1)))))</f>
        <v/>
      </c>
      <c r="S900" s="50" t="str">
        <f>IF($A900="","",(IF((VLOOKUP($A900,DATA!$S$1:$AC$38,5,FALSE))="X","X",(IF(S899="X",1,S899+1)))))</f>
        <v/>
      </c>
      <c r="T900" s="50" t="str">
        <f>IF($A900="","",(IF((VLOOKUP($A900,DATA!$S$1:$AC$38,6,FALSE))="X","X",(IF(T899="X",1,T899+1)))))</f>
        <v/>
      </c>
      <c r="U900" s="50" t="str">
        <f>IF($A900="","",(IF((VLOOKUP($A900,DATA!$S$1:$AC$38,7,FALSE))="X","X",(IF(U899="X",1,U899+1)))))</f>
        <v/>
      </c>
      <c r="V900" s="51" t="str">
        <f>IF($A900="","",(IF((VLOOKUP($A900,DATA!$S$1:$AC$38,8,FALSE))="X","X",(IF(V899="X",1,V899+1)))))</f>
        <v/>
      </c>
      <c r="W900" s="50" t="str">
        <f>IF($A900="","",(IF((VLOOKUP($A900,DATA!$S$1:$AC$38,9,FALSE))="X","X",(IF(W899="X",1,W899+1)))))</f>
        <v/>
      </c>
      <c r="X900" s="50" t="str">
        <f>IF($A900="","",(IF((VLOOKUP($A900,DATA!$S$1:$AC$38,10,FALSE))="X","X",(IF(X899="X",1,X899+1)))))</f>
        <v/>
      </c>
      <c r="Y900" s="51" t="str">
        <f>IF($A900="","",(IF((VLOOKUP($A900,DATA!$S$1:$AC$38,11,FALSE))="X","X",(IF(Y899="X",1,Y899+1)))))</f>
        <v/>
      </c>
    </row>
    <row r="901" spans="2:25" ht="18.600000000000001" customHeight="1" x14ac:dyDescent="0.25">
      <c r="B901" s="50" t="str">
        <f>IF($A901="","",(IF((VLOOKUP($A901,DATA!$A$1:$M$38,2,FALSE))="X","X",(IF(B900="X",1,B900+1)))))</f>
        <v/>
      </c>
      <c r="C901" s="51" t="str">
        <f>IF($A901="","",(IF((VLOOKUP($A901,DATA!$A$1:$M$38,3,FALSE))="X","X",(IF(C900="X",1,C900+1)))))</f>
        <v/>
      </c>
      <c r="D901" s="50" t="str">
        <f>IF($A901="","",(IF((VLOOKUP($A901,DATA!$A$1:$M$38,4,FALSE))="X","X",(IF(D900="X",1,D900+1)))))</f>
        <v/>
      </c>
      <c r="E901" s="51" t="str">
        <f>IF($A901="","",(IF((VLOOKUP($A901,DATA!$A$1:$M$38,5,FALSE))="X","X",(IF(E900="X",1,E900+1)))))</f>
        <v/>
      </c>
      <c r="F901" s="50" t="str">
        <f>IF($A901="","",(IF((VLOOKUP($A901,DATA!$A$1:$M$38,6,FALSE))="X","X",(IF(F900="X",1,F900+1)))))</f>
        <v/>
      </c>
      <c r="G901" s="51" t="str">
        <f>IF($A901="","",(IF((VLOOKUP($A901,DATA!$A$1:$M$38,7,FALSE))="X","X",(IF(G900="X",1,G900+1)))))</f>
        <v/>
      </c>
      <c r="H901" s="50" t="str">
        <f>IF($A901="","",(IF((VLOOKUP($A901,DATA!$A$1:$M$38,8,FALSE))="X","X",(IF(H900="X",1,H900+1)))))</f>
        <v/>
      </c>
      <c r="I901" s="50" t="str">
        <f>IF($A901="","",(IF((VLOOKUP($A901,DATA!$A$1:$M$38,9,FALSE))="X","X",(IF(I900="X",1,I900+1)))))</f>
        <v/>
      </c>
      <c r="J901" s="51" t="str">
        <f>IF($A901="","",(IF((VLOOKUP($A901,DATA!$A$1:$M$38,10,FALSE))="X","X",(IF(J900="X",1,J900+1)))))</f>
        <v/>
      </c>
      <c r="K901" s="50" t="str">
        <f>IF($A901="","",(IF((VLOOKUP($A901,DATA!$A$1:$M$38,11,FALSE))="X","X",(IF(K900="X",1,K900+1)))))</f>
        <v/>
      </c>
      <c r="L901" s="50" t="str">
        <f>IF($A901="","",(IF((VLOOKUP($A901,DATA!$A$1:$M$38,12,FALSE))="X","X",(IF(L900="X",1,L900+1)))))</f>
        <v/>
      </c>
      <c r="M901" s="50" t="str">
        <f>IF($A901="","",(IF((VLOOKUP($A901,DATA!$A$1:$M$38,13,FALSE))="X","X",(IF(M900="X",1,M900+1)))))</f>
        <v/>
      </c>
      <c r="N901" s="53" t="str">
        <f t="shared" si="26"/>
        <v/>
      </c>
      <c r="O901" s="51" t="str">
        <f t="shared" si="27"/>
        <v/>
      </c>
      <c r="P901" s="50" t="str">
        <f>IF($A901="","",(IF((VLOOKUP($A901,DATA!$S$1:$AC$38,2,FALSE))="X","X",(IF(P900="X",1,P900+1)))))</f>
        <v/>
      </c>
      <c r="Q901" s="50" t="str">
        <f>IF($A901="","",(IF((VLOOKUP($A901,DATA!$S$1:$AC$38,3,FALSE))="X","X",(IF(Q900="X",1,Q900+1)))))</f>
        <v/>
      </c>
      <c r="R901" s="50" t="str">
        <f>IF($A901="","",(IF((VLOOKUP($A901,DATA!$S$1:$AC$38,4,FALSE))="X","X",(IF(R900="X",1,R900+1)))))</f>
        <v/>
      </c>
      <c r="S901" s="50" t="str">
        <f>IF($A901="","",(IF((VLOOKUP($A901,DATA!$S$1:$AC$38,5,FALSE))="X","X",(IF(S900="X",1,S900+1)))))</f>
        <v/>
      </c>
      <c r="T901" s="50" t="str">
        <f>IF($A901="","",(IF((VLOOKUP($A901,DATA!$S$1:$AC$38,6,FALSE))="X","X",(IF(T900="X",1,T900+1)))))</f>
        <v/>
      </c>
      <c r="U901" s="50" t="str">
        <f>IF($A901="","",(IF((VLOOKUP($A901,DATA!$S$1:$AC$38,7,FALSE))="X","X",(IF(U900="X",1,U900+1)))))</f>
        <v/>
      </c>
      <c r="V901" s="51" t="str">
        <f>IF($A901="","",(IF((VLOOKUP($A901,DATA!$S$1:$AC$38,8,FALSE))="X","X",(IF(V900="X",1,V900+1)))))</f>
        <v/>
      </c>
      <c r="W901" s="50" t="str">
        <f>IF($A901="","",(IF((VLOOKUP($A901,DATA!$S$1:$AC$38,9,FALSE))="X","X",(IF(W900="X",1,W900+1)))))</f>
        <v/>
      </c>
      <c r="X901" s="50" t="str">
        <f>IF($A901="","",(IF((VLOOKUP($A901,DATA!$S$1:$AC$38,10,FALSE))="X","X",(IF(X900="X",1,X900+1)))))</f>
        <v/>
      </c>
      <c r="Y901" s="51" t="str">
        <f>IF($A901="","",(IF((VLOOKUP($A901,DATA!$S$1:$AC$38,11,FALSE))="X","X",(IF(Y900="X",1,Y900+1)))))</f>
        <v/>
      </c>
    </row>
    <row r="902" spans="2:25" ht="18.600000000000001" customHeight="1" x14ac:dyDescent="0.25">
      <c r="B902" s="50" t="str">
        <f>IF($A902="","",(IF((VLOOKUP($A902,DATA!$A$1:$M$38,2,FALSE))="X","X",(IF(B901="X",1,B901+1)))))</f>
        <v/>
      </c>
      <c r="C902" s="51" t="str">
        <f>IF($A902="","",(IF((VLOOKUP($A902,DATA!$A$1:$M$38,3,FALSE))="X","X",(IF(C901="X",1,C901+1)))))</f>
        <v/>
      </c>
      <c r="D902" s="50" t="str">
        <f>IF($A902="","",(IF((VLOOKUP($A902,DATA!$A$1:$M$38,4,FALSE))="X","X",(IF(D901="X",1,D901+1)))))</f>
        <v/>
      </c>
      <c r="E902" s="51" t="str">
        <f>IF($A902="","",(IF((VLOOKUP($A902,DATA!$A$1:$M$38,5,FALSE))="X","X",(IF(E901="X",1,E901+1)))))</f>
        <v/>
      </c>
      <c r="F902" s="50" t="str">
        <f>IF($A902="","",(IF((VLOOKUP($A902,DATA!$A$1:$M$38,6,FALSE))="X","X",(IF(F901="X",1,F901+1)))))</f>
        <v/>
      </c>
      <c r="G902" s="51" t="str">
        <f>IF($A902="","",(IF((VLOOKUP($A902,DATA!$A$1:$M$38,7,FALSE))="X","X",(IF(G901="X",1,G901+1)))))</f>
        <v/>
      </c>
      <c r="H902" s="50" t="str">
        <f>IF($A902="","",(IF((VLOOKUP($A902,DATA!$A$1:$M$38,8,FALSE))="X","X",(IF(H901="X",1,H901+1)))))</f>
        <v/>
      </c>
      <c r="I902" s="50" t="str">
        <f>IF($A902="","",(IF((VLOOKUP($A902,DATA!$A$1:$M$38,9,FALSE))="X","X",(IF(I901="X",1,I901+1)))))</f>
        <v/>
      </c>
      <c r="J902" s="51" t="str">
        <f>IF($A902="","",(IF((VLOOKUP($A902,DATA!$A$1:$M$38,10,FALSE))="X","X",(IF(J901="X",1,J901+1)))))</f>
        <v/>
      </c>
      <c r="K902" s="50" t="str">
        <f>IF($A902="","",(IF((VLOOKUP($A902,DATA!$A$1:$M$38,11,FALSE))="X","X",(IF(K901="X",1,K901+1)))))</f>
        <v/>
      </c>
      <c r="L902" s="50" t="str">
        <f>IF($A902="","",(IF((VLOOKUP($A902,DATA!$A$1:$M$38,12,FALSE))="X","X",(IF(L901="X",1,L901+1)))))</f>
        <v/>
      </c>
      <c r="M902" s="50" t="str">
        <f>IF($A902="","",(IF((VLOOKUP($A902,DATA!$A$1:$M$38,13,FALSE))="X","X",(IF(M901="X",1,M901+1)))))</f>
        <v/>
      </c>
      <c r="N902" s="53" t="str">
        <f t="shared" ref="N902:N965" si="28">IF($A902="","",(IF((AND($A902=$A901,$A902&lt;&gt;""))=TRUE,"X",(IF(N901="X",1,N901+1)))))</f>
        <v/>
      </c>
      <c r="O902" s="51" t="str">
        <f t="shared" ref="O902:O965" si="29">IF($A902="","",(IF((AND($A902=$A900,$A902&lt;&gt;""))=TRUE,"X",(IF(O901="X",1,O901+1)))))</f>
        <v/>
      </c>
      <c r="P902" s="50" t="str">
        <f>IF($A902="","",(IF((VLOOKUP($A902,DATA!$S$1:$AC$38,2,FALSE))="X","X",(IF(P901="X",1,P901+1)))))</f>
        <v/>
      </c>
      <c r="Q902" s="50" t="str">
        <f>IF($A902="","",(IF((VLOOKUP($A902,DATA!$S$1:$AC$38,3,FALSE))="X","X",(IF(Q901="X",1,Q901+1)))))</f>
        <v/>
      </c>
      <c r="R902" s="50" t="str">
        <f>IF($A902="","",(IF((VLOOKUP($A902,DATA!$S$1:$AC$38,4,FALSE))="X","X",(IF(R901="X",1,R901+1)))))</f>
        <v/>
      </c>
      <c r="S902" s="50" t="str">
        <f>IF($A902="","",(IF((VLOOKUP($A902,DATA!$S$1:$AC$38,5,FALSE))="X","X",(IF(S901="X",1,S901+1)))))</f>
        <v/>
      </c>
      <c r="T902" s="50" t="str">
        <f>IF($A902="","",(IF((VLOOKUP($A902,DATA!$S$1:$AC$38,6,FALSE))="X","X",(IF(T901="X",1,T901+1)))))</f>
        <v/>
      </c>
      <c r="U902" s="50" t="str">
        <f>IF($A902="","",(IF((VLOOKUP($A902,DATA!$S$1:$AC$38,7,FALSE))="X","X",(IF(U901="X",1,U901+1)))))</f>
        <v/>
      </c>
      <c r="V902" s="51" t="str">
        <f>IF($A902="","",(IF((VLOOKUP($A902,DATA!$S$1:$AC$38,8,FALSE))="X","X",(IF(V901="X",1,V901+1)))))</f>
        <v/>
      </c>
      <c r="W902" s="50" t="str">
        <f>IF($A902="","",(IF((VLOOKUP($A902,DATA!$S$1:$AC$38,9,FALSE))="X","X",(IF(W901="X",1,W901+1)))))</f>
        <v/>
      </c>
      <c r="X902" s="50" t="str">
        <f>IF($A902="","",(IF((VLOOKUP($A902,DATA!$S$1:$AC$38,10,FALSE))="X","X",(IF(X901="X",1,X901+1)))))</f>
        <v/>
      </c>
      <c r="Y902" s="51" t="str">
        <f>IF($A902="","",(IF((VLOOKUP($A902,DATA!$S$1:$AC$38,11,FALSE))="X","X",(IF(Y901="X",1,Y901+1)))))</f>
        <v/>
      </c>
    </row>
    <row r="903" spans="2:25" ht="18.600000000000001" customHeight="1" x14ac:dyDescent="0.25">
      <c r="B903" s="50" t="str">
        <f>IF($A903="","",(IF((VLOOKUP($A903,DATA!$A$1:$M$38,2,FALSE))="X","X",(IF(B902="X",1,B902+1)))))</f>
        <v/>
      </c>
      <c r="C903" s="51" t="str">
        <f>IF($A903="","",(IF((VLOOKUP($A903,DATA!$A$1:$M$38,3,FALSE))="X","X",(IF(C902="X",1,C902+1)))))</f>
        <v/>
      </c>
      <c r="D903" s="50" t="str">
        <f>IF($A903="","",(IF((VLOOKUP($A903,DATA!$A$1:$M$38,4,FALSE))="X","X",(IF(D902="X",1,D902+1)))))</f>
        <v/>
      </c>
      <c r="E903" s="51" t="str">
        <f>IF($A903="","",(IF((VLOOKUP($A903,DATA!$A$1:$M$38,5,FALSE))="X","X",(IF(E902="X",1,E902+1)))))</f>
        <v/>
      </c>
      <c r="F903" s="50" t="str">
        <f>IF($A903="","",(IF((VLOOKUP($A903,DATA!$A$1:$M$38,6,FALSE))="X","X",(IF(F902="X",1,F902+1)))))</f>
        <v/>
      </c>
      <c r="G903" s="51" t="str">
        <f>IF($A903="","",(IF((VLOOKUP($A903,DATA!$A$1:$M$38,7,FALSE))="X","X",(IF(G902="X",1,G902+1)))))</f>
        <v/>
      </c>
      <c r="H903" s="50" t="str">
        <f>IF($A903="","",(IF((VLOOKUP($A903,DATA!$A$1:$M$38,8,FALSE))="X","X",(IF(H902="X",1,H902+1)))))</f>
        <v/>
      </c>
      <c r="I903" s="50" t="str">
        <f>IF($A903="","",(IF((VLOOKUP($A903,DATA!$A$1:$M$38,9,FALSE))="X","X",(IF(I902="X",1,I902+1)))))</f>
        <v/>
      </c>
      <c r="J903" s="51" t="str">
        <f>IF($A903="","",(IF((VLOOKUP($A903,DATA!$A$1:$M$38,10,FALSE))="X","X",(IF(J902="X",1,J902+1)))))</f>
        <v/>
      </c>
      <c r="K903" s="50" t="str">
        <f>IF($A903="","",(IF((VLOOKUP($A903,DATA!$A$1:$M$38,11,FALSE))="X","X",(IF(K902="X",1,K902+1)))))</f>
        <v/>
      </c>
      <c r="L903" s="50" t="str">
        <f>IF($A903="","",(IF((VLOOKUP($A903,DATA!$A$1:$M$38,12,FALSE))="X","X",(IF(L902="X",1,L902+1)))))</f>
        <v/>
      </c>
      <c r="M903" s="50" t="str">
        <f>IF($A903="","",(IF((VLOOKUP($A903,DATA!$A$1:$M$38,13,FALSE))="X","X",(IF(M902="X",1,M902+1)))))</f>
        <v/>
      </c>
      <c r="N903" s="53" t="str">
        <f t="shared" si="28"/>
        <v/>
      </c>
      <c r="O903" s="51" t="str">
        <f t="shared" si="29"/>
        <v/>
      </c>
      <c r="P903" s="50" t="str">
        <f>IF($A903="","",(IF((VLOOKUP($A903,DATA!$S$1:$AC$38,2,FALSE))="X","X",(IF(P902="X",1,P902+1)))))</f>
        <v/>
      </c>
      <c r="Q903" s="50" t="str">
        <f>IF($A903="","",(IF((VLOOKUP($A903,DATA!$S$1:$AC$38,3,FALSE))="X","X",(IF(Q902="X",1,Q902+1)))))</f>
        <v/>
      </c>
      <c r="R903" s="50" t="str">
        <f>IF($A903="","",(IF((VLOOKUP($A903,DATA!$S$1:$AC$38,4,FALSE))="X","X",(IF(R902="X",1,R902+1)))))</f>
        <v/>
      </c>
      <c r="S903" s="50" t="str">
        <f>IF($A903="","",(IF((VLOOKUP($A903,DATA!$S$1:$AC$38,5,FALSE))="X","X",(IF(S902="X",1,S902+1)))))</f>
        <v/>
      </c>
      <c r="T903" s="50" t="str">
        <f>IF($A903="","",(IF((VLOOKUP($A903,DATA!$S$1:$AC$38,6,FALSE))="X","X",(IF(T902="X",1,T902+1)))))</f>
        <v/>
      </c>
      <c r="U903" s="50" t="str">
        <f>IF($A903="","",(IF((VLOOKUP($A903,DATA!$S$1:$AC$38,7,FALSE))="X","X",(IF(U902="X",1,U902+1)))))</f>
        <v/>
      </c>
      <c r="V903" s="51" t="str">
        <f>IF($A903="","",(IF((VLOOKUP($A903,DATA!$S$1:$AC$38,8,FALSE))="X","X",(IF(V902="X",1,V902+1)))))</f>
        <v/>
      </c>
      <c r="W903" s="50" t="str">
        <f>IF($A903="","",(IF((VLOOKUP($A903,DATA!$S$1:$AC$38,9,FALSE))="X","X",(IF(W902="X",1,W902+1)))))</f>
        <v/>
      </c>
      <c r="X903" s="50" t="str">
        <f>IF($A903="","",(IF((VLOOKUP($A903,DATA!$S$1:$AC$38,10,FALSE))="X","X",(IF(X902="X",1,X902+1)))))</f>
        <v/>
      </c>
      <c r="Y903" s="51" t="str">
        <f>IF($A903="","",(IF((VLOOKUP($A903,DATA!$S$1:$AC$38,11,FALSE))="X","X",(IF(Y902="X",1,Y902+1)))))</f>
        <v/>
      </c>
    </row>
    <row r="904" spans="2:25" ht="18.600000000000001" customHeight="1" x14ac:dyDescent="0.25">
      <c r="B904" s="50" t="str">
        <f>IF($A904="","",(IF((VLOOKUP($A904,DATA!$A$1:$M$38,2,FALSE))="X","X",(IF(B903="X",1,B903+1)))))</f>
        <v/>
      </c>
      <c r="C904" s="51" t="str">
        <f>IF($A904="","",(IF((VLOOKUP($A904,DATA!$A$1:$M$38,3,FALSE))="X","X",(IF(C903="X",1,C903+1)))))</f>
        <v/>
      </c>
      <c r="D904" s="50" t="str">
        <f>IF($A904="","",(IF((VLOOKUP($A904,DATA!$A$1:$M$38,4,FALSE))="X","X",(IF(D903="X",1,D903+1)))))</f>
        <v/>
      </c>
      <c r="E904" s="51" t="str">
        <f>IF($A904="","",(IF((VLOOKUP($A904,DATA!$A$1:$M$38,5,FALSE))="X","X",(IF(E903="X",1,E903+1)))))</f>
        <v/>
      </c>
      <c r="F904" s="50" t="str">
        <f>IF($A904="","",(IF((VLOOKUP($A904,DATA!$A$1:$M$38,6,FALSE))="X","X",(IF(F903="X",1,F903+1)))))</f>
        <v/>
      </c>
      <c r="G904" s="51" t="str">
        <f>IF($A904="","",(IF((VLOOKUP($A904,DATA!$A$1:$M$38,7,FALSE))="X","X",(IF(G903="X",1,G903+1)))))</f>
        <v/>
      </c>
      <c r="H904" s="50" t="str">
        <f>IF($A904="","",(IF((VLOOKUP($A904,DATA!$A$1:$M$38,8,FALSE))="X","X",(IF(H903="X",1,H903+1)))))</f>
        <v/>
      </c>
      <c r="I904" s="50" t="str">
        <f>IF($A904="","",(IF((VLOOKUP($A904,DATA!$A$1:$M$38,9,FALSE))="X","X",(IF(I903="X",1,I903+1)))))</f>
        <v/>
      </c>
      <c r="J904" s="51" t="str">
        <f>IF($A904="","",(IF((VLOOKUP($A904,DATA!$A$1:$M$38,10,FALSE))="X","X",(IF(J903="X",1,J903+1)))))</f>
        <v/>
      </c>
      <c r="K904" s="50" t="str">
        <f>IF($A904="","",(IF((VLOOKUP($A904,DATA!$A$1:$M$38,11,FALSE))="X","X",(IF(K903="X",1,K903+1)))))</f>
        <v/>
      </c>
      <c r="L904" s="50" t="str">
        <f>IF($A904="","",(IF((VLOOKUP($A904,DATA!$A$1:$M$38,12,FALSE))="X","X",(IF(L903="X",1,L903+1)))))</f>
        <v/>
      </c>
      <c r="M904" s="50" t="str">
        <f>IF($A904="","",(IF((VLOOKUP($A904,DATA!$A$1:$M$38,13,FALSE))="X","X",(IF(M903="X",1,M903+1)))))</f>
        <v/>
      </c>
      <c r="N904" s="53" t="str">
        <f t="shared" si="28"/>
        <v/>
      </c>
      <c r="O904" s="51" t="str">
        <f t="shared" si="29"/>
        <v/>
      </c>
      <c r="P904" s="50" t="str">
        <f>IF($A904="","",(IF((VLOOKUP($A904,DATA!$S$1:$AC$38,2,FALSE))="X","X",(IF(P903="X",1,P903+1)))))</f>
        <v/>
      </c>
      <c r="Q904" s="50" t="str">
        <f>IF($A904="","",(IF((VLOOKUP($A904,DATA!$S$1:$AC$38,3,FALSE))="X","X",(IF(Q903="X",1,Q903+1)))))</f>
        <v/>
      </c>
      <c r="R904" s="50" t="str">
        <f>IF($A904="","",(IF((VLOOKUP($A904,DATA!$S$1:$AC$38,4,FALSE))="X","X",(IF(R903="X",1,R903+1)))))</f>
        <v/>
      </c>
      <c r="S904" s="50" t="str">
        <f>IF($A904="","",(IF((VLOOKUP($A904,DATA!$S$1:$AC$38,5,FALSE))="X","X",(IF(S903="X",1,S903+1)))))</f>
        <v/>
      </c>
      <c r="T904" s="50" t="str">
        <f>IF($A904="","",(IF((VLOOKUP($A904,DATA!$S$1:$AC$38,6,FALSE))="X","X",(IF(T903="X",1,T903+1)))))</f>
        <v/>
      </c>
      <c r="U904" s="50" t="str">
        <f>IF($A904="","",(IF((VLOOKUP($A904,DATA!$S$1:$AC$38,7,FALSE))="X","X",(IF(U903="X",1,U903+1)))))</f>
        <v/>
      </c>
      <c r="V904" s="51" t="str">
        <f>IF($A904="","",(IF((VLOOKUP($A904,DATA!$S$1:$AC$38,8,FALSE))="X","X",(IF(V903="X",1,V903+1)))))</f>
        <v/>
      </c>
      <c r="W904" s="50" t="str">
        <f>IF($A904="","",(IF((VLOOKUP($A904,DATA!$S$1:$AC$38,9,FALSE))="X","X",(IF(W903="X",1,W903+1)))))</f>
        <v/>
      </c>
      <c r="X904" s="50" t="str">
        <f>IF($A904="","",(IF((VLOOKUP($A904,DATA!$S$1:$AC$38,10,FALSE))="X","X",(IF(X903="X",1,X903+1)))))</f>
        <v/>
      </c>
      <c r="Y904" s="51" t="str">
        <f>IF($A904="","",(IF((VLOOKUP($A904,DATA!$S$1:$AC$38,11,FALSE))="X","X",(IF(Y903="X",1,Y903+1)))))</f>
        <v/>
      </c>
    </row>
    <row r="905" spans="2:25" ht="18.600000000000001" customHeight="1" x14ac:dyDescent="0.25">
      <c r="B905" s="50" t="str">
        <f>IF($A905="","",(IF((VLOOKUP($A905,DATA!$A$1:$M$38,2,FALSE))="X","X",(IF(B904="X",1,B904+1)))))</f>
        <v/>
      </c>
      <c r="C905" s="51" t="str">
        <f>IF($A905="","",(IF((VLOOKUP($A905,DATA!$A$1:$M$38,3,FALSE))="X","X",(IF(C904="X",1,C904+1)))))</f>
        <v/>
      </c>
      <c r="D905" s="50" t="str">
        <f>IF($A905="","",(IF((VLOOKUP($A905,DATA!$A$1:$M$38,4,FALSE))="X","X",(IF(D904="X",1,D904+1)))))</f>
        <v/>
      </c>
      <c r="E905" s="51" t="str">
        <f>IF($A905="","",(IF((VLOOKUP($A905,DATA!$A$1:$M$38,5,FALSE))="X","X",(IF(E904="X",1,E904+1)))))</f>
        <v/>
      </c>
      <c r="F905" s="50" t="str">
        <f>IF($A905="","",(IF((VLOOKUP($A905,DATA!$A$1:$M$38,6,FALSE))="X","X",(IF(F904="X",1,F904+1)))))</f>
        <v/>
      </c>
      <c r="G905" s="51" t="str">
        <f>IF($A905="","",(IF((VLOOKUP($A905,DATA!$A$1:$M$38,7,FALSE))="X","X",(IF(G904="X",1,G904+1)))))</f>
        <v/>
      </c>
      <c r="H905" s="50" t="str">
        <f>IF($A905="","",(IF((VLOOKUP($A905,DATA!$A$1:$M$38,8,FALSE))="X","X",(IF(H904="X",1,H904+1)))))</f>
        <v/>
      </c>
      <c r="I905" s="50" t="str">
        <f>IF($A905="","",(IF((VLOOKUP($A905,DATA!$A$1:$M$38,9,FALSE))="X","X",(IF(I904="X",1,I904+1)))))</f>
        <v/>
      </c>
      <c r="J905" s="51" t="str">
        <f>IF($A905="","",(IF((VLOOKUP($A905,DATA!$A$1:$M$38,10,FALSE))="X","X",(IF(J904="X",1,J904+1)))))</f>
        <v/>
      </c>
      <c r="K905" s="50" t="str">
        <f>IF($A905="","",(IF((VLOOKUP($A905,DATA!$A$1:$M$38,11,FALSE))="X","X",(IF(K904="X",1,K904+1)))))</f>
        <v/>
      </c>
      <c r="L905" s="50" t="str">
        <f>IF($A905="","",(IF((VLOOKUP($A905,DATA!$A$1:$M$38,12,FALSE))="X","X",(IF(L904="X",1,L904+1)))))</f>
        <v/>
      </c>
      <c r="M905" s="50" t="str">
        <f>IF($A905="","",(IF((VLOOKUP($A905,DATA!$A$1:$M$38,13,FALSE))="X","X",(IF(M904="X",1,M904+1)))))</f>
        <v/>
      </c>
      <c r="N905" s="53" t="str">
        <f t="shared" si="28"/>
        <v/>
      </c>
      <c r="O905" s="51" t="str">
        <f t="shared" si="29"/>
        <v/>
      </c>
      <c r="P905" s="50" t="str">
        <f>IF($A905="","",(IF((VLOOKUP($A905,DATA!$S$1:$AC$38,2,FALSE))="X","X",(IF(P904="X",1,P904+1)))))</f>
        <v/>
      </c>
      <c r="Q905" s="50" t="str">
        <f>IF($A905="","",(IF((VLOOKUP($A905,DATA!$S$1:$AC$38,3,FALSE))="X","X",(IF(Q904="X",1,Q904+1)))))</f>
        <v/>
      </c>
      <c r="R905" s="50" t="str">
        <f>IF($A905="","",(IF((VLOOKUP($A905,DATA!$S$1:$AC$38,4,FALSE))="X","X",(IF(R904="X",1,R904+1)))))</f>
        <v/>
      </c>
      <c r="S905" s="50" t="str">
        <f>IF($A905="","",(IF((VLOOKUP($A905,DATA!$S$1:$AC$38,5,FALSE))="X","X",(IF(S904="X",1,S904+1)))))</f>
        <v/>
      </c>
      <c r="T905" s="50" t="str">
        <f>IF($A905="","",(IF((VLOOKUP($A905,DATA!$S$1:$AC$38,6,FALSE))="X","X",(IF(T904="X",1,T904+1)))))</f>
        <v/>
      </c>
      <c r="U905" s="50" t="str">
        <f>IF($A905="","",(IF((VLOOKUP($A905,DATA!$S$1:$AC$38,7,FALSE))="X","X",(IF(U904="X",1,U904+1)))))</f>
        <v/>
      </c>
      <c r="V905" s="51" t="str">
        <f>IF($A905="","",(IF((VLOOKUP($A905,DATA!$S$1:$AC$38,8,FALSE))="X","X",(IF(V904="X",1,V904+1)))))</f>
        <v/>
      </c>
      <c r="W905" s="50" t="str">
        <f>IF($A905="","",(IF((VLOOKUP($A905,DATA!$S$1:$AC$38,9,FALSE))="X","X",(IF(W904="X",1,W904+1)))))</f>
        <v/>
      </c>
      <c r="X905" s="50" t="str">
        <f>IF($A905="","",(IF((VLOOKUP($A905,DATA!$S$1:$AC$38,10,FALSE))="X","X",(IF(X904="X",1,X904+1)))))</f>
        <v/>
      </c>
      <c r="Y905" s="51" t="str">
        <f>IF($A905="","",(IF((VLOOKUP($A905,DATA!$S$1:$AC$38,11,FALSE))="X","X",(IF(Y904="X",1,Y904+1)))))</f>
        <v/>
      </c>
    </row>
    <row r="906" spans="2:25" ht="18.600000000000001" customHeight="1" x14ac:dyDescent="0.25">
      <c r="B906" s="50" t="str">
        <f>IF($A906="","",(IF((VLOOKUP($A906,DATA!$A$1:$M$38,2,FALSE))="X","X",(IF(B905="X",1,B905+1)))))</f>
        <v/>
      </c>
      <c r="C906" s="51" t="str">
        <f>IF($A906="","",(IF((VLOOKUP($A906,DATA!$A$1:$M$38,3,FALSE))="X","X",(IF(C905="X",1,C905+1)))))</f>
        <v/>
      </c>
      <c r="D906" s="50" t="str">
        <f>IF($A906="","",(IF((VLOOKUP($A906,DATA!$A$1:$M$38,4,FALSE))="X","X",(IF(D905="X",1,D905+1)))))</f>
        <v/>
      </c>
      <c r="E906" s="51" t="str">
        <f>IF($A906="","",(IF((VLOOKUP($A906,DATA!$A$1:$M$38,5,FALSE))="X","X",(IF(E905="X",1,E905+1)))))</f>
        <v/>
      </c>
      <c r="F906" s="50" t="str">
        <f>IF($A906="","",(IF((VLOOKUP($A906,DATA!$A$1:$M$38,6,FALSE))="X","X",(IF(F905="X",1,F905+1)))))</f>
        <v/>
      </c>
      <c r="G906" s="51" t="str">
        <f>IF($A906="","",(IF((VLOOKUP($A906,DATA!$A$1:$M$38,7,FALSE))="X","X",(IF(G905="X",1,G905+1)))))</f>
        <v/>
      </c>
      <c r="H906" s="50" t="str">
        <f>IF($A906="","",(IF((VLOOKUP($A906,DATA!$A$1:$M$38,8,FALSE))="X","X",(IF(H905="X",1,H905+1)))))</f>
        <v/>
      </c>
      <c r="I906" s="50" t="str">
        <f>IF($A906="","",(IF((VLOOKUP($A906,DATA!$A$1:$M$38,9,FALSE))="X","X",(IF(I905="X",1,I905+1)))))</f>
        <v/>
      </c>
      <c r="J906" s="51" t="str">
        <f>IF($A906="","",(IF((VLOOKUP($A906,DATA!$A$1:$M$38,10,FALSE))="X","X",(IF(J905="X",1,J905+1)))))</f>
        <v/>
      </c>
      <c r="K906" s="50" t="str">
        <f>IF($A906="","",(IF((VLOOKUP($A906,DATA!$A$1:$M$38,11,FALSE))="X","X",(IF(K905="X",1,K905+1)))))</f>
        <v/>
      </c>
      <c r="L906" s="50" t="str">
        <f>IF($A906="","",(IF((VLOOKUP($A906,DATA!$A$1:$M$38,12,FALSE))="X","X",(IF(L905="X",1,L905+1)))))</f>
        <v/>
      </c>
      <c r="M906" s="50" t="str">
        <f>IF($A906="","",(IF((VLOOKUP($A906,DATA!$A$1:$M$38,13,FALSE))="X","X",(IF(M905="X",1,M905+1)))))</f>
        <v/>
      </c>
      <c r="N906" s="53" t="str">
        <f t="shared" si="28"/>
        <v/>
      </c>
      <c r="O906" s="51" t="str">
        <f t="shared" si="29"/>
        <v/>
      </c>
      <c r="P906" s="50" t="str">
        <f>IF($A906="","",(IF((VLOOKUP($A906,DATA!$S$1:$AC$38,2,FALSE))="X","X",(IF(P905="X",1,P905+1)))))</f>
        <v/>
      </c>
      <c r="Q906" s="50" t="str">
        <f>IF($A906="","",(IF((VLOOKUP($A906,DATA!$S$1:$AC$38,3,FALSE))="X","X",(IF(Q905="X",1,Q905+1)))))</f>
        <v/>
      </c>
      <c r="R906" s="50" t="str">
        <f>IF($A906="","",(IF((VLOOKUP($A906,DATA!$S$1:$AC$38,4,FALSE))="X","X",(IF(R905="X",1,R905+1)))))</f>
        <v/>
      </c>
      <c r="S906" s="50" t="str">
        <f>IF($A906="","",(IF((VLOOKUP($A906,DATA!$S$1:$AC$38,5,FALSE))="X","X",(IF(S905="X",1,S905+1)))))</f>
        <v/>
      </c>
      <c r="T906" s="50" t="str">
        <f>IF($A906="","",(IF((VLOOKUP($A906,DATA!$S$1:$AC$38,6,FALSE))="X","X",(IF(T905="X",1,T905+1)))))</f>
        <v/>
      </c>
      <c r="U906" s="50" t="str">
        <f>IF($A906="","",(IF((VLOOKUP($A906,DATA!$S$1:$AC$38,7,FALSE))="X","X",(IF(U905="X",1,U905+1)))))</f>
        <v/>
      </c>
      <c r="V906" s="51" t="str">
        <f>IF($A906="","",(IF((VLOOKUP($A906,DATA!$S$1:$AC$38,8,FALSE))="X","X",(IF(V905="X",1,V905+1)))))</f>
        <v/>
      </c>
      <c r="W906" s="50" t="str">
        <f>IF($A906="","",(IF((VLOOKUP($A906,DATA!$S$1:$AC$38,9,FALSE))="X","X",(IF(W905="X",1,W905+1)))))</f>
        <v/>
      </c>
      <c r="X906" s="50" t="str">
        <f>IF($A906="","",(IF((VLOOKUP($A906,DATA!$S$1:$AC$38,10,FALSE))="X","X",(IF(X905="X",1,X905+1)))))</f>
        <v/>
      </c>
      <c r="Y906" s="51" t="str">
        <f>IF($A906="","",(IF((VLOOKUP($A906,DATA!$S$1:$AC$38,11,FALSE))="X","X",(IF(Y905="X",1,Y905+1)))))</f>
        <v/>
      </c>
    </row>
    <row r="907" spans="2:25" ht="18.600000000000001" customHeight="1" x14ac:dyDescent="0.25">
      <c r="B907" s="50" t="str">
        <f>IF($A907="","",(IF((VLOOKUP($A907,DATA!$A$1:$M$38,2,FALSE))="X","X",(IF(B906="X",1,B906+1)))))</f>
        <v/>
      </c>
      <c r="C907" s="51" t="str">
        <f>IF($A907="","",(IF((VLOOKUP($A907,DATA!$A$1:$M$38,3,FALSE))="X","X",(IF(C906="X",1,C906+1)))))</f>
        <v/>
      </c>
      <c r="D907" s="50" t="str">
        <f>IF($A907="","",(IF((VLOOKUP($A907,DATA!$A$1:$M$38,4,FALSE))="X","X",(IF(D906="X",1,D906+1)))))</f>
        <v/>
      </c>
      <c r="E907" s="51" t="str">
        <f>IF($A907="","",(IF((VLOOKUP($A907,DATA!$A$1:$M$38,5,FALSE))="X","X",(IF(E906="X",1,E906+1)))))</f>
        <v/>
      </c>
      <c r="F907" s="50" t="str">
        <f>IF($A907="","",(IF((VLOOKUP($A907,DATA!$A$1:$M$38,6,FALSE))="X","X",(IF(F906="X",1,F906+1)))))</f>
        <v/>
      </c>
      <c r="G907" s="51" t="str">
        <f>IF($A907="","",(IF((VLOOKUP($A907,DATA!$A$1:$M$38,7,FALSE))="X","X",(IF(G906="X",1,G906+1)))))</f>
        <v/>
      </c>
      <c r="H907" s="50" t="str">
        <f>IF($A907="","",(IF((VLOOKUP($A907,DATA!$A$1:$M$38,8,FALSE))="X","X",(IF(H906="X",1,H906+1)))))</f>
        <v/>
      </c>
      <c r="I907" s="50" t="str">
        <f>IF($A907="","",(IF((VLOOKUP($A907,DATA!$A$1:$M$38,9,FALSE))="X","X",(IF(I906="X",1,I906+1)))))</f>
        <v/>
      </c>
      <c r="J907" s="51" t="str">
        <f>IF($A907="","",(IF((VLOOKUP($A907,DATA!$A$1:$M$38,10,FALSE))="X","X",(IF(J906="X",1,J906+1)))))</f>
        <v/>
      </c>
      <c r="K907" s="50" t="str">
        <f>IF($A907="","",(IF((VLOOKUP($A907,DATA!$A$1:$M$38,11,FALSE))="X","X",(IF(K906="X",1,K906+1)))))</f>
        <v/>
      </c>
      <c r="L907" s="50" t="str">
        <f>IF($A907="","",(IF((VLOOKUP($A907,DATA!$A$1:$M$38,12,FALSE))="X","X",(IF(L906="X",1,L906+1)))))</f>
        <v/>
      </c>
      <c r="M907" s="50" t="str">
        <f>IF($A907="","",(IF((VLOOKUP($A907,DATA!$A$1:$M$38,13,FALSE))="X","X",(IF(M906="X",1,M906+1)))))</f>
        <v/>
      </c>
      <c r="N907" s="53" t="str">
        <f t="shared" si="28"/>
        <v/>
      </c>
      <c r="O907" s="51" t="str">
        <f t="shared" si="29"/>
        <v/>
      </c>
      <c r="P907" s="50" t="str">
        <f>IF($A907="","",(IF((VLOOKUP($A907,DATA!$S$1:$AC$38,2,FALSE))="X","X",(IF(P906="X",1,P906+1)))))</f>
        <v/>
      </c>
      <c r="Q907" s="50" t="str">
        <f>IF($A907="","",(IF((VLOOKUP($A907,DATA!$S$1:$AC$38,3,FALSE))="X","X",(IF(Q906="X",1,Q906+1)))))</f>
        <v/>
      </c>
      <c r="R907" s="50" t="str">
        <f>IF($A907="","",(IF((VLOOKUP($A907,DATA!$S$1:$AC$38,4,FALSE))="X","X",(IF(R906="X",1,R906+1)))))</f>
        <v/>
      </c>
      <c r="S907" s="50" t="str">
        <f>IF($A907="","",(IF((VLOOKUP($A907,DATA!$S$1:$AC$38,5,FALSE))="X","X",(IF(S906="X",1,S906+1)))))</f>
        <v/>
      </c>
      <c r="T907" s="50" t="str">
        <f>IF($A907="","",(IF((VLOOKUP($A907,DATA!$S$1:$AC$38,6,FALSE))="X","X",(IF(T906="X",1,T906+1)))))</f>
        <v/>
      </c>
      <c r="U907" s="50" t="str">
        <f>IF($A907="","",(IF((VLOOKUP($A907,DATA!$S$1:$AC$38,7,FALSE))="X","X",(IF(U906="X",1,U906+1)))))</f>
        <v/>
      </c>
      <c r="V907" s="51" t="str">
        <f>IF($A907="","",(IF((VLOOKUP($A907,DATA!$S$1:$AC$38,8,FALSE))="X","X",(IF(V906="X",1,V906+1)))))</f>
        <v/>
      </c>
      <c r="W907" s="50" t="str">
        <f>IF($A907="","",(IF((VLOOKUP($A907,DATA!$S$1:$AC$38,9,FALSE))="X","X",(IF(W906="X",1,W906+1)))))</f>
        <v/>
      </c>
      <c r="X907" s="50" t="str">
        <f>IF($A907="","",(IF((VLOOKUP($A907,DATA!$S$1:$AC$38,10,FALSE))="X","X",(IF(X906="X",1,X906+1)))))</f>
        <v/>
      </c>
      <c r="Y907" s="51" t="str">
        <f>IF($A907="","",(IF((VLOOKUP($A907,DATA!$S$1:$AC$38,11,FALSE))="X","X",(IF(Y906="X",1,Y906+1)))))</f>
        <v/>
      </c>
    </row>
    <row r="908" spans="2:25" ht="18.600000000000001" customHeight="1" x14ac:dyDescent="0.25">
      <c r="B908" s="50" t="str">
        <f>IF($A908="","",(IF((VLOOKUP($A908,DATA!$A$1:$M$38,2,FALSE))="X","X",(IF(B907="X",1,B907+1)))))</f>
        <v/>
      </c>
      <c r="C908" s="51" t="str">
        <f>IF($A908="","",(IF((VLOOKUP($A908,DATA!$A$1:$M$38,3,FALSE))="X","X",(IF(C907="X",1,C907+1)))))</f>
        <v/>
      </c>
      <c r="D908" s="50" t="str">
        <f>IF($A908="","",(IF((VLOOKUP($A908,DATA!$A$1:$M$38,4,FALSE))="X","X",(IF(D907="X",1,D907+1)))))</f>
        <v/>
      </c>
      <c r="E908" s="51" t="str">
        <f>IF($A908="","",(IF((VLOOKUP($A908,DATA!$A$1:$M$38,5,FALSE))="X","X",(IF(E907="X",1,E907+1)))))</f>
        <v/>
      </c>
      <c r="F908" s="50" t="str">
        <f>IF($A908="","",(IF((VLOOKUP($A908,DATA!$A$1:$M$38,6,FALSE))="X","X",(IF(F907="X",1,F907+1)))))</f>
        <v/>
      </c>
      <c r="G908" s="51" t="str">
        <f>IF($A908="","",(IF((VLOOKUP($A908,DATA!$A$1:$M$38,7,FALSE))="X","X",(IF(G907="X",1,G907+1)))))</f>
        <v/>
      </c>
      <c r="H908" s="50" t="str">
        <f>IF($A908="","",(IF((VLOOKUP($A908,DATA!$A$1:$M$38,8,FALSE))="X","X",(IF(H907="X",1,H907+1)))))</f>
        <v/>
      </c>
      <c r="I908" s="50" t="str">
        <f>IF($A908="","",(IF((VLOOKUP($A908,DATA!$A$1:$M$38,9,FALSE))="X","X",(IF(I907="X",1,I907+1)))))</f>
        <v/>
      </c>
      <c r="J908" s="51" t="str">
        <f>IF($A908="","",(IF((VLOOKUP($A908,DATA!$A$1:$M$38,10,FALSE))="X","X",(IF(J907="X",1,J907+1)))))</f>
        <v/>
      </c>
      <c r="K908" s="50" t="str">
        <f>IF($A908="","",(IF((VLOOKUP($A908,DATA!$A$1:$M$38,11,FALSE))="X","X",(IF(K907="X",1,K907+1)))))</f>
        <v/>
      </c>
      <c r="L908" s="50" t="str">
        <f>IF($A908="","",(IF((VLOOKUP($A908,DATA!$A$1:$M$38,12,FALSE))="X","X",(IF(L907="X",1,L907+1)))))</f>
        <v/>
      </c>
      <c r="M908" s="50" t="str">
        <f>IF($A908="","",(IF((VLOOKUP($A908,DATA!$A$1:$M$38,13,FALSE))="X","X",(IF(M907="X",1,M907+1)))))</f>
        <v/>
      </c>
      <c r="N908" s="53" t="str">
        <f t="shared" si="28"/>
        <v/>
      </c>
      <c r="O908" s="51" t="str">
        <f t="shared" si="29"/>
        <v/>
      </c>
      <c r="P908" s="50" t="str">
        <f>IF($A908="","",(IF((VLOOKUP($A908,DATA!$S$1:$AC$38,2,FALSE))="X","X",(IF(P907="X",1,P907+1)))))</f>
        <v/>
      </c>
      <c r="Q908" s="50" t="str">
        <f>IF($A908="","",(IF((VLOOKUP($A908,DATA!$S$1:$AC$38,3,FALSE))="X","X",(IF(Q907="X",1,Q907+1)))))</f>
        <v/>
      </c>
      <c r="R908" s="50" t="str">
        <f>IF($A908="","",(IF((VLOOKUP($A908,DATA!$S$1:$AC$38,4,FALSE))="X","X",(IF(R907="X",1,R907+1)))))</f>
        <v/>
      </c>
      <c r="S908" s="50" t="str">
        <f>IF($A908="","",(IF((VLOOKUP($A908,DATA!$S$1:$AC$38,5,FALSE))="X","X",(IF(S907="X",1,S907+1)))))</f>
        <v/>
      </c>
      <c r="T908" s="50" t="str">
        <f>IF($A908="","",(IF((VLOOKUP($A908,DATA!$S$1:$AC$38,6,FALSE))="X","X",(IF(T907="X",1,T907+1)))))</f>
        <v/>
      </c>
      <c r="U908" s="50" t="str">
        <f>IF($A908="","",(IF((VLOOKUP($A908,DATA!$S$1:$AC$38,7,FALSE))="X","X",(IF(U907="X",1,U907+1)))))</f>
        <v/>
      </c>
      <c r="V908" s="51" t="str">
        <f>IF($A908="","",(IF((VLOOKUP($A908,DATA!$S$1:$AC$38,8,FALSE))="X","X",(IF(V907="X",1,V907+1)))))</f>
        <v/>
      </c>
      <c r="W908" s="50" t="str">
        <f>IF($A908="","",(IF((VLOOKUP($A908,DATA!$S$1:$AC$38,9,FALSE))="X","X",(IF(W907="X",1,W907+1)))))</f>
        <v/>
      </c>
      <c r="X908" s="50" t="str">
        <f>IF($A908="","",(IF((VLOOKUP($A908,DATA!$S$1:$AC$38,10,FALSE))="X","X",(IF(X907="X",1,X907+1)))))</f>
        <v/>
      </c>
      <c r="Y908" s="51" t="str">
        <f>IF($A908="","",(IF((VLOOKUP($A908,DATA!$S$1:$AC$38,11,FALSE))="X","X",(IF(Y907="X",1,Y907+1)))))</f>
        <v/>
      </c>
    </row>
    <row r="909" spans="2:25" ht="18.600000000000001" customHeight="1" x14ac:dyDescent="0.25">
      <c r="B909" s="50" t="str">
        <f>IF($A909="","",(IF((VLOOKUP($A909,DATA!$A$1:$M$38,2,FALSE))="X","X",(IF(B908="X",1,B908+1)))))</f>
        <v/>
      </c>
      <c r="C909" s="51" t="str">
        <f>IF($A909="","",(IF((VLOOKUP($A909,DATA!$A$1:$M$38,3,FALSE))="X","X",(IF(C908="X",1,C908+1)))))</f>
        <v/>
      </c>
      <c r="D909" s="50" t="str">
        <f>IF($A909="","",(IF((VLOOKUP($A909,DATA!$A$1:$M$38,4,FALSE))="X","X",(IF(D908="X",1,D908+1)))))</f>
        <v/>
      </c>
      <c r="E909" s="51" t="str">
        <f>IF($A909="","",(IF((VLOOKUP($A909,DATA!$A$1:$M$38,5,FALSE))="X","X",(IF(E908="X",1,E908+1)))))</f>
        <v/>
      </c>
      <c r="F909" s="50" t="str">
        <f>IF($A909="","",(IF((VLOOKUP($A909,DATA!$A$1:$M$38,6,FALSE))="X","X",(IF(F908="X",1,F908+1)))))</f>
        <v/>
      </c>
      <c r="G909" s="51" t="str">
        <f>IF($A909="","",(IF((VLOOKUP($A909,DATA!$A$1:$M$38,7,FALSE))="X","X",(IF(G908="X",1,G908+1)))))</f>
        <v/>
      </c>
      <c r="H909" s="50" t="str">
        <f>IF($A909="","",(IF((VLOOKUP($A909,DATA!$A$1:$M$38,8,FALSE))="X","X",(IF(H908="X",1,H908+1)))))</f>
        <v/>
      </c>
      <c r="I909" s="50" t="str">
        <f>IF($A909="","",(IF((VLOOKUP($A909,DATA!$A$1:$M$38,9,FALSE))="X","X",(IF(I908="X",1,I908+1)))))</f>
        <v/>
      </c>
      <c r="J909" s="51" t="str">
        <f>IF($A909="","",(IF((VLOOKUP($A909,DATA!$A$1:$M$38,10,FALSE))="X","X",(IF(J908="X",1,J908+1)))))</f>
        <v/>
      </c>
      <c r="K909" s="50" t="str">
        <f>IF($A909="","",(IF((VLOOKUP($A909,DATA!$A$1:$M$38,11,FALSE))="X","X",(IF(K908="X",1,K908+1)))))</f>
        <v/>
      </c>
      <c r="L909" s="50" t="str">
        <f>IF($A909="","",(IF((VLOOKUP($A909,DATA!$A$1:$M$38,12,FALSE))="X","X",(IF(L908="X",1,L908+1)))))</f>
        <v/>
      </c>
      <c r="M909" s="50" t="str">
        <f>IF($A909="","",(IF((VLOOKUP($A909,DATA!$A$1:$M$38,13,FALSE))="X","X",(IF(M908="X",1,M908+1)))))</f>
        <v/>
      </c>
      <c r="N909" s="53" t="str">
        <f t="shared" si="28"/>
        <v/>
      </c>
      <c r="O909" s="51" t="str">
        <f t="shared" si="29"/>
        <v/>
      </c>
      <c r="P909" s="50" t="str">
        <f>IF($A909="","",(IF((VLOOKUP($A909,DATA!$S$1:$AC$38,2,FALSE))="X","X",(IF(P908="X",1,P908+1)))))</f>
        <v/>
      </c>
      <c r="Q909" s="50" t="str">
        <f>IF($A909="","",(IF((VLOOKUP($A909,DATA!$S$1:$AC$38,3,FALSE))="X","X",(IF(Q908="X",1,Q908+1)))))</f>
        <v/>
      </c>
      <c r="R909" s="50" t="str">
        <f>IF($A909="","",(IF((VLOOKUP($A909,DATA!$S$1:$AC$38,4,FALSE))="X","X",(IF(R908="X",1,R908+1)))))</f>
        <v/>
      </c>
      <c r="S909" s="50" t="str">
        <f>IF($A909="","",(IF((VLOOKUP($A909,DATA!$S$1:$AC$38,5,FALSE))="X","X",(IF(S908="X",1,S908+1)))))</f>
        <v/>
      </c>
      <c r="T909" s="50" t="str">
        <f>IF($A909="","",(IF((VLOOKUP($A909,DATA!$S$1:$AC$38,6,FALSE))="X","X",(IF(T908="X",1,T908+1)))))</f>
        <v/>
      </c>
      <c r="U909" s="50" t="str">
        <f>IF($A909="","",(IF((VLOOKUP($A909,DATA!$S$1:$AC$38,7,FALSE))="X","X",(IF(U908="X",1,U908+1)))))</f>
        <v/>
      </c>
      <c r="V909" s="51" t="str">
        <f>IF($A909="","",(IF((VLOOKUP($A909,DATA!$S$1:$AC$38,8,FALSE))="X","X",(IF(V908="X",1,V908+1)))))</f>
        <v/>
      </c>
      <c r="W909" s="50" t="str">
        <f>IF($A909="","",(IF((VLOOKUP($A909,DATA!$S$1:$AC$38,9,FALSE))="X","X",(IF(W908="X",1,W908+1)))))</f>
        <v/>
      </c>
      <c r="X909" s="50" t="str">
        <f>IF($A909="","",(IF((VLOOKUP($A909,DATA!$S$1:$AC$38,10,FALSE))="X","X",(IF(X908="X",1,X908+1)))))</f>
        <v/>
      </c>
      <c r="Y909" s="51" t="str">
        <f>IF($A909="","",(IF((VLOOKUP($A909,DATA!$S$1:$AC$38,11,FALSE))="X","X",(IF(Y908="X",1,Y908+1)))))</f>
        <v/>
      </c>
    </row>
    <row r="910" spans="2:25" ht="18.600000000000001" customHeight="1" x14ac:dyDescent="0.25">
      <c r="B910" s="50" t="str">
        <f>IF($A910="","",(IF((VLOOKUP($A910,DATA!$A$1:$M$38,2,FALSE))="X","X",(IF(B909="X",1,B909+1)))))</f>
        <v/>
      </c>
      <c r="C910" s="51" t="str">
        <f>IF($A910="","",(IF((VLOOKUP($A910,DATA!$A$1:$M$38,3,FALSE))="X","X",(IF(C909="X",1,C909+1)))))</f>
        <v/>
      </c>
      <c r="D910" s="50" t="str">
        <f>IF($A910="","",(IF((VLOOKUP($A910,DATA!$A$1:$M$38,4,FALSE))="X","X",(IF(D909="X",1,D909+1)))))</f>
        <v/>
      </c>
      <c r="E910" s="51" t="str">
        <f>IF($A910="","",(IF((VLOOKUP($A910,DATA!$A$1:$M$38,5,FALSE))="X","X",(IF(E909="X",1,E909+1)))))</f>
        <v/>
      </c>
      <c r="F910" s="50" t="str">
        <f>IF($A910="","",(IF((VLOOKUP($A910,DATA!$A$1:$M$38,6,FALSE))="X","X",(IF(F909="X",1,F909+1)))))</f>
        <v/>
      </c>
      <c r="G910" s="51" t="str">
        <f>IF($A910="","",(IF((VLOOKUP($A910,DATA!$A$1:$M$38,7,FALSE))="X","X",(IF(G909="X",1,G909+1)))))</f>
        <v/>
      </c>
      <c r="H910" s="50" t="str">
        <f>IF($A910="","",(IF((VLOOKUP($A910,DATA!$A$1:$M$38,8,FALSE))="X","X",(IF(H909="X",1,H909+1)))))</f>
        <v/>
      </c>
      <c r="I910" s="50" t="str">
        <f>IF($A910="","",(IF((VLOOKUP($A910,DATA!$A$1:$M$38,9,FALSE))="X","X",(IF(I909="X",1,I909+1)))))</f>
        <v/>
      </c>
      <c r="J910" s="51" t="str">
        <f>IF($A910="","",(IF((VLOOKUP($A910,DATA!$A$1:$M$38,10,FALSE))="X","X",(IF(J909="X",1,J909+1)))))</f>
        <v/>
      </c>
      <c r="K910" s="50" t="str">
        <f>IF($A910="","",(IF((VLOOKUP($A910,DATA!$A$1:$M$38,11,FALSE))="X","X",(IF(K909="X",1,K909+1)))))</f>
        <v/>
      </c>
      <c r="L910" s="50" t="str">
        <f>IF($A910="","",(IF((VLOOKUP($A910,DATA!$A$1:$M$38,12,FALSE))="X","X",(IF(L909="X",1,L909+1)))))</f>
        <v/>
      </c>
      <c r="M910" s="50" t="str">
        <f>IF($A910="","",(IF((VLOOKUP($A910,DATA!$A$1:$M$38,13,FALSE))="X","X",(IF(M909="X",1,M909+1)))))</f>
        <v/>
      </c>
      <c r="N910" s="53" t="str">
        <f t="shared" si="28"/>
        <v/>
      </c>
      <c r="O910" s="51" t="str">
        <f t="shared" si="29"/>
        <v/>
      </c>
      <c r="P910" s="50" t="str">
        <f>IF($A910="","",(IF((VLOOKUP($A910,DATA!$S$1:$AC$38,2,FALSE))="X","X",(IF(P909="X",1,P909+1)))))</f>
        <v/>
      </c>
      <c r="Q910" s="50" t="str">
        <f>IF($A910="","",(IF((VLOOKUP($A910,DATA!$S$1:$AC$38,3,FALSE))="X","X",(IF(Q909="X",1,Q909+1)))))</f>
        <v/>
      </c>
      <c r="R910" s="50" t="str">
        <f>IF($A910="","",(IF((VLOOKUP($A910,DATA!$S$1:$AC$38,4,FALSE))="X","X",(IF(R909="X",1,R909+1)))))</f>
        <v/>
      </c>
      <c r="S910" s="50" t="str">
        <f>IF($A910="","",(IF((VLOOKUP($A910,DATA!$S$1:$AC$38,5,FALSE))="X","X",(IF(S909="X",1,S909+1)))))</f>
        <v/>
      </c>
      <c r="T910" s="50" t="str">
        <f>IF($A910="","",(IF((VLOOKUP($A910,DATA!$S$1:$AC$38,6,FALSE))="X","X",(IF(T909="X",1,T909+1)))))</f>
        <v/>
      </c>
      <c r="U910" s="50" t="str">
        <f>IF($A910="","",(IF((VLOOKUP($A910,DATA!$S$1:$AC$38,7,FALSE))="X","X",(IF(U909="X",1,U909+1)))))</f>
        <v/>
      </c>
      <c r="V910" s="51" t="str">
        <f>IF($A910="","",(IF((VLOOKUP($A910,DATA!$S$1:$AC$38,8,FALSE))="X","X",(IF(V909="X",1,V909+1)))))</f>
        <v/>
      </c>
      <c r="W910" s="50" t="str">
        <f>IF($A910="","",(IF((VLOOKUP($A910,DATA!$S$1:$AC$38,9,FALSE))="X","X",(IF(W909="X",1,W909+1)))))</f>
        <v/>
      </c>
      <c r="X910" s="50" t="str">
        <f>IF($A910="","",(IF((VLOOKUP($A910,DATA!$S$1:$AC$38,10,FALSE))="X","X",(IF(X909="X",1,X909+1)))))</f>
        <v/>
      </c>
      <c r="Y910" s="51" t="str">
        <f>IF($A910="","",(IF((VLOOKUP($A910,DATA!$S$1:$AC$38,11,FALSE))="X","X",(IF(Y909="X",1,Y909+1)))))</f>
        <v/>
      </c>
    </row>
    <row r="911" spans="2:25" ht="18.600000000000001" customHeight="1" x14ac:dyDescent="0.25">
      <c r="B911" s="50" t="str">
        <f>IF($A911="","",(IF((VLOOKUP($A911,DATA!$A$1:$M$38,2,FALSE))="X","X",(IF(B910="X",1,B910+1)))))</f>
        <v/>
      </c>
      <c r="C911" s="51" t="str">
        <f>IF($A911="","",(IF((VLOOKUP($A911,DATA!$A$1:$M$38,3,FALSE))="X","X",(IF(C910="X",1,C910+1)))))</f>
        <v/>
      </c>
      <c r="D911" s="50" t="str">
        <f>IF($A911="","",(IF((VLOOKUP($A911,DATA!$A$1:$M$38,4,FALSE))="X","X",(IF(D910="X",1,D910+1)))))</f>
        <v/>
      </c>
      <c r="E911" s="51" t="str">
        <f>IF($A911="","",(IF((VLOOKUP($A911,DATA!$A$1:$M$38,5,FALSE))="X","X",(IF(E910="X",1,E910+1)))))</f>
        <v/>
      </c>
      <c r="F911" s="50" t="str">
        <f>IF($A911="","",(IF((VLOOKUP($A911,DATA!$A$1:$M$38,6,FALSE))="X","X",(IF(F910="X",1,F910+1)))))</f>
        <v/>
      </c>
      <c r="G911" s="51" t="str">
        <f>IF($A911="","",(IF((VLOOKUP($A911,DATA!$A$1:$M$38,7,FALSE))="X","X",(IF(G910="X",1,G910+1)))))</f>
        <v/>
      </c>
      <c r="H911" s="50" t="str">
        <f>IF($A911="","",(IF((VLOOKUP($A911,DATA!$A$1:$M$38,8,FALSE))="X","X",(IF(H910="X",1,H910+1)))))</f>
        <v/>
      </c>
      <c r="I911" s="50" t="str">
        <f>IF($A911="","",(IF((VLOOKUP($A911,DATA!$A$1:$M$38,9,FALSE))="X","X",(IF(I910="X",1,I910+1)))))</f>
        <v/>
      </c>
      <c r="J911" s="51" t="str">
        <f>IF($A911="","",(IF((VLOOKUP($A911,DATA!$A$1:$M$38,10,FALSE))="X","X",(IF(J910="X",1,J910+1)))))</f>
        <v/>
      </c>
      <c r="K911" s="50" t="str">
        <f>IF($A911="","",(IF((VLOOKUP($A911,DATA!$A$1:$M$38,11,FALSE))="X","X",(IF(K910="X",1,K910+1)))))</f>
        <v/>
      </c>
      <c r="L911" s="50" t="str">
        <f>IF($A911="","",(IF((VLOOKUP($A911,DATA!$A$1:$M$38,12,FALSE))="X","X",(IF(L910="X",1,L910+1)))))</f>
        <v/>
      </c>
      <c r="M911" s="50" t="str">
        <f>IF($A911="","",(IF((VLOOKUP($A911,DATA!$A$1:$M$38,13,FALSE))="X","X",(IF(M910="X",1,M910+1)))))</f>
        <v/>
      </c>
      <c r="N911" s="53" t="str">
        <f t="shared" si="28"/>
        <v/>
      </c>
      <c r="O911" s="51" t="str">
        <f t="shared" si="29"/>
        <v/>
      </c>
      <c r="P911" s="50" t="str">
        <f>IF($A911="","",(IF((VLOOKUP($A911,DATA!$S$1:$AC$38,2,FALSE))="X","X",(IF(P910="X",1,P910+1)))))</f>
        <v/>
      </c>
      <c r="Q911" s="50" t="str">
        <f>IF($A911="","",(IF((VLOOKUP($A911,DATA!$S$1:$AC$38,3,FALSE))="X","X",(IF(Q910="X",1,Q910+1)))))</f>
        <v/>
      </c>
      <c r="R911" s="50" t="str">
        <f>IF($A911="","",(IF((VLOOKUP($A911,DATA!$S$1:$AC$38,4,FALSE))="X","X",(IF(R910="X",1,R910+1)))))</f>
        <v/>
      </c>
      <c r="S911" s="50" t="str">
        <f>IF($A911="","",(IF((VLOOKUP($A911,DATA!$S$1:$AC$38,5,FALSE))="X","X",(IF(S910="X",1,S910+1)))))</f>
        <v/>
      </c>
      <c r="T911" s="50" t="str">
        <f>IF($A911="","",(IF((VLOOKUP($A911,DATA!$S$1:$AC$38,6,FALSE))="X","X",(IF(T910="X",1,T910+1)))))</f>
        <v/>
      </c>
      <c r="U911" s="50" t="str">
        <f>IF($A911="","",(IF((VLOOKUP($A911,DATA!$S$1:$AC$38,7,FALSE))="X","X",(IF(U910="X",1,U910+1)))))</f>
        <v/>
      </c>
      <c r="V911" s="51" t="str">
        <f>IF($A911="","",(IF((VLOOKUP($A911,DATA!$S$1:$AC$38,8,FALSE))="X","X",(IF(V910="X",1,V910+1)))))</f>
        <v/>
      </c>
      <c r="W911" s="50" t="str">
        <f>IF($A911="","",(IF((VLOOKUP($A911,DATA!$S$1:$AC$38,9,FALSE))="X","X",(IF(W910="X",1,W910+1)))))</f>
        <v/>
      </c>
      <c r="X911" s="50" t="str">
        <f>IF($A911="","",(IF((VLOOKUP($A911,DATA!$S$1:$AC$38,10,FALSE))="X","X",(IF(X910="X",1,X910+1)))))</f>
        <v/>
      </c>
      <c r="Y911" s="51" t="str">
        <f>IF($A911="","",(IF((VLOOKUP($A911,DATA!$S$1:$AC$38,11,FALSE))="X","X",(IF(Y910="X",1,Y910+1)))))</f>
        <v/>
      </c>
    </row>
    <row r="912" spans="2:25" ht="18.600000000000001" customHeight="1" x14ac:dyDescent="0.25">
      <c r="B912" s="50" t="str">
        <f>IF($A912="","",(IF((VLOOKUP($A912,DATA!$A$1:$M$38,2,FALSE))="X","X",(IF(B911="X",1,B911+1)))))</f>
        <v/>
      </c>
      <c r="C912" s="51" t="str">
        <f>IF($A912="","",(IF((VLOOKUP($A912,DATA!$A$1:$M$38,3,FALSE))="X","X",(IF(C911="X",1,C911+1)))))</f>
        <v/>
      </c>
      <c r="D912" s="50" t="str">
        <f>IF($A912="","",(IF((VLOOKUP($A912,DATA!$A$1:$M$38,4,FALSE))="X","X",(IF(D911="X",1,D911+1)))))</f>
        <v/>
      </c>
      <c r="E912" s="51" t="str">
        <f>IF($A912="","",(IF((VLOOKUP($A912,DATA!$A$1:$M$38,5,FALSE))="X","X",(IF(E911="X",1,E911+1)))))</f>
        <v/>
      </c>
      <c r="F912" s="50" t="str">
        <f>IF($A912="","",(IF((VLOOKUP($A912,DATA!$A$1:$M$38,6,FALSE))="X","X",(IF(F911="X",1,F911+1)))))</f>
        <v/>
      </c>
      <c r="G912" s="51" t="str">
        <f>IF($A912="","",(IF((VLOOKUP($A912,DATA!$A$1:$M$38,7,FALSE))="X","X",(IF(G911="X",1,G911+1)))))</f>
        <v/>
      </c>
      <c r="H912" s="50" t="str">
        <f>IF($A912="","",(IF((VLOOKUP($A912,DATA!$A$1:$M$38,8,FALSE))="X","X",(IF(H911="X",1,H911+1)))))</f>
        <v/>
      </c>
      <c r="I912" s="50" t="str">
        <f>IF($A912="","",(IF((VLOOKUP($A912,DATA!$A$1:$M$38,9,FALSE))="X","X",(IF(I911="X",1,I911+1)))))</f>
        <v/>
      </c>
      <c r="J912" s="51" t="str">
        <f>IF($A912="","",(IF((VLOOKUP($A912,DATA!$A$1:$M$38,10,FALSE))="X","X",(IF(J911="X",1,J911+1)))))</f>
        <v/>
      </c>
      <c r="K912" s="50" t="str">
        <f>IF($A912="","",(IF((VLOOKUP($A912,DATA!$A$1:$M$38,11,FALSE))="X","X",(IF(K911="X",1,K911+1)))))</f>
        <v/>
      </c>
      <c r="L912" s="50" t="str">
        <f>IF($A912="","",(IF((VLOOKUP($A912,DATA!$A$1:$M$38,12,FALSE))="X","X",(IF(L911="X",1,L911+1)))))</f>
        <v/>
      </c>
      <c r="M912" s="50" t="str">
        <f>IF($A912="","",(IF((VLOOKUP($A912,DATA!$A$1:$M$38,13,FALSE))="X","X",(IF(M911="X",1,M911+1)))))</f>
        <v/>
      </c>
      <c r="N912" s="53" t="str">
        <f t="shared" si="28"/>
        <v/>
      </c>
      <c r="O912" s="51" t="str">
        <f t="shared" si="29"/>
        <v/>
      </c>
      <c r="P912" s="50" t="str">
        <f>IF($A912="","",(IF((VLOOKUP($A912,DATA!$S$1:$AC$38,2,FALSE))="X","X",(IF(P911="X",1,P911+1)))))</f>
        <v/>
      </c>
      <c r="Q912" s="50" t="str">
        <f>IF($A912="","",(IF((VLOOKUP($A912,DATA!$S$1:$AC$38,3,FALSE))="X","X",(IF(Q911="X",1,Q911+1)))))</f>
        <v/>
      </c>
      <c r="R912" s="50" t="str">
        <f>IF($A912="","",(IF((VLOOKUP($A912,DATA!$S$1:$AC$38,4,FALSE))="X","X",(IF(R911="X",1,R911+1)))))</f>
        <v/>
      </c>
      <c r="S912" s="50" t="str">
        <f>IF($A912="","",(IF((VLOOKUP($A912,DATA!$S$1:$AC$38,5,FALSE))="X","X",(IF(S911="X",1,S911+1)))))</f>
        <v/>
      </c>
      <c r="T912" s="50" t="str">
        <f>IF($A912="","",(IF((VLOOKUP($A912,DATA!$S$1:$AC$38,6,FALSE))="X","X",(IF(T911="X",1,T911+1)))))</f>
        <v/>
      </c>
      <c r="U912" s="50" t="str">
        <f>IF($A912="","",(IF((VLOOKUP($A912,DATA!$S$1:$AC$38,7,FALSE))="X","X",(IF(U911="X",1,U911+1)))))</f>
        <v/>
      </c>
      <c r="V912" s="51" t="str">
        <f>IF($A912="","",(IF((VLOOKUP($A912,DATA!$S$1:$AC$38,8,FALSE))="X","X",(IF(V911="X",1,V911+1)))))</f>
        <v/>
      </c>
      <c r="W912" s="50" t="str">
        <f>IF($A912="","",(IF((VLOOKUP($A912,DATA!$S$1:$AC$38,9,FALSE))="X","X",(IF(W911="X",1,W911+1)))))</f>
        <v/>
      </c>
      <c r="X912" s="50" t="str">
        <f>IF($A912="","",(IF((VLOOKUP($A912,DATA!$S$1:$AC$38,10,FALSE))="X","X",(IF(X911="X",1,X911+1)))))</f>
        <v/>
      </c>
      <c r="Y912" s="51" t="str">
        <f>IF($A912="","",(IF((VLOOKUP($A912,DATA!$S$1:$AC$38,11,FALSE))="X","X",(IF(Y911="X",1,Y911+1)))))</f>
        <v/>
      </c>
    </row>
    <row r="913" spans="2:25" ht="18.600000000000001" customHeight="1" x14ac:dyDescent="0.25">
      <c r="B913" s="50" t="str">
        <f>IF($A913="","",(IF((VLOOKUP($A913,DATA!$A$1:$M$38,2,FALSE))="X","X",(IF(B912="X",1,B912+1)))))</f>
        <v/>
      </c>
      <c r="C913" s="51" t="str">
        <f>IF($A913="","",(IF((VLOOKUP($A913,DATA!$A$1:$M$38,3,FALSE))="X","X",(IF(C912="X",1,C912+1)))))</f>
        <v/>
      </c>
      <c r="D913" s="50" t="str">
        <f>IF($A913="","",(IF((VLOOKUP($A913,DATA!$A$1:$M$38,4,FALSE))="X","X",(IF(D912="X",1,D912+1)))))</f>
        <v/>
      </c>
      <c r="E913" s="51" t="str">
        <f>IF($A913="","",(IF((VLOOKUP($A913,DATA!$A$1:$M$38,5,FALSE))="X","X",(IF(E912="X",1,E912+1)))))</f>
        <v/>
      </c>
      <c r="F913" s="50" t="str">
        <f>IF($A913="","",(IF((VLOOKUP($A913,DATA!$A$1:$M$38,6,FALSE))="X","X",(IF(F912="X",1,F912+1)))))</f>
        <v/>
      </c>
      <c r="G913" s="51" t="str">
        <f>IF($A913="","",(IF((VLOOKUP($A913,DATA!$A$1:$M$38,7,FALSE))="X","X",(IF(G912="X",1,G912+1)))))</f>
        <v/>
      </c>
      <c r="H913" s="50" t="str">
        <f>IF($A913="","",(IF((VLOOKUP($A913,DATA!$A$1:$M$38,8,FALSE))="X","X",(IF(H912="X",1,H912+1)))))</f>
        <v/>
      </c>
      <c r="I913" s="50" t="str">
        <f>IF($A913="","",(IF((VLOOKUP($A913,DATA!$A$1:$M$38,9,FALSE))="X","X",(IF(I912="X",1,I912+1)))))</f>
        <v/>
      </c>
      <c r="J913" s="51" t="str">
        <f>IF($A913="","",(IF((VLOOKUP($A913,DATA!$A$1:$M$38,10,FALSE))="X","X",(IF(J912="X",1,J912+1)))))</f>
        <v/>
      </c>
      <c r="K913" s="50" t="str">
        <f>IF($A913="","",(IF((VLOOKUP($A913,DATA!$A$1:$M$38,11,FALSE))="X","X",(IF(K912="X",1,K912+1)))))</f>
        <v/>
      </c>
      <c r="L913" s="50" t="str">
        <f>IF($A913="","",(IF((VLOOKUP($A913,DATA!$A$1:$M$38,12,FALSE))="X","X",(IF(L912="X",1,L912+1)))))</f>
        <v/>
      </c>
      <c r="M913" s="50" t="str">
        <f>IF($A913="","",(IF((VLOOKUP($A913,DATA!$A$1:$M$38,13,FALSE))="X","X",(IF(M912="X",1,M912+1)))))</f>
        <v/>
      </c>
      <c r="N913" s="53" t="str">
        <f t="shared" si="28"/>
        <v/>
      </c>
      <c r="O913" s="51" t="str">
        <f t="shared" si="29"/>
        <v/>
      </c>
      <c r="P913" s="50" t="str">
        <f>IF($A913="","",(IF((VLOOKUP($A913,DATA!$S$1:$AC$38,2,FALSE))="X","X",(IF(P912="X",1,P912+1)))))</f>
        <v/>
      </c>
      <c r="Q913" s="50" t="str">
        <f>IF($A913="","",(IF((VLOOKUP($A913,DATA!$S$1:$AC$38,3,FALSE))="X","X",(IF(Q912="X",1,Q912+1)))))</f>
        <v/>
      </c>
      <c r="R913" s="50" t="str">
        <f>IF($A913="","",(IF((VLOOKUP($A913,DATA!$S$1:$AC$38,4,FALSE))="X","X",(IF(R912="X",1,R912+1)))))</f>
        <v/>
      </c>
      <c r="S913" s="50" t="str">
        <f>IF($A913="","",(IF((VLOOKUP($A913,DATA!$S$1:$AC$38,5,FALSE))="X","X",(IF(S912="X",1,S912+1)))))</f>
        <v/>
      </c>
      <c r="T913" s="50" t="str">
        <f>IF($A913="","",(IF((VLOOKUP($A913,DATA!$S$1:$AC$38,6,FALSE))="X","X",(IF(T912="X",1,T912+1)))))</f>
        <v/>
      </c>
      <c r="U913" s="50" t="str">
        <f>IF($A913="","",(IF((VLOOKUP($A913,DATA!$S$1:$AC$38,7,FALSE))="X","X",(IF(U912="X",1,U912+1)))))</f>
        <v/>
      </c>
      <c r="V913" s="51" t="str">
        <f>IF($A913="","",(IF((VLOOKUP($A913,DATA!$S$1:$AC$38,8,FALSE))="X","X",(IF(V912="X",1,V912+1)))))</f>
        <v/>
      </c>
      <c r="W913" s="50" t="str">
        <f>IF($A913="","",(IF((VLOOKUP($A913,DATA!$S$1:$AC$38,9,FALSE))="X","X",(IF(W912="X",1,W912+1)))))</f>
        <v/>
      </c>
      <c r="X913" s="50" t="str">
        <f>IF($A913="","",(IF((VLOOKUP($A913,DATA!$S$1:$AC$38,10,FALSE))="X","X",(IF(X912="X",1,X912+1)))))</f>
        <v/>
      </c>
      <c r="Y913" s="51" t="str">
        <f>IF($A913="","",(IF((VLOOKUP($A913,DATA!$S$1:$AC$38,11,FALSE))="X","X",(IF(Y912="X",1,Y912+1)))))</f>
        <v/>
      </c>
    </row>
    <row r="914" spans="2:25" ht="18.600000000000001" customHeight="1" x14ac:dyDescent="0.25">
      <c r="B914" s="50" t="str">
        <f>IF($A914="","",(IF((VLOOKUP($A914,DATA!$A$1:$M$38,2,FALSE))="X","X",(IF(B913="X",1,B913+1)))))</f>
        <v/>
      </c>
      <c r="C914" s="51" t="str">
        <f>IF($A914="","",(IF((VLOOKUP($A914,DATA!$A$1:$M$38,3,FALSE))="X","X",(IF(C913="X",1,C913+1)))))</f>
        <v/>
      </c>
      <c r="D914" s="50" t="str">
        <f>IF($A914="","",(IF((VLOOKUP($A914,DATA!$A$1:$M$38,4,FALSE))="X","X",(IF(D913="X",1,D913+1)))))</f>
        <v/>
      </c>
      <c r="E914" s="51" t="str">
        <f>IF($A914="","",(IF((VLOOKUP($A914,DATA!$A$1:$M$38,5,FALSE))="X","X",(IF(E913="X",1,E913+1)))))</f>
        <v/>
      </c>
      <c r="F914" s="50" t="str">
        <f>IF($A914="","",(IF((VLOOKUP($A914,DATA!$A$1:$M$38,6,FALSE))="X","X",(IF(F913="X",1,F913+1)))))</f>
        <v/>
      </c>
      <c r="G914" s="51" t="str">
        <f>IF($A914="","",(IF((VLOOKUP($A914,DATA!$A$1:$M$38,7,FALSE))="X","X",(IF(G913="X",1,G913+1)))))</f>
        <v/>
      </c>
      <c r="H914" s="50" t="str">
        <f>IF($A914="","",(IF((VLOOKUP($A914,DATA!$A$1:$M$38,8,FALSE))="X","X",(IF(H913="X",1,H913+1)))))</f>
        <v/>
      </c>
      <c r="I914" s="50" t="str">
        <f>IF($A914="","",(IF((VLOOKUP($A914,DATA!$A$1:$M$38,9,FALSE))="X","X",(IF(I913="X",1,I913+1)))))</f>
        <v/>
      </c>
      <c r="J914" s="51" t="str">
        <f>IF($A914="","",(IF((VLOOKUP($A914,DATA!$A$1:$M$38,10,FALSE))="X","X",(IF(J913="X",1,J913+1)))))</f>
        <v/>
      </c>
      <c r="K914" s="50" t="str">
        <f>IF($A914="","",(IF((VLOOKUP($A914,DATA!$A$1:$M$38,11,FALSE))="X","X",(IF(K913="X",1,K913+1)))))</f>
        <v/>
      </c>
      <c r="L914" s="50" t="str">
        <f>IF($A914="","",(IF((VLOOKUP($A914,DATA!$A$1:$M$38,12,FALSE))="X","X",(IF(L913="X",1,L913+1)))))</f>
        <v/>
      </c>
      <c r="M914" s="50" t="str">
        <f>IF($A914="","",(IF((VLOOKUP($A914,DATA!$A$1:$M$38,13,FALSE))="X","X",(IF(M913="X",1,M913+1)))))</f>
        <v/>
      </c>
      <c r="N914" s="53" t="str">
        <f t="shared" si="28"/>
        <v/>
      </c>
      <c r="O914" s="51" t="str">
        <f t="shared" si="29"/>
        <v/>
      </c>
      <c r="P914" s="50" t="str">
        <f>IF($A914="","",(IF((VLOOKUP($A914,DATA!$S$1:$AC$38,2,FALSE))="X","X",(IF(P913="X",1,P913+1)))))</f>
        <v/>
      </c>
      <c r="Q914" s="50" t="str">
        <f>IF($A914="","",(IF((VLOOKUP($A914,DATA!$S$1:$AC$38,3,FALSE))="X","X",(IF(Q913="X",1,Q913+1)))))</f>
        <v/>
      </c>
      <c r="R914" s="50" t="str">
        <f>IF($A914="","",(IF((VLOOKUP($A914,DATA!$S$1:$AC$38,4,FALSE))="X","X",(IF(R913="X",1,R913+1)))))</f>
        <v/>
      </c>
      <c r="S914" s="50" t="str">
        <f>IF($A914="","",(IF((VLOOKUP($A914,DATA!$S$1:$AC$38,5,FALSE))="X","X",(IF(S913="X",1,S913+1)))))</f>
        <v/>
      </c>
      <c r="T914" s="50" t="str">
        <f>IF($A914="","",(IF((VLOOKUP($A914,DATA!$S$1:$AC$38,6,FALSE))="X","X",(IF(T913="X",1,T913+1)))))</f>
        <v/>
      </c>
      <c r="U914" s="50" t="str">
        <f>IF($A914="","",(IF((VLOOKUP($A914,DATA!$S$1:$AC$38,7,FALSE))="X","X",(IF(U913="X",1,U913+1)))))</f>
        <v/>
      </c>
      <c r="V914" s="51" t="str">
        <f>IF($A914="","",(IF((VLOOKUP($A914,DATA!$S$1:$AC$38,8,FALSE))="X","X",(IF(V913="X",1,V913+1)))))</f>
        <v/>
      </c>
      <c r="W914" s="50" t="str">
        <f>IF($A914="","",(IF((VLOOKUP($A914,DATA!$S$1:$AC$38,9,FALSE))="X","X",(IF(W913="X",1,W913+1)))))</f>
        <v/>
      </c>
      <c r="X914" s="50" t="str">
        <f>IF($A914="","",(IF((VLOOKUP($A914,DATA!$S$1:$AC$38,10,FALSE))="X","X",(IF(X913="X",1,X913+1)))))</f>
        <v/>
      </c>
      <c r="Y914" s="51" t="str">
        <f>IF($A914="","",(IF((VLOOKUP($A914,DATA!$S$1:$AC$38,11,FALSE))="X","X",(IF(Y913="X",1,Y913+1)))))</f>
        <v/>
      </c>
    </row>
    <row r="915" spans="2:25" ht="18.600000000000001" customHeight="1" x14ac:dyDescent="0.25">
      <c r="B915" s="50" t="str">
        <f>IF($A915="","",(IF((VLOOKUP($A915,DATA!$A$1:$M$38,2,FALSE))="X","X",(IF(B914="X",1,B914+1)))))</f>
        <v/>
      </c>
      <c r="C915" s="51" t="str">
        <f>IF($A915="","",(IF((VLOOKUP($A915,DATA!$A$1:$M$38,3,FALSE))="X","X",(IF(C914="X",1,C914+1)))))</f>
        <v/>
      </c>
      <c r="D915" s="50" t="str">
        <f>IF($A915="","",(IF((VLOOKUP($A915,DATA!$A$1:$M$38,4,FALSE))="X","X",(IF(D914="X",1,D914+1)))))</f>
        <v/>
      </c>
      <c r="E915" s="51" t="str">
        <f>IF($A915="","",(IF((VLOOKUP($A915,DATA!$A$1:$M$38,5,FALSE))="X","X",(IF(E914="X",1,E914+1)))))</f>
        <v/>
      </c>
      <c r="F915" s="50" t="str">
        <f>IF($A915="","",(IF((VLOOKUP($A915,DATA!$A$1:$M$38,6,FALSE))="X","X",(IF(F914="X",1,F914+1)))))</f>
        <v/>
      </c>
      <c r="G915" s="51" t="str">
        <f>IF($A915="","",(IF((VLOOKUP($A915,DATA!$A$1:$M$38,7,FALSE))="X","X",(IF(G914="X",1,G914+1)))))</f>
        <v/>
      </c>
      <c r="H915" s="50" t="str">
        <f>IF($A915="","",(IF((VLOOKUP($A915,DATA!$A$1:$M$38,8,FALSE))="X","X",(IF(H914="X",1,H914+1)))))</f>
        <v/>
      </c>
      <c r="I915" s="50" t="str">
        <f>IF($A915="","",(IF((VLOOKUP($A915,DATA!$A$1:$M$38,9,FALSE))="X","X",(IF(I914="X",1,I914+1)))))</f>
        <v/>
      </c>
      <c r="J915" s="51" t="str">
        <f>IF($A915="","",(IF((VLOOKUP($A915,DATA!$A$1:$M$38,10,FALSE))="X","X",(IF(J914="X",1,J914+1)))))</f>
        <v/>
      </c>
      <c r="K915" s="50" t="str">
        <f>IF($A915="","",(IF((VLOOKUP($A915,DATA!$A$1:$M$38,11,FALSE))="X","X",(IF(K914="X",1,K914+1)))))</f>
        <v/>
      </c>
      <c r="L915" s="50" t="str">
        <f>IF($A915="","",(IF((VLOOKUP($A915,DATA!$A$1:$M$38,12,FALSE))="X","X",(IF(L914="X",1,L914+1)))))</f>
        <v/>
      </c>
      <c r="M915" s="50" t="str">
        <f>IF($A915="","",(IF((VLOOKUP($A915,DATA!$A$1:$M$38,13,FALSE))="X","X",(IF(M914="X",1,M914+1)))))</f>
        <v/>
      </c>
      <c r="N915" s="53" t="str">
        <f t="shared" si="28"/>
        <v/>
      </c>
      <c r="O915" s="51" t="str">
        <f t="shared" si="29"/>
        <v/>
      </c>
      <c r="P915" s="50" t="str">
        <f>IF($A915="","",(IF((VLOOKUP($A915,DATA!$S$1:$AC$38,2,FALSE))="X","X",(IF(P914="X",1,P914+1)))))</f>
        <v/>
      </c>
      <c r="Q915" s="50" t="str">
        <f>IF($A915="","",(IF((VLOOKUP($A915,DATA!$S$1:$AC$38,3,FALSE))="X","X",(IF(Q914="X",1,Q914+1)))))</f>
        <v/>
      </c>
      <c r="R915" s="50" t="str">
        <f>IF($A915="","",(IF((VLOOKUP($A915,DATA!$S$1:$AC$38,4,FALSE))="X","X",(IF(R914="X",1,R914+1)))))</f>
        <v/>
      </c>
      <c r="S915" s="50" t="str">
        <f>IF($A915="","",(IF((VLOOKUP($A915,DATA!$S$1:$AC$38,5,FALSE))="X","X",(IF(S914="X",1,S914+1)))))</f>
        <v/>
      </c>
      <c r="T915" s="50" t="str">
        <f>IF($A915="","",(IF((VLOOKUP($A915,DATA!$S$1:$AC$38,6,FALSE))="X","X",(IF(T914="X",1,T914+1)))))</f>
        <v/>
      </c>
      <c r="U915" s="50" t="str">
        <f>IF($A915="","",(IF((VLOOKUP($A915,DATA!$S$1:$AC$38,7,FALSE))="X","X",(IF(U914="X",1,U914+1)))))</f>
        <v/>
      </c>
      <c r="V915" s="51" t="str">
        <f>IF($A915="","",(IF((VLOOKUP($A915,DATA!$S$1:$AC$38,8,FALSE))="X","X",(IF(V914="X",1,V914+1)))))</f>
        <v/>
      </c>
      <c r="W915" s="50" t="str">
        <f>IF($A915="","",(IF((VLOOKUP($A915,DATA!$S$1:$AC$38,9,FALSE))="X","X",(IF(W914="X",1,W914+1)))))</f>
        <v/>
      </c>
      <c r="X915" s="50" t="str">
        <f>IF($A915="","",(IF((VLOOKUP($A915,DATA!$S$1:$AC$38,10,FALSE))="X","X",(IF(X914="X",1,X914+1)))))</f>
        <v/>
      </c>
      <c r="Y915" s="51" t="str">
        <f>IF($A915="","",(IF((VLOOKUP($A915,DATA!$S$1:$AC$38,11,FALSE))="X","X",(IF(Y914="X",1,Y914+1)))))</f>
        <v/>
      </c>
    </row>
    <row r="916" spans="2:25" ht="18.600000000000001" customHeight="1" x14ac:dyDescent="0.25">
      <c r="B916" s="50" t="str">
        <f>IF($A916="","",(IF((VLOOKUP($A916,DATA!$A$1:$M$38,2,FALSE))="X","X",(IF(B915="X",1,B915+1)))))</f>
        <v/>
      </c>
      <c r="C916" s="51" t="str">
        <f>IF($A916="","",(IF((VLOOKUP($A916,DATA!$A$1:$M$38,3,FALSE))="X","X",(IF(C915="X",1,C915+1)))))</f>
        <v/>
      </c>
      <c r="D916" s="50" t="str">
        <f>IF($A916="","",(IF((VLOOKUP($A916,DATA!$A$1:$M$38,4,FALSE))="X","X",(IF(D915="X",1,D915+1)))))</f>
        <v/>
      </c>
      <c r="E916" s="51" t="str">
        <f>IF($A916="","",(IF((VLOOKUP($A916,DATA!$A$1:$M$38,5,FALSE))="X","X",(IF(E915="X",1,E915+1)))))</f>
        <v/>
      </c>
      <c r="F916" s="50" t="str">
        <f>IF($A916="","",(IF((VLOOKUP($A916,DATA!$A$1:$M$38,6,FALSE))="X","X",(IF(F915="X",1,F915+1)))))</f>
        <v/>
      </c>
      <c r="G916" s="51" t="str">
        <f>IF($A916="","",(IF((VLOOKUP($A916,DATA!$A$1:$M$38,7,FALSE))="X","X",(IF(G915="X",1,G915+1)))))</f>
        <v/>
      </c>
      <c r="H916" s="50" t="str">
        <f>IF($A916="","",(IF((VLOOKUP($A916,DATA!$A$1:$M$38,8,FALSE))="X","X",(IF(H915="X",1,H915+1)))))</f>
        <v/>
      </c>
      <c r="I916" s="50" t="str">
        <f>IF($A916="","",(IF((VLOOKUP($A916,DATA!$A$1:$M$38,9,FALSE))="X","X",(IF(I915="X",1,I915+1)))))</f>
        <v/>
      </c>
      <c r="J916" s="51" t="str">
        <f>IF($A916="","",(IF((VLOOKUP($A916,DATA!$A$1:$M$38,10,FALSE))="X","X",(IF(J915="X",1,J915+1)))))</f>
        <v/>
      </c>
      <c r="K916" s="50" t="str">
        <f>IF($A916="","",(IF((VLOOKUP($A916,DATA!$A$1:$M$38,11,FALSE))="X","X",(IF(K915="X",1,K915+1)))))</f>
        <v/>
      </c>
      <c r="L916" s="50" t="str">
        <f>IF($A916="","",(IF((VLOOKUP($A916,DATA!$A$1:$M$38,12,FALSE))="X","X",(IF(L915="X",1,L915+1)))))</f>
        <v/>
      </c>
      <c r="M916" s="50" t="str">
        <f>IF($A916="","",(IF((VLOOKUP($A916,DATA!$A$1:$M$38,13,FALSE))="X","X",(IF(M915="X",1,M915+1)))))</f>
        <v/>
      </c>
      <c r="N916" s="53" t="str">
        <f t="shared" si="28"/>
        <v/>
      </c>
      <c r="O916" s="51" t="str">
        <f t="shared" si="29"/>
        <v/>
      </c>
      <c r="P916" s="50" t="str">
        <f>IF($A916="","",(IF((VLOOKUP($A916,DATA!$S$1:$AC$38,2,FALSE))="X","X",(IF(P915="X",1,P915+1)))))</f>
        <v/>
      </c>
      <c r="Q916" s="50" t="str">
        <f>IF($A916="","",(IF((VLOOKUP($A916,DATA!$S$1:$AC$38,3,FALSE))="X","X",(IF(Q915="X",1,Q915+1)))))</f>
        <v/>
      </c>
      <c r="R916" s="50" t="str">
        <f>IF($A916="","",(IF((VLOOKUP($A916,DATA!$S$1:$AC$38,4,FALSE))="X","X",(IF(R915="X",1,R915+1)))))</f>
        <v/>
      </c>
      <c r="S916" s="50" t="str">
        <f>IF($A916="","",(IF((VLOOKUP($A916,DATA!$S$1:$AC$38,5,FALSE))="X","X",(IF(S915="X",1,S915+1)))))</f>
        <v/>
      </c>
      <c r="T916" s="50" t="str">
        <f>IF($A916="","",(IF((VLOOKUP($A916,DATA!$S$1:$AC$38,6,FALSE))="X","X",(IF(T915="X",1,T915+1)))))</f>
        <v/>
      </c>
      <c r="U916" s="50" t="str">
        <f>IF($A916="","",(IF((VLOOKUP($A916,DATA!$S$1:$AC$38,7,FALSE))="X","X",(IF(U915="X",1,U915+1)))))</f>
        <v/>
      </c>
      <c r="V916" s="51" t="str">
        <f>IF($A916="","",(IF((VLOOKUP($A916,DATA!$S$1:$AC$38,8,FALSE))="X","X",(IF(V915="X",1,V915+1)))))</f>
        <v/>
      </c>
      <c r="W916" s="50" t="str">
        <f>IF($A916="","",(IF((VLOOKUP($A916,DATA!$S$1:$AC$38,9,FALSE))="X","X",(IF(W915="X",1,W915+1)))))</f>
        <v/>
      </c>
      <c r="X916" s="50" t="str">
        <f>IF($A916="","",(IF((VLOOKUP($A916,DATA!$S$1:$AC$38,10,FALSE))="X","X",(IF(X915="X",1,X915+1)))))</f>
        <v/>
      </c>
      <c r="Y916" s="51" t="str">
        <f>IF($A916="","",(IF((VLOOKUP($A916,DATA!$S$1:$AC$38,11,FALSE))="X","X",(IF(Y915="X",1,Y915+1)))))</f>
        <v/>
      </c>
    </row>
    <row r="917" spans="2:25" ht="18.600000000000001" customHeight="1" x14ac:dyDescent="0.25">
      <c r="B917" s="50" t="str">
        <f>IF($A917="","",(IF((VLOOKUP($A917,DATA!$A$1:$M$38,2,FALSE))="X","X",(IF(B916="X",1,B916+1)))))</f>
        <v/>
      </c>
      <c r="C917" s="51" t="str">
        <f>IF($A917="","",(IF((VLOOKUP($A917,DATA!$A$1:$M$38,3,FALSE))="X","X",(IF(C916="X",1,C916+1)))))</f>
        <v/>
      </c>
      <c r="D917" s="50" t="str">
        <f>IF($A917="","",(IF((VLOOKUP($A917,DATA!$A$1:$M$38,4,FALSE))="X","X",(IF(D916="X",1,D916+1)))))</f>
        <v/>
      </c>
      <c r="E917" s="51" t="str">
        <f>IF($A917="","",(IF((VLOOKUP($A917,DATA!$A$1:$M$38,5,FALSE))="X","X",(IF(E916="X",1,E916+1)))))</f>
        <v/>
      </c>
      <c r="F917" s="50" t="str">
        <f>IF($A917="","",(IF((VLOOKUP($A917,DATA!$A$1:$M$38,6,FALSE))="X","X",(IF(F916="X",1,F916+1)))))</f>
        <v/>
      </c>
      <c r="G917" s="51" t="str">
        <f>IF($A917="","",(IF((VLOOKUP($A917,DATA!$A$1:$M$38,7,FALSE))="X","X",(IF(G916="X",1,G916+1)))))</f>
        <v/>
      </c>
      <c r="H917" s="50" t="str">
        <f>IF($A917="","",(IF((VLOOKUP($A917,DATA!$A$1:$M$38,8,FALSE))="X","X",(IF(H916="X",1,H916+1)))))</f>
        <v/>
      </c>
      <c r="I917" s="50" t="str">
        <f>IF($A917="","",(IF((VLOOKUP($A917,DATA!$A$1:$M$38,9,FALSE))="X","X",(IF(I916="X",1,I916+1)))))</f>
        <v/>
      </c>
      <c r="J917" s="51" t="str">
        <f>IF($A917="","",(IF((VLOOKUP($A917,DATA!$A$1:$M$38,10,FALSE))="X","X",(IF(J916="X",1,J916+1)))))</f>
        <v/>
      </c>
      <c r="K917" s="50" t="str">
        <f>IF($A917="","",(IF((VLOOKUP($A917,DATA!$A$1:$M$38,11,FALSE))="X","X",(IF(K916="X",1,K916+1)))))</f>
        <v/>
      </c>
      <c r="L917" s="50" t="str">
        <f>IF($A917="","",(IF((VLOOKUP($A917,DATA!$A$1:$M$38,12,FALSE))="X","X",(IF(L916="X",1,L916+1)))))</f>
        <v/>
      </c>
      <c r="M917" s="50" t="str">
        <f>IF($A917="","",(IF((VLOOKUP($A917,DATA!$A$1:$M$38,13,FALSE))="X","X",(IF(M916="X",1,M916+1)))))</f>
        <v/>
      </c>
      <c r="N917" s="53" t="str">
        <f t="shared" si="28"/>
        <v/>
      </c>
      <c r="O917" s="51" t="str">
        <f t="shared" si="29"/>
        <v/>
      </c>
      <c r="P917" s="50" t="str">
        <f>IF($A917="","",(IF((VLOOKUP($A917,DATA!$S$1:$AC$38,2,FALSE))="X","X",(IF(P916="X",1,P916+1)))))</f>
        <v/>
      </c>
      <c r="Q917" s="50" t="str">
        <f>IF($A917="","",(IF((VLOOKUP($A917,DATA!$S$1:$AC$38,3,FALSE))="X","X",(IF(Q916="X",1,Q916+1)))))</f>
        <v/>
      </c>
      <c r="R917" s="50" t="str">
        <f>IF($A917="","",(IF((VLOOKUP($A917,DATA!$S$1:$AC$38,4,FALSE))="X","X",(IF(R916="X",1,R916+1)))))</f>
        <v/>
      </c>
      <c r="S917" s="50" t="str">
        <f>IF($A917="","",(IF((VLOOKUP($A917,DATA!$S$1:$AC$38,5,FALSE))="X","X",(IF(S916="X",1,S916+1)))))</f>
        <v/>
      </c>
      <c r="T917" s="50" t="str">
        <f>IF($A917="","",(IF((VLOOKUP($A917,DATA!$S$1:$AC$38,6,FALSE))="X","X",(IF(T916="X",1,T916+1)))))</f>
        <v/>
      </c>
      <c r="U917" s="50" t="str">
        <f>IF($A917="","",(IF((VLOOKUP($A917,DATA!$S$1:$AC$38,7,FALSE))="X","X",(IF(U916="X",1,U916+1)))))</f>
        <v/>
      </c>
      <c r="V917" s="51" t="str">
        <f>IF($A917="","",(IF((VLOOKUP($A917,DATA!$S$1:$AC$38,8,FALSE))="X","X",(IF(V916="X",1,V916+1)))))</f>
        <v/>
      </c>
      <c r="W917" s="50" t="str">
        <f>IF($A917="","",(IF((VLOOKUP($A917,DATA!$S$1:$AC$38,9,FALSE))="X","X",(IF(W916="X",1,W916+1)))))</f>
        <v/>
      </c>
      <c r="X917" s="50" t="str">
        <f>IF($A917="","",(IF((VLOOKUP($A917,DATA!$S$1:$AC$38,10,FALSE))="X","X",(IF(X916="X",1,X916+1)))))</f>
        <v/>
      </c>
      <c r="Y917" s="51" t="str">
        <f>IF($A917="","",(IF((VLOOKUP($A917,DATA!$S$1:$AC$38,11,FALSE))="X","X",(IF(Y916="X",1,Y916+1)))))</f>
        <v/>
      </c>
    </row>
    <row r="918" spans="2:25" ht="18.600000000000001" customHeight="1" x14ac:dyDescent="0.25">
      <c r="B918" s="50" t="str">
        <f>IF($A918="","",(IF((VLOOKUP($A918,DATA!$A$1:$M$38,2,FALSE))="X","X",(IF(B917="X",1,B917+1)))))</f>
        <v/>
      </c>
      <c r="C918" s="51" t="str">
        <f>IF($A918="","",(IF((VLOOKUP($A918,DATA!$A$1:$M$38,3,FALSE))="X","X",(IF(C917="X",1,C917+1)))))</f>
        <v/>
      </c>
      <c r="D918" s="50" t="str">
        <f>IF($A918="","",(IF((VLOOKUP($A918,DATA!$A$1:$M$38,4,FALSE))="X","X",(IF(D917="X",1,D917+1)))))</f>
        <v/>
      </c>
      <c r="E918" s="51" t="str">
        <f>IF($A918="","",(IF((VLOOKUP($A918,DATA!$A$1:$M$38,5,FALSE))="X","X",(IF(E917="X",1,E917+1)))))</f>
        <v/>
      </c>
      <c r="F918" s="50" t="str">
        <f>IF($A918="","",(IF((VLOOKUP($A918,DATA!$A$1:$M$38,6,FALSE))="X","X",(IF(F917="X",1,F917+1)))))</f>
        <v/>
      </c>
      <c r="G918" s="51" t="str">
        <f>IF($A918="","",(IF((VLOOKUP($A918,DATA!$A$1:$M$38,7,FALSE))="X","X",(IF(G917="X",1,G917+1)))))</f>
        <v/>
      </c>
      <c r="H918" s="50" t="str">
        <f>IF($A918="","",(IF((VLOOKUP($A918,DATA!$A$1:$M$38,8,FALSE))="X","X",(IF(H917="X",1,H917+1)))))</f>
        <v/>
      </c>
      <c r="I918" s="50" t="str">
        <f>IF($A918="","",(IF((VLOOKUP($A918,DATA!$A$1:$M$38,9,FALSE))="X","X",(IF(I917="X",1,I917+1)))))</f>
        <v/>
      </c>
      <c r="J918" s="51" t="str">
        <f>IF($A918="","",(IF((VLOOKUP($A918,DATA!$A$1:$M$38,10,FALSE))="X","X",(IF(J917="X",1,J917+1)))))</f>
        <v/>
      </c>
      <c r="K918" s="50" t="str">
        <f>IF($A918="","",(IF((VLOOKUP($A918,DATA!$A$1:$M$38,11,FALSE))="X","X",(IF(K917="X",1,K917+1)))))</f>
        <v/>
      </c>
      <c r="L918" s="50" t="str">
        <f>IF($A918="","",(IF((VLOOKUP($A918,DATA!$A$1:$M$38,12,FALSE))="X","X",(IF(L917="X",1,L917+1)))))</f>
        <v/>
      </c>
      <c r="M918" s="50" t="str">
        <f>IF($A918="","",(IF((VLOOKUP($A918,DATA!$A$1:$M$38,13,FALSE))="X","X",(IF(M917="X",1,M917+1)))))</f>
        <v/>
      </c>
      <c r="N918" s="53" t="str">
        <f t="shared" si="28"/>
        <v/>
      </c>
      <c r="O918" s="51" t="str">
        <f t="shared" si="29"/>
        <v/>
      </c>
      <c r="P918" s="50" t="str">
        <f>IF($A918="","",(IF((VLOOKUP($A918,DATA!$S$1:$AC$38,2,FALSE))="X","X",(IF(P917="X",1,P917+1)))))</f>
        <v/>
      </c>
      <c r="Q918" s="50" t="str">
        <f>IF($A918="","",(IF((VLOOKUP($A918,DATA!$S$1:$AC$38,3,FALSE))="X","X",(IF(Q917="X",1,Q917+1)))))</f>
        <v/>
      </c>
      <c r="R918" s="50" t="str">
        <f>IF($A918="","",(IF((VLOOKUP($A918,DATA!$S$1:$AC$38,4,FALSE))="X","X",(IF(R917="X",1,R917+1)))))</f>
        <v/>
      </c>
      <c r="S918" s="50" t="str">
        <f>IF($A918="","",(IF((VLOOKUP($A918,DATA!$S$1:$AC$38,5,FALSE))="X","X",(IF(S917="X",1,S917+1)))))</f>
        <v/>
      </c>
      <c r="T918" s="50" t="str">
        <f>IF($A918="","",(IF((VLOOKUP($A918,DATA!$S$1:$AC$38,6,FALSE))="X","X",(IF(T917="X",1,T917+1)))))</f>
        <v/>
      </c>
      <c r="U918" s="50" t="str">
        <f>IF($A918="","",(IF((VLOOKUP($A918,DATA!$S$1:$AC$38,7,FALSE))="X","X",(IF(U917="X",1,U917+1)))))</f>
        <v/>
      </c>
      <c r="V918" s="51" t="str">
        <f>IF($A918="","",(IF((VLOOKUP($A918,DATA!$S$1:$AC$38,8,FALSE))="X","X",(IF(V917="X",1,V917+1)))))</f>
        <v/>
      </c>
      <c r="W918" s="50" t="str">
        <f>IF($A918="","",(IF((VLOOKUP($A918,DATA!$S$1:$AC$38,9,FALSE))="X","X",(IF(W917="X",1,W917+1)))))</f>
        <v/>
      </c>
      <c r="X918" s="50" t="str">
        <f>IF($A918="","",(IF((VLOOKUP($A918,DATA!$S$1:$AC$38,10,FALSE))="X","X",(IF(X917="X",1,X917+1)))))</f>
        <v/>
      </c>
      <c r="Y918" s="51" t="str">
        <f>IF($A918="","",(IF((VLOOKUP($A918,DATA!$S$1:$AC$38,11,FALSE))="X","X",(IF(Y917="X",1,Y917+1)))))</f>
        <v/>
      </c>
    </row>
    <row r="919" spans="2:25" ht="18.600000000000001" customHeight="1" x14ac:dyDescent="0.25">
      <c r="B919" s="50" t="str">
        <f>IF($A919="","",(IF((VLOOKUP($A919,DATA!$A$1:$M$38,2,FALSE))="X","X",(IF(B918="X",1,B918+1)))))</f>
        <v/>
      </c>
      <c r="C919" s="51" t="str">
        <f>IF($A919="","",(IF((VLOOKUP($A919,DATA!$A$1:$M$38,3,FALSE))="X","X",(IF(C918="X",1,C918+1)))))</f>
        <v/>
      </c>
      <c r="D919" s="50" t="str">
        <f>IF($A919="","",(IF((VLOOKUP($A919,DATA!$A$1:$M$38,4,FALSE))="X","X",(IF(D918="X",1,D918+1)))))</f>
        <v/>
      </c>
      <c r="E919" s="51" t="str">
        <f>IF($A919="","",(IF((VLOOKUP($A919,DATA!$A$1:$M$38,5,FALSE))="X","X",(IF(E918="X",1,E918+1)))))</f>
        <v/>
      </c>
      <c r="F919" s="50" t="str">
        <f>IF($A919="","",(IF((VLOOKUP($A919,DATA!$A$1:$M$38,6,FALSE))="X","X",(IF(F918="X",1,F918+1)))))</f>
        <v/>
      </c>
      <c r="G919" s="51" t="str">
        <f>IF($A919="","",(IF((VLOOKUP($A919,DATA!$A$1:$M$38,7,FALSE))="X","X",(IF(G918="X",1,G918+1)))))</f>
        <v/>
      </c>
      <c r="H919" s="50" t="str">
        <f>IF($A919="","",(IF((VLOOKUP($A919,DATA!$A$1:$M$38,8,FALSE))="X","X",(IF(H918="X",1,H918+1)))))</f>
        <v/>
      </c>
      <c r="I919" s="50" t="str">
        <f>IF($A919="","",(IF((VLOOKUP($A919,DATA!$A$1:$M$38,9,FALSE))="X","X",(IF(I918="X",1,I918+1)))))</f>
        <v/>
      </c>
      <c r="J919" s="51" t="str">
        <f>IF($A919="","",(IF((VLOOKUP($A919,DATA!$A$1:$M$38,10,FALSE))="X","X",(IF(J918="X",1,J918+1)))))</f>
        <v/>
      </c>
      <c r="K919" s="50" t="str">
        <f>IF($A919="","",(IF((VLOOKUP($A919,DATA!$A$1:$M$38,11,FALSE))="X","X",(IF(K918="X",1,K918+1)))))</f>
        <v/>
      </c>
      <c r="L919" s="50" t="str">
        <f>IF($A919="","",(IF((VLOOKUP($A919,DATA!$A$1:$M$38,12,FALSE))="X","X",(IF(L918="X",1,L918+1)))))</f>
        <v/>
      </c>
      <c r="M919" s="50" t="str">
        <f>IF($A919="","",(IF((VLOOKUP($A919,DATA!$A$1:$M$38,13,FALSE))="X","X",(IF(M918="X",1,M918+1)))))</f>
        <v/>
      </c>
      <c r="N919" s="53" t="str">
        <f t="shared" si="28"/>
        <v/>
      </c>
      <c r="O919" s="51" t="str">
        <f t="shared" si="29"/>
        <v/>
      </c>
      <c r="P919" s="50" t="str">
        <f>IF($A919="","",(IF((VLOOKUP($A919,DATA!$S$1:$AC$38,2,FALSE))="X","X",(IF(P918="X",1,P918+1)))))</f>
        <v/>
      </c>
      <c r="Q919" s="50" t="str">
        <f>IF($A919="","",(IF((VLOOKUP($A919,DATA!$S$1:$AC$38,3,FALSE))="X","X",(IF(Q918="X",1,Q918+1)))))</f>
        <v/>
      </c>
      <c r="R919" s="50" t="str">
        <f>IF($A919="","",(IF((VLOOKUP($A919,DATA!$S$1:$AC$38,4,FALSE))="X","X",(IF(R918="X",1,R918+1)))))</f>
        <v/>
      </c>
      <c r="S919" s="50" t="str">
        <f>IF($A919="","",(IF((VLOOKUP($A919,DATA!$S$1:$AC$38,5,FALSE))="X","X",(IF(S918="X",1,S918+1)))))</f>
        <v/>
      </c>
      <c r="T919" s="50" t="str">
        <f>IF($A919="","",(IF((VLOOKUP($A919,DATA!$S$1:$AC$38,6,FALSE))="X","X",(IF(T918="X",1,T918+1)))))</f>
        <v/>
      </c>
      <c r="U919" s="50" t="str">
        <f>IF($A919="","",(IF((VLOOKUP($A919,DATA!$S$1:$AC$38,7,FALSE))="X","X",(IF(U918="X",1,U918+1)))))</f>
        <v/>
      </c>
      <c r="V919" s="51" t="str">
        <f>IF($A919="","",(IF((VLOOKUP($A919,DATA!$S$1:$AC$38,8,FALSE))="X","X",(IF(V918="X",1,V918+1)))))</f>
        <v/>
      </c>
      <c r="W919" s="50" t="str">
        <f>IF($A919="","",(IF((VLOOKUP($A919,DATA!$S$1:$AC$38,9,FALSE))="X","X",(IF(W918="X",1,W918+1)))))</f>
        <v/>
      </c>
      <c r="X919" s="50" t="str">
        <f>IF($A919="","",(IF((VLOOKUP($A919,DATA!$S$1:$AC$38,10,FALSE))="X","X",(IF(X918="X",1,X918+1)))))</f>
        <v/>
      </c>
      <c r="Y919" s="51" t="str">
        <f>IF($A919="","",(IF((VLOOKUP($A919,DATA!$S$1:$AC$38,11,FALSE))="X","X",(IF(Y918="X",1,Y918+1)))))</f>
        <v/>
      </c>
    </row>
    <row r="920" spans="2:25" ht="18.600000000000001" customHeight="1" x14ac:dyDescent="0.25">
      <c r="B920" s="50" t="str">
        <f>IF($A920="","",(IF((VLOOKUP($A920,DATA!$A$1:$M$38,2,FALSE))="X","X",(IF(B919="X",1,B919+1)))))</f>
        <v/>
      </c>
      <c r="C920" s="51" t="str">
        <f>IF($A920="","",(IF((VLOOKUP($A920,DATA!$A$1:$M$38,3,FALSE))="X","X",(IF(C919="X",1,C919+1)))))</f>
        <v/>
      </c>
      <c r="D920" s="50" t="str">
        <f>IF($A920="","",(IF((VLOOKUP($A920,DATA!$A$1:$M$38,4,FALSE))="X","X",(IF(D919="X",1,D919+1)))))</f>
        <v/>
      </c>
      <c r="E920" s="51" t="str">
        <f>IF($A920="","",(IF((VLOOKUP($A920,DATA!$A$1:$M$38,5,FALSE))="X","X",(IF(E919="X",1,E919+1)))))</f>
        <v/>
      </c>
      <c r="F920" s="50" t="str">
        <f>IF($A920="","",(IF((VLOOKUP($A920,DATA!$A$1:$M$38,6,FALSE))="X","X",(IF(F919="X",1,F919+1)))))</f>
        <v/>
      </c>
      <c r="G920" s="51" t="str">
        <f>IF($A920="","",(IF((VLOOKUP($A920,DATA!$A$1:$M$38,7,FALSE))="X","X",(IF(G919="X",1,G919+1)))))</f>
        <v/>
      </c>
      <c r="H920" s="50" t="str">
        <f>IF($A920="","",(IF((VLOOKUP($A920,DATA!$A$1:$M$38,8,FALSE))="X","X",(IF(H919="X",1,H919+1)))))</f>
        <v/>
      </c>
      <c r="I920" s="50" t="str">
        <f>IF($A920="","",(IF((VLOOKUP($A920,DATA!$A$1:$M$38,9,FALSE))="X","X",(IF(I919="X",1,I919+1)))))</f>
        <v/>
      </c>
      <c r="J920" s="51" t="str">
        <f>IF($A920="","",(IF((VLOOKUP($A920,DATA!$A$1:$M$38,10,FALSE))="X","X",(IF(J919="X",1,J919+1)))))</f>
        <v/>
      </c>
      <c r="K920" s="50" t="str">
        <f>IF($A920="","",(IF((VLOOKUP($A920,DATA!$A$1:$M$38,11,FALSE))="X","X",(IF(K919="X",1,K919+1)))))</f>
        <v/>
      </c>
      <c r="L920" s="50" t="str">
        <f>IF($A920="","",(IF((VLOOKUP($A920,DATA!$A$1:$M$38,12,FALSE))="X","X",(IF(L919="X",1,L919+1)))))</f>
        <v/>
      </c>
      <c r="M920" s="50" t="str">
        <f>IF($A920="","",(IF((VLOOKUP($A920,DATA!$A$1:$M$38,13,FALSE))="X","X",(IF(M919="X",1,M919+1)))))</f>
        <v/>
      </c>
      <c r="N920" s="53" t="str">
        <f t="shared" si="28"/>
        <v/>
      </c>
      <c r="O920" s="51" t="str">
        <f t="shared" si="29"/>
        <v/>
      </c>
      <c r="P920" s="50" t="str">
        <f>IF($A920="","",(IF((VLOOKUP($A920,DATA!$S$1:$AC$38,2,FALSE))="X","X",(IF(P919="X",1,P919+1)))))</f>
        <v/>
      </c>
      <c r="Q920" s="50" t="str">
        <f>IF($A920="","",(IF((VLOOKUP($A920,DATA!$S$1:$AC$38,3,FALSE))="X","X",(IF(Q919="X",1,Q919+1)))))</f>
        <v/>
      </c>
      <c r="R920" s="50" t="str">
        <f>IF($A920="","",(IF((VLOOKUP($A920,DATA!$S$1:$AC$38,4,FALSE))="X","X",(IF(R919="X",1,R919+1)))))</f>
        <v/>
      </c>
      <c r="S920" s="50" t="str">
        <f>IF($A920="","",(IF((VLOOKUP($A920,DATA!$S$1:$AC$38,5,FALSE))="X","X",(IF(S919="X",1,S919+1)))))</f>
        <v/>
      </c>
      <c r="T920" s="50" t="str">
        <f>IF($A920="","",(IF((VLOOKUP($A920,DATA!$S$1:$AC$38,6,FALSE))="X","X",(IF(T919="X",1,T919+1)))))</f>
        <v/>
      </c>
      <c r="U920" s="50" t="str">
        <f>IF($A920="","",(IF((VLOOKUP($A920,DATA!$S$1:$AC$38,7,FALSE))="X","X",(IF(U919="X",1,U919+1)))))</f>
        <v/>
      </c>
      <c r="V920" s="51" t="str">
        <f>IF($A920="","",(IF((VLOOKUP($A920,DATA!$S$1:$AC$38,8,FALSE))="X","X",(IF(V919="X",1,V919+1)))))</f>
        <v/>
      </c>
      <c r="W920" s="50" t="str">
        <f>IF($A920="","",(IF((VLOOKUP($A920,DATA!$S$1:$AC$38,9,FALSE))="X","X",(IF(W919="X",1,W919+1)))))</f>
        <v/>
      </c>
      <c r="X920" s="50" t="str">
        <f>IF($A920="","",(IF((VLOOKUP($A920,DATA!$S$1:$AC$38,10,FALSE))="X","X",(IF(X919="X",1,X919+1)))))</f>
        <v/>
      </c>
      <c r="Y920" s="51" t="str">
        <f>IF($A920="","",(IF((VLOOKUP($A920,DATA!$S$1:$AC$38,11,FALSE))="X","X",(IF(Y919="X",1,Y919+1)))))</f>
        <v/>
      </c>
    </row>
    <row r="921" spans="2:25" ht="18.600000000000001" customHeight="1" x14ac:dyDescent="0.25">
      <c r="B921" s="50" t="str">
        <f>IF($A921="","",(IF((VLOOKUP($A921,DATA!$A$1:$M$38,2,FALSE))="X","X",(IF(B920="X",1,B920+1)))))</f>
        <v/>
      </c>
      <c r="C921" s="51" t="str">
        <f>IF($A921="","",(IF((VLOOKUP($A921,DATA!$A$1:$M$38,3,FALSE))="X","X",(IF(C920="X",1,C920+1)))))</f>
        <v/>
      </c>
      <c r="D921" s="50" t="str">
        <f>IF($A921="","",(IF((VLOOKUP($A921,DATA!$A$1:$M$38,4,FALSE))="X","X",(IF(D920="X",1,D920+1)))))</f>
        <v/>
      </c>
      <c r="E921" s="51" t="str">
        <f>IF($A921="","",(IF((VLOOKUP($A921,DATA!$A$1:$M$38,5,FALSE))="X","X",(IF(E920="X",1,E920+1)))))</f>
        <v/>
      </c>
      <c r="F921" s="50" t="str">
        <f>IF($A921="","",(IF((VLOOKUP($A921,DATA!$A$1:$M$38,6,FALSE))="X","X",(IF(F920="X",1,F920+1)))))</f>
        <v/>
      </c>
      <c r="G921" s="51" t="str">
        <f>IF($A921="","",(IF((VLOOKUP($A921,DATA!$A$1:$M$38,7,FALSE))="X","X",(IF(G920="X",1,G920+1)))))</f>
        <v/>
      </c>
      <c r="H921" s="50" t="str">
        <f>IF($A921="","",(IF((VLOOKUP($A921,DATA!$A$1:$M$38,8,FALSE))="X","X",(IF(H920="X",1,H920+1)))))</f>
        <v/>
      </c>
      <c r="I921" s="50" t="str">
        <f>IF($A921="","",(IF((VLOOKUP($A921,DATA!$A$1:$M$38,9,FALSE))="X","X",(IF(I920="X",1,I920+1)))))</f>
        <v/>
      </c>
      <c r="J921" s="51" t="str">
        <f>IF($A921="","",(IF((VLOOKUP($A921,DATA!$A$1:$M$38,10,FALSE))="X","X",(IF(J920="X",1,J920+1)))))</f>
        <v/>
      </c>
      <c r="K921" s="50" t="str">
        <f>IF($A921="","",(IF((VLOOKUP($A921,DATA!$A$1:$M$38,11,FALSE))="X","X",(IF(K920="X",1,K920+1)))))</f>
        <v/>
      </c>
      <c r="L921" s="50" t="str">
        <f>IF($A921="","",(IF((VLOOKUP($A921,DATA!$A$1:$M$38,12,FALSE))="X","X",(IF(L920="X",1,L920+1)))))</f>
        <v/>
      </c>
      <c r="M921" s="50" t="str">
        <f>IF($A921="","",(IF((VLOOKUP($A921,DATA!$A$1:$M$38,13,FALSE))="X","X",(IF(M920="X",1,M920+1)))))</f>
        <v/>
      </c>
      <c r="N921" s="53" t="str">
        <f t="shared" si="28"/>
        <v/>
      </c>
      <c r="O921" s="51" t="str">
        <f t="shared" si="29"/>
        <v/>
      </c>
      <c r="P921" s="50" t="str">
        <f>IF($A921="","",(IF((VLOOKUP($A921,DATA!$S$1:$AC$38,2,FALSE))="X","X",(IF(P920="X",1,P920+1)))))</f>
        <v/>
      </c>
      <c r="Q921" s="50" t="str">
        <f>IF($A921="","",(IF((VLOOKUP($A921,DATA!$S$1:$AC$38,3,FALSE))="X","X",(IF(Q920="X",1,Q920+1)))))</f>
        <v/>
      </c>
      <c r="R921" s="50" t="str">
        <f>IF($A921="","",(IF((VLOOKUP($A921,DATA!$S$1:$AC$38,4,FALSE))="X","X",(IF(R920="X",1,R920+1)))))</f>
        <v/>
      </c>
      <c r="S921" s="50" t="str">
        <f>IF($A921="","",(IF((VLOOKUP($A921,DATA!$S$1:$AC$38,5,FALSE))="X","X",(IF(S920="X",1,S920+1)))))</f>
        <v/>
      </c>
      <c r="T921" s="50" t="str">
        <f>IF($A921="","",(IF((VLOOKUP($A921,DATA!$S$1:$AC$38,6,FALSE))="X","X",(IF(T920="X",1,T920+1)))))</f>
        <v/>
      </c>
      <c r="U921" s="50" t="str">
        <f>IF($A921="","",(IF((VLOOKUP($A921,DATA!$S$1:$AC$38,7,FALSE))="X","X",(IF(U920="X",1,U920+1)))))</f>
        <v/>
      </c>
      <c r="V921" s="51" t="str">
        <f>IF($A921="","",(IF((VLOOKUP($A921,DATA!$S$1:$AC$38,8,FALSE))="X","X",(IF(V920="X",1,V920+1)))))</f>
        <v/>
      </c>
      <c r="W921" s="50" t="str">
        <f>IF($A921="","",(IF((VLOOKUP($A921,DATA!$S$1:$AC$38,9,FALSE))="X","X",(IF(W920="X",1,W920+1)))))</f>
        <v/>
      </c>
      <c r="X921" s="50" t="str">
        <f>IF($A921="","",(IF((VLOOKUP($A921,DATA!$S$1:$AC$38,10,FALSE))="X","X",(IF(X920="X",1,X920+1)))))</f>
        <v/>
      </c>
      <c r="Y921" s="51" t="str">
        <f>IF($A921="","",(IF((VLOOKUP($A921,DATA!$S$1:$AC$38,11,FALSE))="X","X",(IF(Y920="X",1,Y920+1)))))</f>
        <v/>
      </c>
    </row>
    <row r="922" spans="2:25" ht="18.600000000000001" customHeight="1" x14ac:dyDescent="0.25">
      <c r="B922" s="50" t="str">
        <f>IF($A922="","",(IF((VLOOKUP($A922,DATA!$A$1:$M$38,2,FALSE))="X","X",(IF(B921="X",1,B921+1)))))</f>
        <v/>
      </c>
      <c r="C922" s="51" t="str">
        <f>IF($A922="","",(IF((VLOOKUP($A922,DATA!$A$1:$M$38,3,FALSE))="X","X",(IF(C921="X",1,C921+1)))))</f>
        <v/>
      </c>
      <c r="D922" s="50" t="str">
        <f>IF($A922="","",(IF((VLOOKUP($A922,DATA!$A$1:$M$38,4,FALSE))="X","X",(IF(D921="X",1,D921+1)))))</f>
        <v/>
      </c>
      <c r="E922" s="51" t="str">
        <f>IF($A922="","",(IF((VLOOKUP($A922,DATA!$A$1:$M$38,5,FALSE))="X","X",(IF(E921="X",1,E921+1)))))</f>
        <v/>
      </c>
      <c r="F922" s="50" t="str">
        <f>IF($A922="","",(IF((VLOOKUP($A922,DATA!$A$1:$M$38,6,FALSE))="X","X",(IF(F921="X",1,F921+1)))))</f>
        <v/>
      </c>
      <c r="G922" s="51" t="str">
        <f>IF($A922="","",(IF((VLOOKUP($A922,DATA!$A$1:$M$38,7,FALSE))="X","X",(IF(G921="X",1,G921+1)))))</f>
        <v/>
      </c>
      <c r="H922" s="50" t="str">
        <f>IF($A922="","",(IF((VLOOKUP($A922,DATA!$A$1:$M$38,8,FALSE))="X","X",(IF(H921="X",1,H921+1)))))</f>
        <v/>
      </c>
      <c r="I922" s="50" t="str">
        <f>IF($A922="","",(IF((VLOOKUP($A922,DATA!$A$1:$M$38,9,FALSE))="X","X",(IF(I921="X",1,I921+1)))))</f>
        <v/>
      </c>
      <c r="J922" s="51" t="str">
        <f>IF($A922="","",(IF((VLOOKUP($A922,DATA!$A$1:$M$38,10,FALSE))="X","X",(IF(J921="X",1,J921+1)))))</f>
        <v/>
      </c>
      <c r="K922" s="50" t="str">
        <f>IF($A922="","",(IF((VLOOKUP($A922,DATA!$A$1:$M$38,11,FALSE))="X","X",(IF(K921="X",1,K921+1)))))</f>
        <v/>
      </c>
      <c r="L922" s="50" t="str">
        <f>IF($A922="","",(IF((VLOOKUP($A922,DATA!$A$1:$M$38,12,FALSE))="X","X",(IF(L921="X",1,L921+1)))))</f>
        <v/>
      </c>
      <c r="M922" s="50" t="str">
        <f>IF($A922="","",(IF((VLOOKUP($A922,DATA!$A$1:$M$38,13,FALSE))="X","X",(IF(M921="X",1,M921+1)))))</f>
        <v/>
      </c>
      <c r="N922" s="53" t="str">
        <f t="shared" si="28"/>
        <v/>
      </c>
      <c r="O922" s="51" t="str">
        <f t="shared" si="29"/>
        <v/>
      </c>
      <c r="P922" s="50" t="str">
        <f>IF($A922="","",(IF((VLOOKUP($A922,DATA!$S$1:$AC$38,2,FALSE))="X","X",(IF(P921="X",1,P921+1)))))</f>
        <v/>
      </c>
      <c r="Q922" s="50" t="str">
        <f>IF($A922="","",(IF((VLOOKUP($A922,DATA!$S$1:$AC$38,3,FALSE))="X","X",(IF(Q921="X",1,Q921+1)))))</f>
        <v/>
      </c>
      <c r="R922" s="50" t="str">
        <f>IF($A922="","",(IF((VLOOKUP($A922,DATA!$S$1:$AC$38,4,FALSE))="X","X",(IF(R921="X",1,R921+1)))))</f>
        <v/>
      </c>
      <c r="S922" s="50" t="str">
        <f>IF($A922="","",(IF((VLOOKUP($A922,DATA!$S$1:$AC$38,5,FALSE))="X","X",(IF(S921="X",1,S921+1)))))</f>
        <v/>
      </c>
      <c r="T922" s="50" t="str">
        <f>IF($A922="","",(IF((VLOOKUP($A922,DATA!$S$1:$AC$38,6,FALSE))="X","X",(IF(T921="X",1,T921+1)))))</f>
        <v/>
      </c>
      <c r="U922" s="50" t="str">
        <f>IF($A922="","",(IF((VLOOKUP($A922,DATA!$S$1:$AC$38,7,FALSE))="X","X",(IF(U921="X",1,U921+1)))))</f>
        <v/>
      </c>
      <c r="V922" s="51" t="str">
        <f>IF($A922="","",(IF((VLOOKUP($A922,DATA!$S$1:$AC$38,8,FALSE))="X","X",(IF(V921="X",1,V921+1)))))</f>
        <v/>
      </c>
      <c r="W922" s="50" t="str">
        <f>IF($A922="","",(IF((VLOOKUP($A922,DATA!$S$1:$AC$38,9,FALSE))="X","X",(IF(W921="X",1,W921+1)))))</f>
        <v/>
      </c>
      <c r="X922" s="50" t="str">
        <f>IF($A922="","",(IF((VLOOKUP($A922,DATA!$S$1:$AC$38,10,FALSE))="X","X",(IF(X921="X",1,X921+1)))))</f>
        <v/>
      </c>
      <c r="Y922" s="51" t="str">
        <f>IF($A922="","",(IF((VLOOKUP($A922,DATA!$S$1:$AC$38,11,FALSE))="X","X",(IF(Y921="X",1,Y921+1)))))</f>
        <v/>
      </c>
    </row>
    <row r="923" spans="2:25" ht="18.600000000000001" customHeight="1" x14ac:dyDescent="0.25">
      <c r="B923" s="50" t="str">
        <f>IF($A923="","",(IF((VLOOKUP($A923,DATA!$A$1:$M$38,2,FALSE))="X","X",(IF(B922="X",1,B922+1)))))</f>
        <v/>
      </c>
      <c r="C923" s="51" t="str">
        <f>IF($A923="","",(IF((VLOOKUP($A923,DATA!$A$1:$M$38,3,FALSE))="X","X",(IF(C922="X",1,C922+1)))))</f>
        <v/>
      </c>
      <c r="D923" s="50" t="str">
        <f>IF($A923="","",(IF((VLOOKUP($A923,DATA!$A$1:$M$38,4,FALSE))="X","X",(IF(D922="X",1,D922+1)))))</f>
        <v/>
      </c>
      <c r="E923" s="51" t="str">
        <f>IF($A923="","",(IF((VLOOKUP($A923,DATA!$A$1:$M$38,5,FALSE))="X","X",(IF(E922="X",1,E922+1)))))</f>
        <v/>
      </c>
      <c r="F923" s="50" t="str">
        <f>IF($A923="","",(IF((VLOOKUP($A923,DATA!$A$1:$M$38,6,FALSE))="X","X",(IF(F922="X",1,F922+1)))))</f>
        <v/>
      </c>
      <c r="G923" s="51" t="str">
        <f>IF($A923="","",(IF((VLOOKUP($A923,DATA!$A$1:$M$38,7,FALSE))="X","X",(IF(G922="X",1,G922+1)))))</f>
        <v/>
      </c>
      <c r="H923" s="50" t="str">
        <f>IF($A923="","",(IF((VLOOKUP($A923,DATA!$A$1:$M$38,8,FALSE))="X","X",(IF(H922="X",1,H922+1)))))</f>
        <v/>
      </c>
      <c r="I923" s="50" t="str">
        <f>IF($A923="","",(IF((VLOOKUP($A923,DATA!$A$1:$M$38,9,FALSE))="X","X",(IF(I922="X",1,I922+1)))))</f>
        <v/>
      </c>
      <c r="J923" s="51" t="str">
        <f>IF($A923="","",(IF((VLOOKUP($A923,DATA!$A$1:$M$38,10,FALSE))="X","X",(IF(J922="X",1,J922+1)))))</f>
        <v/>
      </c>
      <c r="K923" s="50" t="str">
        <f>IF($A923="","",(IF((VLOOKUP($A923,DATA!$A$1:$M$38,11,FALSE))="X","X",(IF(K922="X",1,K922+1)))))</f>
        <v/>
      </c>
      <c r="L923" s="50" t="str">
        <f>IF($A923="","",(IF((VLOOKUP($A923,DATA!$A$1:$M$38,12,FALSE))="X","X",(IF(L922="X",1,L922+1)))))</f>
        <v/>
      </c>
      <c r="M923" s="50" t="str">
        <f>IF($A923="","",(IF((VLOOKUP($A923,DATA!$A$1:$M$38,13,FALSE))="X","X",(IF(M922="X",1,M922+1)))))</f>
        <v/>
      </c>
      <c r="N923" s="53" t="str">
        <f t="shared" si="28"/>
        <v/>
      </c>
      <c r="O923" s="51" t="str">
        <f t="shared" si="29"/>
        <v/>
      </c>
      <c r="P923" s="50" t="str">
        <f>IF($A923="","",(IF((VLOOKUP($A923,DATA!$S$1:$AC$38,2,FALSE))="X","X",(IF(P922="X",1,P922+1)))))</f>
        <v/>
      </c>
      <c r="Q923" s="50" t="str">
        <f>IF($A923="","",(IF((VLOOKUP($A923,DATA!$S$1:$AC$38,3,FALSE))="X","X",(IF(Q922="X",1,Q922+1)))))</f>
        <v/>
      </c>
      <c r="R923" s="50" t="str">
        <f>IF($A923="","",(IF((VLOOKUP($A923,DATA!$S$1:$AC$38,4,FALSE))="X","X",(IF(R922="X",1,R922+1)))))</f>
        <v/>
      </c>
      <c r="S923" s="50" t="str">
        <f>IF($A923="","",(IF((VLOOKUP($A923,DATA!$S$1:$AC$38,5,FALSE))="X","X",(IF(S922="X",1,S922+1)))))</f>
        <v/>
      </c>
      <c r="T923" s="50" t="str">
        <f>IF($A923="","",(IF((VLOOKUP($A923,DATA!$S$1:$AC$38,6,FALSE))="X","X",(IF(T922="X",1,T922+1)))))</f>
        <v/>
      </c>
      <c r="U923" s="50" t="str">
        <f>IF($A923="","",(IF((VLOOKUP($A923,DATA!$S$1:$AC$38,7,FALSE))="X","X",(IF(U922="X",1,U922+1)))))</f>
        <v/>
      </c>
      <c r="V923" s="51" t="str">
        <f>IF($A923="","",(IF((VLOOKUP($A923,DATA!$S$1:$AC$38,8,FALSE))="X","X",(IF(V922="X",1,V922+1)))))</f>
        <v/>
      </c>
      <c r="W923" s="50" t="str">
        <f>IF($A923="","",(IF((VLOOKUP($A923,DATA!$S$1:$AC$38,9,FALSE))="X","X",(IF(W922="X",1,W922+1)))))</f>
        <v/>
      </c>
      <c r="X923" s="50" t="str">
        <f>IF($A923="","",(IF((VLOOKUP($A923,DATA!$S$1:$AC$38,10,FALSE))="X","X",(IF(X922="X",1,X922+1)))))</f>
        <v/>
      </c>
      <c r="Y923" s="51" t="str">
        <f>IF($A923="","",(IF((VLOOKUP($A923,DATA!$S$1:$AC$38,11,FALSE))="X","X",(IF(Y922="X",1,Y922+1)))))</f>
        <v/>
      </c>
    </row>
    <row r="924" spans="2:25" ht="18.600000000000001" customHeight="1" x14ac:dyDescent="0.25">
      <c r="B924" s="50" t="str">
        <f>IF($A924="","",(IF((VLOOKUP($A924,DATA!$A$1:$M$38,2,FALSE))="X","X",(IF(B923="X",1,B923+1)))))</f>
        <v/>
      </c>
      <c r="C924" s="51" t="str">
        <f>IF($A924="","",(IF((VLOOKUP($A924,DATA!$A$1:$M$38,3,FALSE))="X","X",(IF(C923="X",1,C923+1)))))</f>
        <v/>
      </c>
      <c r="D924" s="50" t="str">
        <f>IF($A924="","",(IF((VLOOKUP($A924,DATA!$A$1:$M$38,4,FALSE))="X","X",(IF(D923="X",1,D923+1)))))</f>
        <v/>
      </c>
      <c r="E924" s="51" t="str">
        <f>IF($A924="","",(IF((VLOOKUP($A924,DATA!$A$1:$M$38,5,FALSE))="X","X",(IF(E923="X",1,E923+1)))))</f>
        <v/>
      </c>
      <c r="F924" s="50" t="str">
        <f>IF($A924="","",(IF((VLOOKUP($A924,DATA!$A$1:$M$38,6,FALSE))="X","X",(IF(F923="X",1,F923+1)))))</f>
        <v/>
      </c>
      <c r="G924" s="51" t="str">
        <f>IF($A924="","",(IF((VLOOKUP($A924,DATA!$A$1:$M$38,7,FALSE))="X","X",(IF(G923="X",1,G923+1)))))</f>
        <v/>
      </c>
      <c r="H924" s="50" t="str">
        <f>IF($A924="","",(IF((VLOOKUP($A924,DATA!$A$1:$M$38,8,FALSE))="X","X",(IF(H923="X",1,H923+1)))))</f>
        <v/>
      </c>
      <c r="I924" s="50" t="str">
        <f>IF($A924="","",(IF((VLOOKUP($A924,DATA!$A$1:$M$38,9,FALSE))="X","X",(IF(I923="X",1,I923+1)))))</f>
        <v/>
      </c>
      <c r="J924" s="51" t="str">
        <f>IF($A924="","",(IF((VLOOKUP($A924,DATA!$A$1:$M$38,10,FALSE))="X","X",(IF(J923="X",1,J923+1)))))</f>
        <v/>
      </c>
      <c r="K924" s="50" t="str">
        <f>IF($A924="","",(IF((VLOOKUP($A924,DATA!$A$1:$M$38,11,FALSE))="X","X",(IF(K923="X",1,K923+1)))))</f>
        <v/>
      </c>
      <c r="L924" s="50" t="str">
        <f>IF($A924="","",(IF((VLOOKUP($A924,DATA!$A$1:$M$38,12,FALSE))="X","X",(IF(L923="X",1,L923+1)))))</f>
        <v/>
      </c>
      <c r="M924" s="50" t="str">
        <f>IF($A924="","",(IF((VLOOKUP($A924,DATA!$A$1:$M$38,13,FALSE))="X","X",(IF(M923="X",1,M923+1)))))</f>
        <v/>
      </c>
      <c r="N924" s="53" t="str">
        <f t="shared" si="28"/>
        <v/>
      </c>
      <c r="O924" s="51" t="str">
        <f t="shared" si="29"/>
        <v/>
      </c>
      <c r="P924" s="50" t="str">
        <f>IF($A924="","",(IF((VLOOKUP($A924,DATA!$S$1:$AC$38,2,FALSE))="X","X",(IF(P923="X",1,P923+1)))))</f>
        <v/>
      </c>
      <c r="Q924" s="50" t="str">
        <f>IF($A924="","",(IF((VLOOKUP($A924,DATA!$S$1:$AC$38,3,FALSE))="X","X",(IF(Q923="X",1,Q923+1)))))</f>
        <v/>
      </c>
      <c r="R924" s="50" t="str">
        <f>IF($A924="","",(IF((VLOOKUP($A924,DATA!$S$1:$AC$38,4,FALSE))="X","X",(IF(R923="X",1,R923+1)))))</f>
        <v/>
      </c>
      <c r="S924" s="50" t="str">
        <f>IF($A924="","",(IF((VLOOKUP($A924,DATA!$S$1:$AC$38,5,FALSE))="X","X",(IF(S923="X",1,S923+1)))))</f>
        <v/>
      </c>
      <c r="T924" s="50" t="str">
        <f>IF($A924="","",(IF((VLOOKUP($A924,DATA!$S$1:$AC$38,6,FALSE))="X","X",(IF(T923="X",1,T923+1)))))</f>
        <v/>
      </c>
      <c r="U924" s="50" t="str">
        <f>IF($A924="","",(IF((VLOOKUP($A924,DATA!$S$1:$AC$38,7,FALSE))="X","X",(IF(U923="X",1,U923+1)))))</f>
        <v/>
      </c>
      <c r="V924" s="51" t="str">
        <f>IF($A924="","",(IF((VLOOKUP($A924,DATA!$S$1:$AC$38,8,FALSE))="X","X",(IF(V923="X",1,V923+1)))))</f>
        <v/>
      </c>
      <c r="W924" s="50" t="str">
        <f>IF($A924="","",(IF((VLOOKUP($A924,DATA!$S$1:$AC$38,9,FALSE))="X","X",(IF(W923="X",1,W923+1)))))</f>
        <v/>
      </c>
      <c r="X924" s="50" t="str">
        <f>IF($A924="","",(IF((VLOOKUP($A924,DATA!$S$1:$AC$38,10,FALSE))="X","X",(IF(X923="X",1,X923+1)))))</f>
        <v/>
      </c>
      <c r="Y924" s="51" t="str">
        <f>IF($A924="","",(IF((VLOOKUP($A924,DATA!$S$1:$AC$38,11,FALSE))="X","X",(IF(Y923="X",1,Y923+1)))))</f>
        <v/>
      </c>
    </row>
    <row r="925" spans="2:25" ht="18.600000000000001" customHeight="1" x14ac:dyDescent="0.25">
      <c r="B925" s="50" t="str">
        <f>IF($A925="","",(IF((VLOOKUP($A925,DATA!$A$1:$M$38,2,FALSE))="X","X",(IF(B924="X",1,B924+1)))))</f>
        <v/>
      </c>
      <c r="C925" s="51" t="str">
        <f>IF($A925="","",(IF((VLOOKUP($A925,DATA!$A$1:$M$38,3,FALSE))="X","X",(IF(C924="X",1,C924+1)))))</f>
        <v/>
      </c>
      <c r="D925" s="50" t="str">
        <f>IF($A925="","",(IF((VLOOKUP($A925,DATA!$A$1:$M$38,4,FALSE))="X","X",(IF(D924="X",1,D924+1)))))</f>
        <v/>
      </c>
      <c r="E925" s="51" t="str">
        <f>IF($A925="","",(IF((VLOOKUP($A925,DATA!$A$1:$M$38,5,FALSE))="X","X",(IF(E924="X",1,E924+1)))))</f>
        <v/>
      </c>
      <c r="F925" s="50" t="str">
        <f>IF($A925="","",(IF((VLOOKUP($A925,DATA!$A$1:$M$38,6,FALSE))="X","X",(IF(F924="X",1,F924+1)))))</f>
        <v/>
      </c>
      <c r="G925" s="51" t="str">
        <f>IF($A925="","",(IF((VLOOKUP($A925,DATA!$A$1:$M$38,7,FALSE))="X","X",(IF(G924="X",1,G924+1)))))</f>
        <v/>
      </c>
      <c r="H925" s="50" t="str">
        <f>IF($A925="","",(IF((VLOOKUP($A925,DATA!$A$1:$M$38,8,FALSE))="X","X",(IF(H924="X",1,H924+1)))))</f>
        <v/>
      </c>
      <c r="I925" s="50" t="str">
        <f>IF($A925="","",(IF((VLOOKUP($A925,DATA!$A$1:$M$38,9,FALSE))="X","X",(IF(I924="X",1,I924+1)))))</f>
        <v/>
      </c>
      <c r="J925" s="51" t="str">
        <f>IF($A925="","",(IF((VLOOKUP($A925,DATA!$A$1:$M$38,10,FALSE))="X","X",(IF(J924="X",1,J924+1)))))</f>
        <v/>
      </c>
      <c r="K925" s="50" t="str">
        <f>IF($A925="","",(IF((VLOOKUP($A925,DATA!$A$1:$M$38,11,FALSE))="X","X",(IF(K924="X",1,K924+1)))))</f>
        <v/>
      </c>
      <c r="L925" s="50" t="str">
        <f>IF($A925="","",(IF((VLOOKUP($A925,DATA!$A$1:$M$38,12,FALSE))="X","X",(IF(L924="X",1,L924+1)))))</f>
        <v/>
      </c>
      <c r="M925" s="50" t="str">
        <f>IF($A925="","",(IF((VLOOKUP($A925,DATA!$A$1:$M$38,13,FALSE))="X","X",(IF(M924="X",1,M924+1)))))</f>
        <v/>
      </c>
      <c r="N925" s="53" t="str">
        <f t="shared" si="28"/>
        <v/>
      </c>
      <c r="O925" s="51" t="str">
        <f t="shared" si="29"/>
        <v/>
      </c>
      <c r="P925" s="50" t="str">
        <f>IF($A925="","",(IF((VLOOKUP($A925,DATA!$S$1:$AC$38,2,FALSE))="X","X",(IF(P924="X",1,P924+1)))))</f>
        <v/>
      </c>
      <c r="Q925" s="50" t="str">
        <f>IF($A925="","",(IF((VLOOKUP($A925,DATA!$S$1:$AC$38,3,FALSE))="X","X",(IF(Q924="X",1,Q924+1)))))</f>
        <v/>
      </c>
      <c r="R925" s="50" t="str">
        <f>IF($A925="","",(IF((VLOOKUP($A925,DATA!$S$1:$AC$38,4,FALSE))="X","X",(IF(R924="X",1,R924+1)))))</f>
        <v/>
      </c>
      <c r="S925" s="50" t="str">
        <f>IF($A925="","",(IF((VLOOKUP($A925,DATA!$S$1:$AC$38,5,FALSE))="X","X",(IF(S924="X",1,S924+1)))))</f>
        <v/>
      </c>
      <c r="T925" s="50" t="str">
        <f>IF($A925="","",(IF((VLOOKUP($A925,DATA!$S$1:$AC$38,6,FALSE))="X","X",(IF(T924="X",1,T924+1)))))</f>
        <v/>
      </c>
      <c r="U925" s="50" t="str">
        <f>IF($A925="","",(IF((VLOOKUP($A925,DATA!$S$1:$AC$38,7,FALSE))="X","X",(IF(U924="X",1,U924+1)))))</f>
        <v/>
      </c>
      <c r="V925" s="51" t="str">
        <f>IF($A925="","",(IF((VLOOKUP($A925,DATA!$S$1:$AC$38,8,FALSE))="X","X",(IF(V924="X",1,V924+1)))))</f>
        <v/>
      </c>
      <c r="W925" s="50" t="str">
        <f>IF($A925="","",(IF((VLOOKUP($A925,DATA!$S$1:$AC$38,9,FALSE))="X","X",(IF(W924="X",1,W924+1)))))</f>
        <v/>
      </c>
      <c r="X925" s="50" t="str">
        <f>IF($A925="","",(IF((VLOOKUP($A925,DATA!$S$1:$AC$38,10,FALSE))="X","X",(IF(X924="X",1,X924+1)))))</f>
        <v/>
      </c>
      <c r="Y925" s="51" t="str">
        <f>IF($A925="","",(IF((VLOOKUP($A925,DATA!$S$1:$AC$38,11,FALSE))="X","X",(IF(Y924="X",1,Y924+1)))))</f>
        <v/>
      </c>
    </row>
    <row r="926" spans="2:25" ht="18.600000000000001" customHeight="1" x14ac:dyDescent="0.25">
      <c r="B926" s="50" t="str">
        <f>IF($A926="","",(IF((VLOOKUP($A926,DATA!$A$1:$M$38,2,FALSE))="X","X",(IF(B925="X",1,B925+1)))))</f>
        <v/>
      </c>
      <c r="C926" s="51" t="str">
        <f>IF($A926="","",(IF((VLOOKUP($A926,DATA!$A$1:$M$38,3,FALSE))="X","X",(IF(C925="X",1,C925+1)))))</f>
        <v/>
      </c>
      <c r="D926" s="50" t="str">
        <f>IF($A926="","",(IF((VLOOKUP($A926,DATA!$A$1:$M$38,4,FALSE))="X","X",(IF(D925="X",1,D925+1)))))</f>
        <v/>
      </c>
      <c r="E926" s="51" t="str">
        <f>IF($A926="","",(IF((VLOOKUP($A926,DATA!$A$1:$M$38,5,FALSE))="X","X",(IF(E925="X",1,E925+1)))))</f>
        <v/>
      </c>
      <c r="F926" s="50" t="str">
        <f>IF($A926="","",(IF((VLOOKUP($A926,DATA!$A$1:$M$38,6,FALSE))="X","X",(IF(F925="X",1,F925+1)))))</f>
        <v/>
      </c>
      <c r="G926" s="51" t="str">
        <f>IF($A926="","",(IF((VLOOKUP($A926,DATA!$A$1:$M$38,7,FALSE))="X","X",(IF(G925="X",1,G925+1)))))</f>
        <v/>
      </c>
      <c r="H926" s="50" t="str">
        <f>IF($A926="","",(IF((VLOOKUP($A926,DATA!$A$1:$M$38,8,FALSE))="X","X",(IF(H925="X",1,H925+1)))))</f>
        <v/>
      </c>
      <c r="I926" s="50" t="str">
        <f>IF($A926="","",(IF((VLOOKUP($A926,DATA!$A$1:$M$38,9,FALSE))="X","X",(IF(I925="X",1,I925+1)))))</f>
        <v/>
      </c>
      <c r="J926" s="51" t="str">
        <f>IF($A926="","",(IF((VLOOKUP($A926,DATA!$A$1:$M$38,10,FALSE))="X","X",(IF(J925="X",1,J925+1)))))</f>
        <v/>
      </c>
      <c r="K926" s="50" t="str">
        <f>IF($A926="","",(IF((VLOOKUP($A926,DATA!$A$1:$M$38,11,FALSE))="X","X",(IF(K925="X",1,K925+1)))))</f>
        <v/>
      </c>
      <c r="L926" s="50" t="str">
        <f>IF($A926="","",(IF((VLOOKUP($A926,DATA!$A$1:$M$38,12,FALSE))="X","X",(IF(L925="X",1,L925+1)))))</f>
        <v/>
      </c>
      <c r="M926" s="50" t="str">
        <f>IF($A926="","",(IF((VLOOKUP($A926,DATA!$A$1:$M$38,13,FALSE))="X","X",(IF(M925="X",1,M925+1)))))</f>
        <v/>
      </c>
      <c r="N926" s="53" t="str">
        <f t="shared" si="28"/>
        <v/>
      </c>
      <c r="O926" s="51" t="str">
        <f t="shared" si="29"/>
        <v/>
      </c>
      <c r="P926" s="50" t="str">
        <f>IF($A926="","",(IF((VLOOKUP($A926,DATA!$S$1:$AC$38,2,FALSE))="X","X",(IF(P925="X",1,P925+1)))))</f>
        <v/>
      </c>
      <c r="Q926" s="50" t="str">
        <f>IF($A926="","",(IF((VLOOKUP($A926,DATA!$S$1:$AC$38,3,FALSE))="X","X",(IF(Q925="X",1,Q925+1)))))</f>
        <v/>
      </c>
      <c r="R926" s="50" t="str">
        <f>IF($A926="","",(IF((VLOOKUP($A926,DATA!$S$1:$AC$38,4,FALSE))="X","X",(IF(R925="X",1,R925+1)))))</f>
        <v/>
      </c>
      <c r="S926" s="50" t="str">
        <f>IF($A926="","",(IF((VLOOKUP($A926,DATA!$S$1:$AC$38,5,FALSE))="X","X",(IF(S925="X",1,S925+1)))))</f>
        <v/>
      </c>
      <c r="T926" s="50" t="str">
        <f>IF($A926="","",(IF((VLOOKUP($A926,DATA!$S$1:$AC$38,6,FALSE))="X","X",(IF(T925="X",1,T925+1)))))</f>
        <v/>
      </c>
      <c r="U926" s="50" t="str">
        <f>IF($A926="","",(IF((VLOOKUP($A926,DATA!$S$1:$AC$38,7,FALSE))="X","X",(IF(U925="X",1,U925+1)))))</f>
        <v/>
      </c>
      <c r="V926" s="51" t="str">
        <f>IF($A926="","",(IF((VLOOKUP($A926,DATA!$S$1:$AC$38,8,FALSE))="X","X",(IF(V925="X",1,V925+1)))))</f>
        <v/>
      </c>
      <c r="W926" s="50" t="str">
        <f>IF($A926="","",(IF((VLOOKUP($A926,DATA!$S$1:$AC$38,9,FALSE))="X","X",(IF(W925="X",1,W925+1)))))</f>
        <v/>
      </c>
      <c r="X926" s="50" t="str">
        <f>IF($A926="","",(IF((VLOOKUP($A926,DATA!$S$1:$AC$38,10,FALSE))="X","X",(IF(X925="X",1,X925+1)))))</f>
        <v/>
      </c>
      <c r="Y926" s="51" t="str">
        <f>IF($A926="","",(IF((VLOOKUP($A926,DATA!$S$1:$AC$38,11,FALSE))="X","X",(IF(Y925="X",1,Y925+1)))))</f>
        <v/>
      </c>
    </row>
    <row r="927" spans="2:25" ht="18.600000000000001" customHeight="1" x14ac:dyDescent="0.25">
      <c r="B927" s="50" t="str">
        <f>IF($A927="","",(IF((VLOOKUP($A927,DATA!$A$1:$M$38,2,FALSE))="X","X",(IF(B926="X",1,B926+1)))))</f>
        <v/>
      </c>
      <c r="C927" s="51" t="str">
        <f>IF($A927="","",(IF((VLOOKUP($A927,DATA!$A$1:$M$38,3,FALSE))="X","X",(IF(C926="X",1,C926+1)))))</f>
        <v/>
      </c>
      <c r="D927" s="50" t="str">
        <f>IF($A927="","",(IF((VLOOKUP($A927,DATA!$A$1:$M$38,4,FALSE))="X","X",(IF(D926="X",1,D926+1)))))</f>
        <v/>
      </c>
      <c r="E927" s="51" t="str">
        <f>IF($A927="","",(IF((VLOOKUP($A927,DATA!$A$1:$M$38,5,FALSE))="X","X",(IF(E926="X",1,E926+1)))))</f>
        <v/>
      </c>
      <c r="F927" s="50" t="str">
        <f>IF($A927="","",(IF((VLOOKUP($A927,DATA!$A$1:$M$38,6,FALSE))="X","X",(IF(F926="X",1,F926+1)))))</f>
        <v/>
      </c>
      <c r="G927" s="51" t="str">
        <f>IF($A927="","",(IF((VLOOKUP($A927,DATA!$A$1:$M$38,7,FALSE))="X","X",(IF(G926="X",1,G926+1)))))</f>
        <v/>
      </c>
      <c r="H927" s="50" t="str">
        <f>IF($A927="","",(IF((VLOOKUP($A927,DATA!$A$1:$M$38,8,FALSE))="X","X",(IF(H926="X",1,H926+1)))))</f>
        <v/>
      </c>
      <c r="I927" s="50" t="str">
        <f>IF($A927="","",(IF((VLOOKUP($A927,DATA!$A$1:$M$38,9,FALSE))="X","X",(IF(I926="X",1,I926+1)))))</f>
        <v/>
      </c>
      <c r="J927" s="51" t="str">
        <f>IF($A927="","",(IF((VLOOKUP($A927,DATA!$A$1:$M$38,10,FALSE))="X","X",(IF(J926="X",1,J926+1)))))</f>
        <v/>
      </c>
      <c r="K927" s="50" t="str">
        <f>IF($A927="","",(IF((VLOOKUP($A927,DATA!$A$1:$M$38,11,FALSE))="X","X",(IF(K926="X",1,K926+1)))))</f>
        <v/>
      </c>
      <c r="L927" s="50" t="str">
        <f>IF($A927="","",(IF((VLOOKUP($A927,DATA!$A$1:$M$38,12,FALSE))="X","X",(IF(L926="X",1,L926+1)))))</f>
        <v/>
      </c>
      <c r="M927" s="50" t="str">
        <f>IF($A927="","",(IF((VLOOKUP($A927,DATA!$A$1:$M$38,13,FALSE))="X","X",(IF(M926="X",1,M926+1)))))</f>
        <v/>
      </c>
      <c r="N927" s="53" t="str">
        <f t="shared" si="28"/>
        <v/>
      </c>
      <c r="O927" s="51" t="str">
        <f t="shared" si="29"/>
        <v/>
      </c>
      <c r="P927" s="50" t="str">
        <f>IF($A927="","",(IF((VLOOKUP($A927,DATA!$S$1:$AC$38,2,FALSE))="X","X",(IF(P926="X",1,P926+1)))))</f>
        <v/>
      </c>
      <c r="Q927" s="50" t="str">
        <f>IF($A927="","",(IF((VLOOKUP($A927,DATA!$S$1:$AC$38,3,FALSE))="X","X",(IF(Q926="X",1,Q926+1)))))</f>
        <v/>
      </c>
      <c r="R927" s="50" t="str">
        <f>IF($A927="","",(IF((VLOOKUP($A927,DATA!$S$1:$AC$38,4,FALSE))="X","X",(IF(R926="X",1,R926+1)))))</f>
        <v/>
      </c>
      <c r="S927" s="50" t="str">
        <f>IF($A927="","",(IF((VLOOKUP($A927,DATA!$S$1:$AC$38,5,FALSE))="X","X",(IF(S926="X",1,S926+1)))))</f>
        <v/>
      </c>
      <c r="T927" s="50" t="str">
        <f>IF($A927="","",(IF((VLOOKUP($A927,DATA!$S$1:$AC$38,6,FALSE))="X","X",(IF(T926="X",1,T926+1)))))</f>
        <v/>
      </c>
      <c r="U927" s="50" t="str">
        <f>IF($A927="","",(IF((VLOOKUP($A927,DATA!$S$1:$AC$38,7,FALSE))="X","X",(IF(U926="X",1,U926+1)))))</f>
        <v/>
      </c>
      <c r="V927" s="51" t="str">
        <f>IF($A927="","",(IF((VLOOKUP($A927,DATA!$S$1:$AC$38,8,FALSE))="X","X",(IF(V926="X",1,V926+1)))))</f>
        <v/>
      </c>
      <c r="W927" s="50" t="str">
        <f>IF($A927="","",(IF((VLOOKUP($A927,DATA!$S$1:$AC$38,9,FALSE))="X","X",(IF(W926="X",1,W926+1)))))</f>
        <v/>
      </c>
      <c r="X927" s="50" t="str">
        <f>IF($A927="","",(IF((VLOOKUP($A927,DATA!$S$1:$AC$38,10,FALSE))="X","X",(IF(X926="X",1,X926+1)))))</f>
        <v/>
      </c>
      <c r="Y927" s="51" t="str">
        <f>IF($A927="","",(IF((VLOOKUP($A927,DATA!$S$1:$AC$38,11,FALSE))="X","X",(IF(Y926="X",1,Y926+1)))))</f>
        <v/>
      </c>
    </row>
    <row r="928" spans="2:25" ht="18.600000000000001" customHeight="1" x14ac:dyDescent="0.25">
      <c r="B928" s="50" t="str">
        <f>IF($A928="","",(IF((VLOOKUP($A928,DATA!$A$1:$M$38,2,FALSE))="X","X",(IF(B927="X",1,B927+1)))))</f>
        <v/>
      </c>
      <c r="C928" s="51" t="str">
        <f>IF($A928="","",(IF((VLOOKUP($A928,DATA!$A$1:$M$38,3,FALSE))="X","X",(IF(C927="X",1,C927+1)))))</f>
        <v/>
      </c>
      <c r="D928" s="50" t="str">
        <f>IF($A928="","",(IF((VLOOKUP($A928,DATA!$A$1:$M$38,4,FALSE))="X","X",(IF(D927="X",1,D927+1)))))</f>
        <v/>
      </c>
      <c r="E928" s="51" t="str">
        <f>IF($A928="","",(IF((VLOOKUP($A928,DATA!$A$1:$M$38,5,FALSE))="X","X",(IF(E927="X",1,E927+1)))))</f>
        <v/>
      </c>
      <c r="F928" s="50" t="str">
        <f>IF($A928="","",(IF((VLOOKUP($A928,DATA!$A$1:$M$38,6,FALSE))="X","X",(IF(F927="X",1,F927+1)))))</f>
        <v/>
      </c>
      <c r="G928" s="51" t="str">
        <f>IF($A928="","",(IF((VLOOKUP($A928,DATA!$A$1:$M$38,7,FALSE))="X","X",(IF(G927="X",1,G927+1)))))</f>
        <v/>
      </c>
      <c r="H928" s="50" t="str">
        <f>IF($A928="","",(IF((VLOOKUP($A928,DATA!$A$1:$M$38,8,FALSE))="X","X",(IF(H927="X",1,H927+1)))))</f>
        <v/>
      </c>
      <c r="I928" s="50" t="str">
        <f>IF($A928="","",(IF((VLOOKUP($A928,DATA!$A$1:$M$38,9,FALSE))="X","X",(IF(I927="X",1,I927+1)))))</f>
        <v/>
      </c>
      <c r="J928" s="51" t="str">
        <f>IF($A928="","",(IF((VLOOKUP($A928,DATA!$A$1:$M$38,10,FALSE))="X","X",(IF(J927="X",1,J927+1)))))</f>
        <v/>
      </c>
      <c r="K928" s="50" t="str">
        <f>IF($A928="","",(IF((VLOOKUP($A928,DATA!$A$1:$M$38,11,FALSE))="X","X",(IF(K927="X",1,K927+1)))))</f>
        <v/>
      </c>
      <c r="L928" s="50" t="str">
        <f>IF($A928="","",(IF((VLOOKUP($A928,DATA!$A$1:$M$38,12,FALSE))="X","X",(IF(L927="X",1,L927+1)))))</f>
        <v/>
      </c>
      <c r="M928" s="50" t="str">
        <f>IF($A928="","",(IF((VLOOKUP($A928,DATA!$A$1:$M$38,13,FALSE))="X","X",(IF(M927="X",1,M927+1)))))</f>
        <v/>
      </c>
      <c r="N928" s="53" t="str">
        <f t="shared" si="28"/>
        <v/>
      </c>
      <c r="O928" s="51" t="str">
        <f t="shared" si="29"/>
        <v/>
      </c>
      <c r="P928" s="50" t="str">
        <f>IF($A928="","",(IF((VLOOKUP($A928,DATA!$S$1:$AC$38,2,FALSE))="X","X",(IF(P927="X",1,P927+1)))))</f>
        <v/>
      </c>
      <c r="Q928" s="50" t="str">
        <f>IF($A928="","",(IF((VLOOKUP($A928,DATA!$S$1:$AC$38,3,FALSE))="X","X",(IF(Q927="X",1,Q927+1)))))</f>
        <v/>
      </c>
      <c r="R928" s="50" t="str">
        <f>IF($A928="","",(IF((VLOOKUP($A928,DATA!$S$1:$AC$38,4,FALSE))="X","X",(IF(R927="X",1,R927+1)))))</f>
        <v/>
      </c>
      <c r="S928" s="50" t="str">
        <f>IF($A928="","",(IF((VLOOKUP($A928,DATA!$S$1:$AC$38,5,FALSE))="X","X",(IF(S927="X",1,S927+1)))))</f>
        <v/>
      </c>
      <c r="T928" s="50" t="str">
        <f>IF($A928="","",(IF((VLOOKUP($A928,DATA!$S$1:$AC$38,6,FALSE))="X","X",(IF(T927="X",1,T927+1)))))</f>
        <v/>
      </c>
      <c r="U928" s="50" t="str">
        <f>IF($A928="","",(IF((VLOOKUP($A928,DATA!$S$1:$AC$38,7,FALSE))="X","X",(IF(U927="X",1,U927+1)))))</f>
        <v/>
      </c>
      <c r="V928" s="51" t="str">
        <f>IF($A928="","",(IF((VLOOKUP($A928,DATA!$S$1:$AC$38,8,FALSE))="X","X",(IF(V927="X",1,V927+1)))))</f>
        <v/>
      </c>
      <c r="W928" s="50" t="str">
        <f>IF($A928="","",(IF((VLOOKUP($A928,DATA!$S$1:$AC$38,9,FALSE))="X","X",(IF(W927="X",1,W927+1)))))</f>
        <v/>
      </c>
      <c r="X928" s="50" t="str">
        <f>IF($A928="","",(IF((VLOOKUP($A928,DATA!$S$1:$AC$38,10,FALSE))="X","X",(IF(X927="X",1,X927+1)))))</f>
        <v/>
      </c>
      <c r="Y928" s="51" t="str">
        <f>IF($A928="","",(IF((VLOOKUP($A928,DATA!$S$1:$AC$38,11,FALSE))="X","X",(IF(Y927="X",1,Y927+1)))))</f>
        <v/>
      </c>
    </row>
    <row r="929" spans="2:25" ht="18.600000000000001" customHeight="1" x14ac:dyDescent="0.25">
      <c r="B929" s="50" t="str">
        <f>IF($A929="","",(IF((VLOOKUP($A929,DATA!$A$1:$M$38,2,FALSE))="X","X",(IF(B928="X",1,B928+1)))))</f>
        <v/>
      </c>
      <c r="C929" s="51" t="str">
        <f>IF($A929="","",(IF((VLOOKUP($A929,DATA!$A$1:$M$38,3,FALSE))="X","X",(IF(C928="X",1,C928+1)))))</f>
        <v/>
      </c>
      <c r="D929" s="50" t="str">
        <f>IF($A929="","",(IF((VLOOKUP($A929,DATA!$A$1:$M$38,4,FALSE))="X","X",(IF(D928="X",1,D928+1)))))</f>
        <v/>
      </c>
      <c r="E929" s="51" t="str">
        <f>IF($A929="","",(IF((VLOOKUP($A929,DATA!$A$1:$M$38,5,FALSE))="X","X",(IF(E928="X",1,E928+1)))))</f>
        <v/>
      </c>
      <c r="F929" s="50" t="str">
        <f>IF($A929="","",(IF((VLOOKUP($A929,DATA!$A$1:$M$38,6,FALSE))="X","X",(IF(F928="X",1,F928+1)))))</f>
        <v/>
      </c>
      <c r="G929" s="51" t="str">
        <f>IF($A929="","",(IF((VLOOKUP($A929,DATA!$A$1:$M$38,7,FALSE))="X","X",(IF(G928="X",1,G928+1)))))</f>
        <v/>
      </c>
      <c r="H929" s="50" t="str">
        <f>IF($A929="","",(IF((VLOOKUP($A929,DATA!$A$1:$M$38,8,FALSE))="X","X",(IF(H928="X",1,H928+1)))))</f>
        <v/>
      </c>
      <c r="I929" s="50" t="str">
        <f>IF($A929="","",(IF((VLOOKUP($A929,DATA!$A$1:$M$38,9,FALSE))="X","X",(IF(I928="X",1,I928+1)))))</f>
        <v/>
      </c>
      <c r="J929" s="51" t="str">
        <f>IF($A929="","",(IF((VLOOKUP($A929,DATA!$A$1:$M$38,10,FALSE))="X","X",(IF(J928="X",1,J928+1)))))</f>
        <v/>
      </c>
      <c r="K929" s="50" t="str">
        <f>IF($A929="","",(IF((VLOOKUP($A929,DATA!$A$1:$M$38,11,FALSE))="X","X",(IF(K928="X",1,K928+1)))))</f>
        <v/>
      </c>
      <c r="L929" s="50" t="str">
        <f>IF($A929="","",(IF((VLOOKUP($A929,DATA!$A$1:$M$38,12,FALSE))="X","X",(IF(L928="X",1,L928+1)))))</f>
        <v/>
      </c>
      <c r="M929" s="50" t="str">
        <f>IF($A929="","",(IF((VLOOKUP($A929,DATA!$A$1:$M$38,13,FALSE))="X","X",(IF(M928="X",1,M928+1)))))</f>
        <v/>
      </c>
      <c r="N929" s="53" t="str">
        <f t="shared" si="28"/>
        <v/>
      </c>
      <c r="O929" s="51" t="str">
        <f t="shared" si="29"/>
        <v/>
      </c>
      <c r="P929" s="50" t="str">
        <f>IF($A929="","",(IF((VLOOKUP($A929,DATA!$S$1:$AC$38,2,FALSE))="X","X",(IF(P928="X",1,P928+1)))))</f>
        <v/>
      </c>
      <c r="Q929" s="50" t="str">
        <f>IF($A929="","",(IF((VLOOKUP($A929,DATA!$S$1:$AC$38,3,FALSE))="X","X",(IF(Q928="X",1,Q928+1)))))</f>
        <v/>
      </c>
      <c r="R929" s="50" t="str">
        <f>IF($A929="","",(IF((VLOOKUP($A929,DATA!$S$1:$AC$38,4,FALSE))="X","X",(IF(R928="X",1,R928+1)))))</f>
        <v/>
      </c>
      <c r="S929" s="50" t="str">
        <f>IF($A929="","",(IF((VLOOKUP($A929,DATA!$S$1:$AC$38,5,FALSE))="X","X",(IF(S928="X",1,S928+1)))))</f>
        <v/>
      </c>
      <c r="T929" s="50" t="str">
        <f>IF($A929="","",(IF((VLOOKUP($A929,DATA!$S$1:$AC$38,6,FALSE))="X","X",(IF(T928="X",1,T928+1)))))</f>
        <v/>
      </c>
      <c r="U929" s="50" t="str">
        <f>IF($A929="","",(IF((VLOOKUP($A929,DATA!$S$1:$AC$38,7,FALSE))="X","X",(IF(U928="X",1,U928+1)))))</f>
        <v/>
      </c>
      <c r="V929" s="51" t="str">
        <f>IF($A929="","",(IF((VLOOKUP($A929,DATA!$S$1:$AC$38,8,FALSE))="X","X",(IF(V928="X",1,V928+1)))))</f>
        <v/>
      </c>
      <c r="W929" s="50" t="str">
        <f>IF($A929="","",(IF((VLOOKUP($A929,DATA!$S$1:$AC$38,9,FALSE))="X","X",(IF(W928="X",1,W928+1)))))</f>
        <v/>
      </c>
      <c r="X929" s="50" t="str">
        <f>IF($A929="","",(IF((VLOOKUP($A929,DATA!$S$1:$AC$38,10,FALSE))="X","X",(IF(X928="X",1,X928+1)))))</f>
        <v/>
      </c>
      <c r="Y929" s="51" t="str">
        <f>IF($A929="","",(IF((VLOOKUP($A929,DATA!$S$1:$AC$38,11,FALSE))="X","X",(IF(Y928="X",1,Y928+1)))))</f>
        <v/>
      </c>
    </row>
    <row r="930" spans="2:25" ht="18.600000000000001" customHeight="1" x14ac:dyDescent="0.25">
      <c r="B930" s="50" t="str">
        <f>IF($A930="","",(IF((VLOOKUP($A930,DATA!$A$1:$M$38,2,FALSE))="X","X",(IF(B929="X",1,B929+1)))))</f>
        <v/>
      </c>
      <c r="C930" s="51" t="str">
        <f>IF($A930="","",(IF((VLOOKUP($A930,DATA!$A$1:$M$38,3,FALSE))="X","X",(IF(C929="X",1,C929+1)))))</f>
        <v/>
      </c>
      <c r="D930" s="50" t="str">
        <f>IF($A930="","",(IF((VLOOKUP($A930,DATA!$A$1:$M$38,4,FALSE))="X","X",(IF(D929="X",1,D929+1)))))</f>
        <v/>
      </c>
      <c r="E930" s="51" t="str">
        <f>IF($A930="","",(IF((VLOOKUP($A930,DATA!$A$1:$M$38,5,FALSE))="X","X",(IF(E929="X",1,E929+1)))))</f>
        <v/>
      </c>
      <c r="F930" s="50" t="str">
        <f>IF($A930="","",(IF((VLOOKUP($A930,DATA!$A$1:$M$38,6,FALSE))="X","X",(IF(F929="X",1,F929+1)))))</f>
        <v/>
      </c>
      <c r="G930" s="51" t="str">
        <f>IF($A930="","",(IF((VLOOKUP($A930,DATA!$A$1:$M$38,7,FALSE))="X","X",(IF(G929="X",1,G929+1)))))</f>
        <v/>
      </c>
      <c r="H930" s="50" t="str">
        <f>IF($A930="","",(IF((VLOOKUP($A930,DATA!$A$1:$M$38,8,FALSE))="X","X",(IF(H929="X",1,H929+1)))))</f>
        <v/>
      </c>
      <c r="I930" s="50" t="str">
        <f>IF($A930="","",(IF((VLOOKUP($A930,DATA!$A$1:$M$38,9,FALSE))="X","X",(IF(I929="X",1,I929+1)))))</f>
        <v/>
      </c>
      <c r="J930" s="51" t="str">
        <f>IF($A930="","",(IF((VLOOKUP($A930,DATA!$A$1:$M$38,10,FALSE))="X","X",(IF(J929="X",1,J929+1)))))</f>
        <v/>
      </c>
      <c r="K930" s="50" t="str">
        <f>IF($A930="","",(IF((VLOOKUP($A930,DATA!$A$1:$M$38,11,FALSE))="X","X",(IF(K929="X",1,K929+1)))))</f>
        <v/>
      </c>
      <c r="L930" s="50" t="str">
        <f>IF($A930="","",(IF((VLOOKUP($A930,DATA!$A$1:$M$38,12,FALSE))="X","X",(IF(L929="X",1,L929+1)))))</f>
        <v/>
      </c>
      <c r="M930" s="50" t="str">
        <f>IF($A930="","",(IF((VLOOKUP($A930,DATA!$A$1:$M$38,13,FALSE))="X","X",(IF(M929="X",1,M929+1)))))</f>
        <v/>
      </c>
      <c r="N930" s="53" t="str">
        <f t="shared" si="28"/>
        <v/>
      </c>
      <c r="O930" s="51" t="str">
        <f t="shared" si="29"/>
        <v/>
      </c>
      <c r="P930" s="50" t="str">
        <f>IF($A930="","",(IF((VLOOKUP($A930,DATA!$S$1:$AC$38,2,FALSE))="X","X",(IF(P929="X",1,P929+1)))))</f>
        <v/>
      </c>
      <c r="Q930" s="50" t="str">
        <f>IF($A930="","",(IF((VLOOKUP($A930,DATA!$S$1:$AC$38,3,FALSE))="X","X",(IF(Q929="X",1,Q929+1)))))</f>
        <v/>
      </c>
      <c r="R930" s="50" t="str">
        <f>IF($A930="","",(IF((VLOOKUP($A930,DATA!$S$1:$AC$38,4,FALSE))="X","X",(IF(R929="X",1,R929+1)))))</f>
        <v/>
      </c>
      <c r="S930" s="50" t="str">
        <f>IF($A930="","",(IF((VLOOKUP($A930,DATA!$S$1:$AC$38,5,FALSE))="X","X",(IF(S929="X",1,S929+1)))))</f>
        <v/>
      </c>
      <c r="T930" s="50" t="str">
        <f>IF($A930="","",(IF((VLOOKUP($A930,DATA!$S$1:$AC$38,6,FALSE))="X","X",(IF(T929="X",1,T929+1)))))</f>
        <v/>
      </c>
      <c r="U930" s="50" t="str">
        <f>IF($A930="","",(IF((VLOOKUP($A930,DATA!$S$1:$AC$38,7,FALSE))="X","X",(IF(U929="X",1,U929+1)))))</f>
        <v/>
      </c>
      <c r="V930" s="51" t="str">
        <f>IF($A930="","",(IF((VLOOKUP($A930,DATA!$S$1:$AC$38,8,FALSE))="X","X",(IF(V929="X",1,V929+1)))))</f>
        <v/>
      </c>
      <c r="W930" s="50" t="str">
        <f>IF($A930="","",(IF((VLOOKUP($A930,DATA!$S$1:$AC$38,9,FALSE))="X","X",(IF(W929="X",1,W929+1)))))</f>
        <v/>
      </c>
      <c r="X930" s="50" t="str">
        <f>IF($A930="","",(IF((VLOOKUP($A930,DATA!$S$1:$AC$38,10,FALSE))="X","X",(IF(X929="X",1,X929+1)))))</f>
        <v/>
      </c>
      <c r="Y930" s="51" t="str">
        <f>IF($A930="","",(IF((VLOOKUP($A930,DATA!$S$1:$AC$38,11,FALSE))="X","X",(IF(Y929="X",1,Y929+1)))))</f>
        <v/>
      </c>
    </row>
    <row r="931" spans="2:25" ht="18.600000000000001" customHeight="1" x14ac:dyDescent="0.25">
      <c r="B931" s="50" t="str">
        <f>IF($A931="","",(IF((VLOOKUP($A931,DATA!$A$1:$M$38,2,FALSE))="X","X",(IF(B930="X",1,B930+1)))))</f>
        <v/>
      </c>
      <c r="C931" s="51" t="str">
        <f>IF($A931="","",(IF((VLOOKUP($A931,DATA!$A$1:$M$38,3,FALSE))="X","X",(IF(C930="X",1,C930+1)))))</f>
        <v/>
      </c>
      <c r="D931" s="50" t="str">
        <f>IF($A931="","",(IF((VLOOKUP($A931,DATA!$A$1:$M$38,4,FALSE))="X","X",(IF(D930="X",1,D930+1)))))</f>
        <v/>
      </c>
      <c r="E931" s="51" t="str">
        <f>IF($A931="","",(IF((VLOOKUP($A931,DATA!$A$1:$M$38,5,FALSE))="X","X",(IF(E930="X",1,E930+1)))))</f>
        <v/>
      </c>
      <c r="F931" s="50" t="str">
        <f>IF($A931="","",(IF((VLOOKUP($A931,DATA!$A$1:$M$38,6,FALSE))="X","X",(IF(F930="X",1,F930+1)))))</f>
        <v/>
      </c>
      <c r="G931" s="51" t="str">
        <f>IF($A931="","",(IF((VLOOKUP($A931,DATA!$A$1:$M$38,7,FALSE))="X","X",(IF(G930="X",1,G930+1)))))</f>
        <v/>
      </c>
      <c r="H931" s="50" t="str">
        <f>IF($A931="","",(IF((VLOOKUP($A931,DATA!$A$1:$M$38,8,FALSE))="X","X",(IF(H930="X",1,H930+1)))))</f>
        <v/>
      </c>
      <c r="I931" s="50" t="str">
        <f>IF($A931="","",(IF((VLOOKUP($A931,DATA!$A$1:$M$38,9,FALSE))="X","X",(IF(I930="X",1,I930+1)))))</f>
        <v/>
      </c>
      <c r="J931" s="51" t="str">
        <f>IF($A931="","",(IF((VLOOKUP($A931,DATA!$A$1:$M$38,10,FALSE))="X","X",(IF(J930="X",1,J930+1)))))</f>
        <v/>
      </c>
      <c r="K931" s="50" t="str">
        <f>IF($A931="","",(IF((VLOOKUP($A931,DATA!$A$1:$M$38,11,FALSE))="X","X",(IF(K930="X",1,K930+1)))))</f>
        <v/>
      </c>
      <c r="L931" s="50" t="str">
        <f>IF($A931="","",(IF((VLOOKUP($A931,DATA!$A$1:$M$38,12,FALSE))="X","X",(IF(L930="X",1,L930+1)))))</f>
        <v/>
      </c>
      <c r="M931" s="50" t="str">
        <f>IF($A931="","",(IF((VLOOKUP($A931,DATA!$A$1:$M$38,13,FALSE))="X","X",(IF(M930="X",1,M930+1)))))</f>
        <v/>
      </c>
      <c r="N931" s="53" t="str">
        <f t="shared" si="28"/>
        <v/>
      </c>
      <c r="O931" s="51" t="str">
        <f t="shared" si="29"/>
        <v/>
      </c>
      <c r="P931" s="50" t="str">
        <f>IF($A931="","",(IF((VLOOKUP($A931,DATA!$S$1:$AC$38,2,FALSE))="X","X",(IF(P930="X",1,P930+1)))))</f>
        <v/>
      </c>
      <c r="Q931" s="50" t="str">
        <f>IF($A931="","",(IF((VLOOKUP($A931,DATA!$S$1:$AC$38,3,FALSE))="X","X",(IF(Q930="X",1,Q930+1)))))</f>
        <v/>
      </c>
      <c r="R931" s="50" t="str">
        <f>IF($A931="","",(IF((VLOOKUP($A931,DATA!$S$1:$AC$38,4,FALSE))="X","X",(IF(R930="X",1,R930+1)))))</f>
        <v/>
      </c>
      <c r="S931" s="50" t="str">
        <f>IF($A931="","",(IF((VLOOKUP($A931,DATA!$S$1:$AC$38,5,FALSE))="X","X",(IF(S930="X",1,S930+1)))))</f>
        <v/>
      </c>
      <c r="T931" s="50" t="str">
        <f>IF($A931="","",(IF((VLOOKUP($A931,DATA!$S$1:$AC$38,6,FALSE))="X","X",(IF(T930="X",1,T930+1)))))</f>
        <v/>
      </c>
      <c r="U931" s="50" t="str">
        <f>IF($A931="","",(IF((VLOOKUP($A931,DATA!$S$1:$AC$38,7,FALSE))="X","X",(IF(U930="X",1,U930+1)))))</f>
        <v/>
      </c>
      <c r="V931" s="51" t="str">
        <f>IF($A931="","",(IF((VLOOKUP($A931,DATA!$S$1:$AC$38,8,FALSE))="X","X",(IF(V930="X",1,V930+1)))))</f>
        <v/>
      </c>
      <c r="W931" s="50" t="str">
        <f>IF($A931="","",(IF((VLOOKUP($A931,DATA!$S$1:$AC$38,9,FALSE))="X","X",(IF(W930="X",1,W930+1)))))</f>
        <v/>
      </c>
      <c r="X931" s="50" t="str">
        <f>IF($A931="","",(IF((VLOOKUP($A931,DATA!$S$1:$AC$38,10,FALSE))="X","X",(IF(X930="X",1,X930+1)))))</f>
        <v/>
      </c>
      <c r="Y931" s="51" t="str">
        <f>IF($A931="","",(IF((VLOOKUP($A931,DATA!$S$1:$AC$38,11,FALSE))="X","X",(IF(Y930="X",1,Y930+1)))))</f>
        <v/>
      </c>
    </row>
    <row r="932" spans="2:25" ht="18.600000000000001" customHeight="1" x14ac:dyDescent="0.25">
      <c r="B932" s="50" t="str">
        <f>IF($A932="","",(IF((VLOOKUP($A932,DATA!$A$1:$M$38,2,FALSE))="X","X",(IF(B931="X",1,B931+1)))))</f>
        <v/>
      </c>
      <c r="C932" s="51" t="str">
        <f>IF($A932="","",(IF((VLOOKUP($A932,DATA!$A$1:$M$38,3,FALSE))="X","X",(IF(C931="X",1,C931+1)))))</f>
        <v/>
      </c>
      <c r="D932" s="50" t="str">
        <f>IF($A932="","",(IF((VLOOKUP($A932,DATA!$A$1:$M$38,4,FALSE))="X","X",(IF(D931="X",1,D931+1)))))</f>
        <v/>
      </c>
      <c r="E932" s="51" t="str">
        <f>IF($A932="","",(IF((VLOOKUP($A932,DATA!$A$1:$M$38,5,FALSE))="X","X",(IF(E931="X",1,E931+1)))))</f>
        <v/>
      </c>
      <c r="F932" s="50" t="str">
        <f>IF($A932="","",(IF((VLOOKUP($A932,DATA!$A$1:$M$38,6,FALSE))="X","X",(IF(F931="X",1,F931+1)))))</f>
        <v/>
      </c>
      <c r="G932" s="51" t="str">
        <f>IF($A932="","",(IF((VLOOKUP($A932,DATA!$A$1:$M$38,7,FALSE))="X","X",(IF(G931="X",1,G931+1)))))</f>
        <v/>
      </c>
      <c r="H932" s="50" t="str">
        <f>IF($A932="","",(IF((VLOOKUP($A932,DATA!$A$1:$M$38,8,FALSE))="X","X",(IF(H931="X",1,H931+1)))))</f>
        <v/>
      </c>
      <c r="I932" s="50" t="str">
        <f>IF($A932="","",(IF((VLOOKUP($A932,DATA!$A$1:$M$38,9,FALSE))="X","X",(IF(I931="X",1,I931+1)))))</f>
        <v/>
      </c>
      <c r="J932" s="51" t="str">
        <f>IF($A932="","",(IF((VLOOKUP($A932,DATA!$A$1:$M$38,10,FALSE))="X","X",(IF(J931="X",1,J931+1)))))</f>
        <v/>
      </c>
      <c r="K932" s="50" t="str">
        <f>IF($A932="","",(IF((VLOOKUP($A932,DATA!$A$1:$M$38,11,FALSE))="X","X",(IF(K931="X",1,K931+1)))))</f>
        <v/>
      </c>
      <c r="L932" s="50" t="str">
        <f>IF($A932="","",(IF((VLOOKUP($A932,DATA!$A$1:$M$38,12,FALSE))="X","X",(IF(L931="X",1,L931+1)))))</f>
        <v/>
      </c>
      <c r="M932" s="50" t="str">
        <f>IF($A932="","",(IF((VLOOKUP($A932,DATA!$A$1:$M$38,13,FALSE))="X","X",(IF(M931="X",1,M931+1)))))</f>
        <v/>
      </c>
      <c r="N932" s="53" t="str">
        <f t="shared" si="28"/>
        <v/>
      </c>
      <c r="O932" s="51" t="str">
        <f t="shared" si="29"/>
        <v/>
      </c>
      <c r="P932" s="50" t="str">
        <f>IF($A932="","",(IF((VLOOKUP($A932,DATA!$S$1:$AC$38,2,FALSE))="X","X",(IF(P931="X",1,P931+1)))))</f>
        <v/>
      </c>
      <c r="Q932" s="50" t="str">
        <f>IF($A932="","",(IF((VLOOKUP($A932,DATA!$S$1:$AC$38,3,FALSE))="X","X",(IF(Q931="X",1,Q931+1)))))</f>
        <v/>
      </c>
      <c r="R932" s="50" t="str">
        <f>IF($A932="","",(IF((VLOOKUP($A932,DATA!$S$1:$AC$38,4,FALSE))="X","X",(IF(R931="X",1,R931+1)))))</f>
        <v/>
      </c>
      <c r="S932" s="50" t="str">
        <f>IF($A932="","",(IF((VLOOKUP($A932,DATA!$S$1:$AC$38,5,FALSE))="X","X",(IF(S931="X",1,S931+1)))))</f>
        <v/>
      </c>
      <c r="T932" s="50" t="str">
        <f>IF($A932="","",(IF((VLOOKUP($A932,DATA!$S$1:$AC$38,6,FALSE))="X","X",(IF(T931="X",1,T931+1)))))</f>
        <v/>
      </c>
      <c r="U932" s="50" t="str">
        <f>IF($A932="","",(IF((VLOOKUP($A932,DATA!$S$1:$AC$38,7,FALSE))="X","X",(IF(U931="X",1,U931+1)))))</f>
        <v/>
      </c>
      <c r="V932" s="51" t="str">
        <f>IF($A932="","",(IF((VLOOKUP($A932,DATA!$S$1:$AC$38,8,FALSE))="X","X",(IF(V931="X",1,V931+1)))))</f>
        <v/>
      </c>
      <c r="W932" s="50" t="str">
        <f>IF($A932="","",(IF((VLOOKUP($A932,DATA!$S$1:$AC$38,9,FALSE))="X","X",(IF(W931="X",1,W931+1)))))</f>
        <v/>
      </c>
      <c r="X932" s="50" t="str">
        <f>IF($A932="","",(IF((VLOOKUP($A932,DATA!$S$1:$AC$38,10,FALSE))="X","X",(IF(X931="X",1,X931+1)))))</f>
        <v/>
      </c>
      <c r="Y932" s="51" t="str">
        <f>IF($A932="","",(IF((VLOOKUP($A932,DATA!$S$1:$AC$38,11,FALSE))="X","X",(IF(Y931="X",1,Y931+1)))))</f>
        <v/>
      </c>
    </row>
    <row r="933" spans="2:25" ht="18.600000000000001" customHeight="1" x14ac:dyDescent="0.25">
      <c r="B933" s="50" t="str">
        <f>IF($A933="","",(IF((VLOOKUP($A933,DATA!$A$1:$M$38,2,FALSE))="X","X",(IF(B932="X",1,B932+1)))))</f>
        <v/>
      </c>
      <c r="C933" s="51" t="str">
        <f>IF($A933="","",(IF((VLOOKUP($A933,DATA!$A$1:$M$38,3,FALSE))="X","X",(IF(C932="X",1,C932+1)))))</f>
        <v/>
      </c>
      <c r="D933" s="50" t="str">
        <f>IF($A933="","",(IF((VLOOKUP($A933,DATA!$A$1:$M$38,4,FALSE))="X","X",(IF(D932="X",1,D932+1)))))</f>
        <v/>
      </c>
      <c r="E933" s="51" t="str">
        <f>IF($A933="","",(IF((VLOOKUP($A933,DATA!$A$1:$M$38,5,FALSE))="X","X",(IF(E932="X",1,E932+1)))))</f>
        <v/>
      </c>
      <c r="F933" s="50" t="str">
        <f>IF($A933="","",(IF((VLOOKUP($A933,DATA!$A$1:$M$38,6,FALSE))="X","X",(IF(F932="X",1,F932+1)))))</f>
        <v/>
      </c>
      <c r="G933" s="51" t="str">
        <f>IF($A933="","",(IF((VLOOKUP($A933,DATA!$A$1:$M$38,7,FALSE))="X","X",(IF(G932="X",1,G932+1)))))</f>
        <v/>
      </c>
      <c r="H933" s="50" t="str">
        <f>IF($A933="","",(IF((VLOOKUP($A933,DATA!$A$1:$M$38,8,FALSE))="X","X",(IF(H932="X",1,H932+1)))))</f>
        <v/>
      </c>
      <c r="I933" s="50" t="str">
        <f>IF($A933="","",(IF((VLOOKUP($A933,DATA!$A$1:$M$38,9,FALSE))="X","X",(IF(I932="X",1,I932+1)))))</f>
        <v/>
      </c>
      <c r="J933" s="51" t="str">
        <f>IF($A933="","",(IF((VLOOKUP($A933,DATA!$A$1:$M$38,10,FALSE))="X","X",(IF(J932="X",1,J932+1)))))</f>
        <v/>
      </c>
      <c r="K933" s="50" t="str">
        <f>IF($A933="","",(IF((VLOOKUP($A933,DATA!$A$1:$M$38,11,FALSE))="X","X",(IF(K932="X",1,K932+1)))))</f>
        <v/>
      </c>
      <c r="L933" s="50" t="str">
        <f>IF($A933="","",(IF((VLOOKUP($A933,DATA!$A$1:$M$38,12,FALSE))="X","X",(IF(L932="X",1,L932+1)))))</f>
        <v/>
      </c>
      <c r="M933" s="50" t="str">
        <f>IF($A933="","",(IF((VLOOKUP($A933,DATA!$A$1:$M$38,13,FALSE))="X","X",(IF(M932="X",1,M932+1)))))</f>
        <v/>
      </c>
      <c r="N933" s="53" t="str">
        <f t="shared" si="28"/>
        <v/>
      </c>
      <c r="O933" s="51" t="str">
        <f t="shared" si="29"/>
        <v/>
      </c>
      <c r="P933" s="50" t="str">
        <f>IF($A933="","",(IF((VLOOKUP($A933,DATA!$S$1:$AC$38,2,FALSE))="X","X",(IF(P932="X",1,P932+1)))))</f>
        <v/>
      </c>
      <c r="Q933" s="50" t="str">
        <f>IF($A933="","",(IF((VLOOKUP($A933,DATA!$S$1:$AC$38,3,FALSE))="X","X",(IF(Q932="X",1,Q932+1)))))</f>
        <v/>
      </c>
      <c r="R933" s="50" t="str">
        <f>IF($A933="","",(IF((VLOOKUP($A933,DATA!$S$1:$AC$38,4,FALSE))="X","X",(IF(R932="X",1,R932+1)))))</f>
        <v/>
      </c>
      <c r="S933" s="50" t="str">
        <f>IF($A933="","",(IF((VLOOKUP($A933,DATA!$S$1:$AC$38,5,FALSE))="X","X",(IF(S932="X",1,S932+1)))))</f>
        <v/>
      </c>
      <c r="T933" s="50" t="str">
        <f>IF($A933="","",(IF((VLOOKUP($A933,DATA!$S$1:$AC$38,6,FALSE))="X","X",(IF(T932="X",1,T932+1)))))</f>
        <v/>
      </c>
      <c r="U933" s="50" t="str">
        <f>IF($A933="","",(IF((VLOOKUP($A933,DATA!$S$1:$AC$38,7,FALSE))="X","X",(IF(U932="X",1,U932+1)))))</f>
        <v/>
      </c>
      <c r="V933" s="51" t="str">
        <f>IF($A933="","",(IF((VLOOKUP($A933,DATA!$S$1:$AC$38,8,FALSE))="X","X",(IF(V932="X",1,V932+1)))))</f>
        <v/>
      </c>
      <c r="W933" s="50" t="str">
        <f>IF($A933="","",(IF((VLOOKUP($A933,DATA!$S$1:$AC$38,9,FALSE))="X","X",(IF(W932="X",1,W932+1)))))</f>
        <v/>
      </c>
      <c r="X933" s="50" t="str">
        <f>IF($A933="","",(IF((VLOOKUP($A933,DATA!$S$1:$AC$38,10,FALSE))="X","X",(IF(X932="X",1,X932+1)))))</f>
        <v/>
      </c>
      <c r="Y933" s="51" t="str">
        <f>IF($A933="","",(IF((VLOOKUP($A933,DATA!$S$1:$AC$38,11,FALSE))="X","X",(IF(Y932="X",1,Y932+1)))))</f>
        <v/>
      </c>
    </row>
    <row r="934" spans="2:25" ht="18.600000000000001" customHeight="1" x14ac:dyDescent="0.25">
      <c r="B934" s="50" t="str">
        <f>IF($A934="","",(IF((VLOOKUP($A934,DATA!$A$1:$M$38,2,FALSE))="X","X",(IF(B933="X",1,B933+1)))))</f>
        <v/>
      </c>
      <c r="C934" s="51" t="str">
        <f>IF($A934="","",(IF((VLOOKUP($A934,DATA!$A$1:$M$38,3,FALSE))="X","X",(IF(C933="X",1,C933+1)))))</f>
        <v/>
      </c>
      <c r="D934" s="50" t="str">
        <f>IF($A934="","",(IF((VLOOKUP($A934,DATA!$A$1:$M$38,4,FALSE))="X","X",(IF(D933="X",1,D933+1)))))</f>
        <v/>
      </c>
      <c r="E934" s="51" t="str">
        <f>IF($A934="","",(IF((VLOOKUP($A934,DATA!$A$1:$M$38,5,FALSE))="X","X",(IF(E933="X",1,E933+1)))))</f>
        <v/>
      </c>
      <c r="F934" s="50" t="str">
        <f>IF($A934="","",(IF((VLOOKUP($A934,DATA!$A$1:$M$38,6,FALSE))="X","X",(IF(F933="X",1,F933+1)))))</f>
        <v/>
      </c>
      <c r="G934" s="51" t="str">
        <f>IF($A934="","",(IF((VLOOKUP($A934,DATA!$A$1:$M$38,7,FALSE))="X","X",(IF(G933="X",1,G933+1)))))</f>
        <v/>
      </c>
      <c r="H934" s="50" t="str">
        <f>IF($A934="","",(IF((VLOOKUP($A934,DATA!$A$1:$M$38,8,FALSE))="X","X",(IF(H933="X",1,H933+1)))))</f>
        <v/>
      </c>
      <c r="I934" s="50" t="str">
        <f>IF($A934="","",(IF((VLOOKUP($A934,DATA!$A$1:$M$38,9,FALSE))="X","X",(IF(I933="X",1,I933+1)))))</f>
        <v/>
      </c>
      <c r="J934" s="51" t="str">
        <f>IF($A934="","",(IF((VLOOKUP($A934,DATA!$A$1:$M$38,10,FALSE))="X","X",(IF(J933="X",1,J933+1)))))</f>
        <v/>
      </c>
      <c r="K934" s="50" t="str">
        <f>IF($A934="","",(IF((VLOOKUP($A934,DATA!$A$1:$M$38,11,FALSE))="X","X",(IF(K933="X",1,K933+1)))))</f>
        <v/>
      </c>
      <c r="L934" s="50" t="str">
        <f>IF($A934="","",(IF((VLOOKUP($A934,DATA!$A$1:$M$38,12,FALSE))="X","X",(IF(L933="X",1,L933+1)))))</f>
        <v/>
      </c>
      <c r="M934" s="50" t="str">
        <f>IF($A934="","",(IF((VLOOKUP($A934,DATA!$A$1:$M$38,13,FALSE))="X","X",(IF(M933="X",1,M933+1)))))</f>
        <v/>
      </c>
      <c r="N934" s="53" t="str">
        <f t="shared" si="28"/>
        <v/>
      </c>
      <c r="O934" s="51" t="str">
        <f t="shared" si="29"/>
        <v/>
      </c>
      <c r="P934" s="50" t="str">
        <f>IF($A934="","",(IF((VLOOKUP($A934,DATA!$S$1:$AC$38,2,FALSE))="X","X",(IF(P933="X",1,P933+1)))))</f>
        <v/>
      </c>
      <c r="Q934" s="50" t="str">
        <f>IF($A934="","",(IF((VLOOKUP($A934,DATA!$S$1:$AC$38,3,FALSE))="X","X",(IF(Q933="X",1,Q933+1)))))</f>
        <v/>
      </c>
      <c r="R934" s="50" t="str">
        <f>IF($A934="","",(IF((VLOOKUP($A934,DATA!$S$1:$AC$38,4,FALSE))="X","X",(IF(R933="X",1,R933+1)))))</f>
        <v/>
      </c>
      <c r="S934" s="50" t="str">
        <f>IF($A934="","",(IF((VLOOKUP($A934,DATA!$S$1:$AC$38,5,FALSE))="X","X",(IF(S933="X",1,S933+1)))))</f>
        <v/>
      </c>
      <c r="T934" s="50" t="str">
        <f>IF($A934="","",(IF((VLOOKUP($A934,DATA!$S$1:$AC$38,6,FALSE))="X","X",(IF(T933="X",1,T933+1)))))</f>
        <v/>
      </c>
      <c r="U934" s="50" t="str">
        <f>IF($A934="","",(IF((VLOOKUP($A934,DATA!$S$1:$AC$38,7,FALSE))="X","X",(IF(U933="X",1,U933+1)))))</f>
        <v/>
      </c>
      <c r="V934" s="51" t="str">
        <f>IF($A934="","",(IF((VLOOKUP($A934,DATA!$S$1:$AC$38,8,FALSE))="X","X",(IF(V933="X",1,V933+1)))))</f>
        <v/>
      </c>
      <c r="W934" s="50" t="str">
        <f>IF($A934="","",(IF((VLOOKUP($A934,DATA!$S$1:$AC$38,9,FALSE))="X","X",(IF(W933="X",1,W933+1)))))</f>
        <v/>
      </c>
      <c r="X934" s="50" t="str">
        <f>IF($A934="","",(IF((VLOOKUP($A934,DATA!$S$1:$AC$38,10,FALSE))="X","X",(IF(X933="X",1,X933+1)))))</f>
        <v/>
      </c>
      <c r="Y934" s="51" t="str">
        <f>IF($A934="","",(IF((VLOOKUP($A934,DATA!$S$1:$AC$38,11,FALSE))="X","X",(IF(Y933="X",1,Y933+1)))))</f>
        <v/>
      </c>
    </row>
    <row r="935" spans="2:25" ht="18.600000000000001" customHeight="1" x14ac:dyDescent="0.25">
      <c r="B935" s="50" t="str">
        <f>IF($A935="","",(IF((VLOOKUP($A935,DATA!$A$1:$M$38,2,FALSE))="X","X",(IF(B934="X",1,B934+1)))))</f>
        <v/>
      </c>
      <c r="C935" s="51" t="str">
        <f>IF($A935="","",(IF((VLOOKUP($A935,DATA!$A$1:$M$38,3,FALSE))="X","X",(IF(C934="X",1,C934+1)))))</f>
        <v/>
      </c>
      <c r="D935" s="50" t="str">
        <f>IF($A935="","",(IF((VLOOKUP($A935,DATA!$A$1:$M$38,4,FALSE))="X","X",(IF(D934="X",1,D934+1)))))</f>
        <v/>
      </c>
      <c r="E935" s="51" t="str">
        <f>IF($A935="","",(IF((VLOOKUP($A935,DATA!$A$1:$M$38,5,FALSE))="X","X",(IF(E934="X",1,E934+1)))))</f>
        <v/>
      </c>
      <c r="F935" s="50" t="str">
        <f>IF($A935="","",(IF((VLOOKUP($A935,DATA!$A$1:$M$38,6,FALSE))="X","X",(IF(F934="X",1,F934+1)))))</f>
        <v/>
      </c>
      <c r="G935" s="51" t="str">
        <f>IF($A935="","",(IF((VLOOKUP($A935,DATA!$A$1:$M$38,7,FALSE))="X","X",(IF(G934="X",1,G934+1)))))</f>
        <v/>
      </c>
      <c r="H935" s="50" t="str">
        <f>IF($A935="","",(IF((VLOOKUP($A935,DATA!$A$1:$M$38,8,FALSE))="X","X",(IF(H934="X",1,H934+1)))))</f>
        <v/>
      </c>
      <c r="I935" s="50" t="str">
        <f>IF($A935="","",(IF((VLOOKUP($A935,DATA!$A$1:$M$38,9,FALSE))="X","X",(IF(I934="X",1,I934+1)))))</f>
        <v/>
      </c>
      <c r="J935" s="51" t="str">
        <f>IF($A935="","",(IF((VLOOKUP($A935,DATA!$A$1:$M$38,10,FALSE))="X","X",(IF(J934="X",1,J934+1)))))</f>
        <v/>
      </c>
      <c r="K935" s="50" t="str">
        <f>IF($A935="","",(IF((VLOOKUP($A935,DATA!$A$1:$M$38,11,FALSE))="X","X",(IF(K934="X",1,K934+1)))))</f>
        <v/>
      </c>
      <c r="L935" s="50" t="str">
        <f>IF($A935="","",(IF((VLOOKUP($A935,DATA!$A$1:$M$38,12,FALSE))="X","X",(IF(L934="X",1,L934+1)))))</f>
        <v/>
      </c>
      <c r="M935" s="50" t="str">
        <f>IF($A935="","",(IF((VLOOKUP($A935,DATA!$A$1:$M$38,13,FALSE))="X","X",(IF(M934="X",1,M934+1)))))</f>
        <v/>
      </c>
      <c r="N935" s="53" t="str">
        <f t="shared" si="28"/>
        <v/>
      </c>
      <c r="O935" s="51" t="str">
        <f t="shared" si="29"/>
        <v/>
      </c>
      <c r="P935" s="50" t="str">
        <f>IF($A935="","",(IF((VLOOKUP($A935,DATA!$S$1:$AC$38,2,FALSE))="X","X",(IF(P934="X",1,P934+1)))))</f>
        <v/>
      </c>
      <c r="Q935" s="50" t="str">
        <f>IF($A935="","",(IF((VLOOKUP($A935,DATA!$S$1:$AC$38,3,FALSE))="X","X",(IF(Q934="X",1,Q934+1)))))</f>
        <v/>
      </c>
      <c r="R935" s="50" t="str">
        <f>IF($A935="","",(IF((VLOOKUP($A935,DATA!$S$1:$AC$38,4,FALSE))="X","X",(IF(R934="X",1,R934+1)))))</f>
        <v/>
      </c>
      <c r="S935" s="50" t="str">
        <f>IF($A935="","",(IF((VLOOKUP($A935,DATA!$S$1:$AC$38,5,FALSE))="X","X",(IF(S934="X",1,S934+1)))))</f>
        <v/>
      </c>
      <c r="T935" s="50" t="str">
        <f>IF($A935="","",(IF((VLOOKUP($A935,DATA!$S$1:$AC$38,6,FALSE))="X","X",(IF(T934="X",1,T934+1)))))</f>
        <v/>
      </c>
      <c r="U935" s="50" t="str">
        <f>IF($A935="","",(IF((VLOOKUP($A935,DATA!$S$1:$AC$38,7,FALSE))="X","X",(IF(U934="X",1,U934+1)))))</f>
        <v/>
      </c>
      <c r="V935" s="51" t="str">
        <f>IF($A935="","",(IF((VLOOKUP($A935,DATA!$S$1:$AC$38,8,FALSE))="X","X",(IF(V934="X",1,V934+1)))))</f>
        <v/>
      </c>
      <c r="W935" s="50" t="str">
        <f>IF($A935="","",(IF((VLOOKUP($A935,DATA!$S$1:$AC$38,9,FALSE))="X","X",(IF(W934="X",1,W934+1)))))</f>
        <v/>
      </c>
      <c r="X935" s="50" t="str">
        <f>IF($A935="","",(IF((VLOOKUP($A935,DATA!$S$1:$AC$38,10,FALSE))="X","X",(IF(X934="X",1,X934+1)))))</f>
        <v/>
      </c>
      <c r="Y935" s="51" t="str">
        <f>IF($A935="","",(IF((VLOOKUP($A935,DATA!$S$1:$AC$38,11,FALSE))="X","X",(IF(Y934="X",1,Y934+1)))))</f>
        <v/>
      </c>
    </row>
    <row r="936" spans="2:25" ht="18.600000000000001" customHeight="1" x14ac:dyDescent="0.25">
      <c r="B936" s="50" t="str">
        <f>IF($A936="","",(IF((VLOOKUP($A936,DATA!$A$1:$M$38,2,FALSE))="X","X",(IF(B935="X",1,B935+1)))))</f>
        <v/>
      </c>
      <c r="C936" s="51" t="str">
        <f>IF($A936="","",(IF((VLOOKUP($A936,DATA!$A$1:$M$38,3,FALSE))="X","X",(IF(C935="X",1,C935+1)))))</f>
        <v/>
      </c>
      <c r="D936" s="50" t="str">
        <f>IF($A936="","",(IF((VLOOKUP($A936,DATA!$A$1:$M$38,4,FALSE))="X","X",(IF(D935="X",1,D935+1)))))</f>
        <v/>
      </c>
      <c r="E936" s="51" t="str">
        <f>IF($A936="","",(IF((VLOOKUP($A936,DATA!$A$1:$M$38,5,FALSE))="X","X",(IF(E935="X",1,E935+1)))))</f>
        <v/>
      </c>
      <c r="F936" s="50" t="str">
        <f>IF($A936="","",(IF((VLOOKUP($A936,DATA!$A$1:$M$38,6,FALSE))="X","X",(IF(F935="X",1,F935+1)))))</f>
        <v/>
      </c>
      <c r="G936" s="51" t="str">
        <f>IF($A936="","",(IF((VLOOKUP($A936,DATA!$A$1:$M$38,7,FALSE))="X","X",(IF(G935="X",1,G935+1)))))</f>
        <v/>
      </c>
      <c r="H936" s="50" t="str">
        <f>IF($A936="","",(IF((VLOOKUP($A936,DATA!$A$1:$M$38,8,FALSE))="X","X",(IF(H935="X",1,H935+1)))))</f>
        <v/>
      </c>
      <c r="I936" s="50" t="str">
        <f>IF($A936="","",(IF((VLOOKUP($A936,DATA!$A$1:$M$38,9,FALSE))="X","X",(IF(I935="X",1,I935+1)))))</f>
        <v/>
      </c>
      <c r="J936" s="51" t="str">
        <f>IF($A936="","",(IF((VLOOKUP($A936,DATA!$A$1:$M$38,10,FALSE))="X","X",(IF(J935="X",1,J935+1)))))</f>
        <v/>
      </c>
      <c r="K936" s="50" t="str">
        <f>IF($A936="","",(IF((VLOOKUP($A936,DATA!$A$1:$M$38,11,FALSE))="X","X",(IF(K935="X",1,K935+1)))))</f>
        <v/>
      </c>
      <c r="L936" s="50" t="str">
        <f>IF($A936="","",(IF((VLOOKUP($A936,DATA!$A$1:$M$38,12,FALSE))="X","X",(IF(L935="X",1,L935+1)))))</f>
        <v/>
      </c>
      <c r="M936" s="50" t="str">
        <f>IF($A936="","",(IF((VLOOKUP($A936,DATA!$A$1:$M$38,13,FALSE))="X","X",(IF(M935="X",1,M935+1)))))</f>
        <v/>
      </c>
      <c r="N936" s="53" t="str">
        <f t="shared" si="28"/>
        <v/>
      </c>
      <c r="O936" s="51" t="str">
        <f t="shared" si="29"/>
        <v/>
      </c>
      <c r="P936" s="50" t="str">
        <f>IF($A936="","",(IF((VLOOKUP($A936,DATA!$S$1:$AC$38,2,FALSE))="X","X",(IF(P935="X",1,P935+1)))))</f>
        <v/>
      </c>
      <c r="Q936" s="50" t="str">
        <f>IF($A936="","",(IF((VLOOKUP($A936,DATA!$S$1:$AC$38,3,FALSE))="X","X",(IF(Q935="X",1,Q935+1)))))</f>
        <v/>
      </c>
      <c r="R936" s="50" t="str">
        <f>IF($A936="","",(IF((VLOOKUP($A936,DATA!$S$1:$AC$38,4,FALSE))="X","X",(IF(R935="X",1,R935+1)))))</f>
        <v/>
      </c>
      <c r="S936" s="50" t="str">
        <f>IF($A936="","",(IF((VLOOKUP($A936,DATA!$S$1:$AC$38,5,FALSE))="X","X",(IF(S935="X",1,S935+1)))))</f>
        <v/>
      </c>
      <c r="T936" s="50" t="str">
        <f>IF($A936="","",(IF((VLOOKUP($A936,DATA!$S$1:$AC$38,6,FALSE))="X","X",(IF(T935="X",1,T935+1)))))</f>
        <v/>
      </c>
      <c r="U936" s="50" t="str">
        <f>IF($A936="","",(IF((VLOOKUP($A936,DATA!$S$1:$AC$38,7,FALSE))="X","X",(IF(U935="X",1,U935+1)))))</f>
        <v/>
      </c>
      <c r="V936" s="51" t="str">
        <f>IF($A936="","",(IF((VLOOKUP($A936,DATA!$S$1:$AC$38,8,FALSE))="X","X",(IF(V935="X",1,V935+1)))))</f>
        <v/>
      </c>
      <c r="W936" s="50" t="str">
        <f>IF($A936="","",(IF((VLOOKUP($A936,DATA!$S$1:$AC$38,9,FALSE))="X","X",(IF(W935="X",1,W935+1)))))</f>
        <v/>
      </c>
      <c r="X936" s="50" t="str">
        <f>IF($A936="","",(IF((VLOOKUP($A936,DATA!$S$1:$AC$38,10,FALSE))="X","X",(IF(X935="X",1,X935+1)))))</f>
        <v/>
      </c>
      <c r="Y936" s="51" t="str">
        <f>IF($A936="","",(IF((VLOOKUP($A936,DATA!$S$1:$AC$38,11,FALSE))="X","X",(IF(Y935="X",1,Y935+1)))))</f>
        <v/>
      </c>
    </row>
    <row r="937" spans="2:25" ht="18.600000000000001" customHeight="1" x14ac:dyDescent="0.25">
      <c r="B937" s="50" t="str">
        <f>IF($A937="","",(IF((VLOOKUP($A937,DATA!$A$1:$M$38,2,FALSE))="X","X",(IF(B936="X",1,B936+1)))))</f>
        <v/>
      </c>
      <c r="C937" s="51" t="str">
        <f>IF($A937="","",(IF((VLOOKUP($A937,DATA!$A$1:$M$38,3,FALSE))="X","X",(IF(C936="X",1,C936+1)))))</f>
        <v/>
      </c>
      <c r="D937" s="50" t="str">
        <f>IF($A937="","",(IF((VLOOKUP($A937,DATA!$A$1:$M$38,4,FALSE))="X","X",(IF(D936="X",1,D936+1)))))</f>
        <v/>
      </c>
      <c r="E937" s="51" t="str">
        <f>IF($A937="","",(IF((VLOOKUP($A937,DATA!$A$1:$M$38,5,FALSE))="X","X",(IF(E936="X",1,E936+1)))))</f>
        <v/>
      </c>
      <c r="F937" s="50" t="str">
        <f>IF($A937="","",(IF((VLOOKUP($A937,DATA!$A$1:$M$38,6,FALSE))="X","X",(IF(F936="X",1,F936+1)))))</f>
        <v/>
      </c>
      <c r="G937" s="51" t="str">
        <f>IF($A937="","",(IF((VLOOKUP($A937,DATA!$A$1:$M$38,7,FALSE))="X","X",(IF(G936="X",1,G936+1)))))</f>
        <v/>
      </c>
      <c r="H937" s="50" t="str">
        <f>IF($A937="","",(IF((VLOOKUP($A937,DATA!$A$1:$M$38,8,FALSE))="X","X",(IF(H936="X",1,H936+1)))))</f>
        <v/>
      </c>
      <c r="I937" s="50" t="str">
        <f>IF($A937="","",(IF((VLOOKUP($A937,DATA!$A$1:$M$38,9,FALSE))="X","X",(IF(I936="X",1,I936+1)))))</f>
        <v/>
      </c>
      <c r="J937" s="51" t="str">
        <f>IF($A937="","",(IF((VLOOKUP($A937,DATA!$A$1:$M$38,10,FALSE))="X","X",(IF(J936="X",1,J936+1)))))</f>
        <v/>
      </c>
      <c r="K937" s="50" t="str">
        <f>IF($A937="","",(IF((VLOOKUP($A937,DATA!$A$1:$M$38,11,FALSE))="X","X",(IF(K936="X",1,K936+1)))))</f>
        <v/>
      </c>
      <c r="L937" s="50" t="str">
        <f>IF($A937="","",(IF((VLOOKUP($A937,DATA!$A$1:$M$38,12,FALSE))="X","X",(IF(L936="X",1,L936+1)))))</f>
        <v/>
      </c>
      <c r="M937" s="50" t="str">
        <f>IF($A937="","",(IF((VLOOKUP($A937,DATA!$A$1:$M$38,13,FALSE))="X","X",(IF(M936="X",1,M936+1)))))</f>
        <v/>
      </c>
      <c r="N937" s="53" t="str">
        <f t="shared" si="28"/>
        <v/>
      </c>
      <c r="O937" s="51" t="str">
        <f t="shared" si="29"/>
        <v/>
      </c>
      <c r="P937" s="50" t="str">
        <f>IF($A937="","",(IF((VLOOKUP($A937,DATA!$S$1:$AC$38,2,FALSE))="X","X",(IF(P936="X",1,P936+1)))))</f>
        <v/>
      </c>
      <c r="Q937" s="50" t="str">
        <f>IF($A937="","",(IF((VLOOKUP($A937,DATA!$S$1:$AC$38,3,FALSE))="X","X",(IF(Q936="X",1,Q936+1)))))</f>
        <v/>
      </c>
      <c r="R937" s="50" t="str">
        <f>IF($A937="","",(IF((VLOOKUP($A937,DATA!$S$1:$AC$38,4,FALSE))="X","X",(IF(R936="X",1,R936+1)))))</f>
        <v/>
      </c>
      <c r="S937" s="50" t="str">
        <f>IF($A937="","",(IF((VLOOKUP($A937,DATA!$S$1:$AC$38,5,FALSE))="X","X",(IF(S936="X",1,S936+1)))))</f>
        <v/>
      </c>
      <c r="T937" s="50" t="str">
        <f>IF($A937="","",(IF((VLOOKUP($A937,DATA!$S$1:$AC$38,6,FALSE))="X","X",(IF(T936="X",1,T936+1)))))</f>
        <v/>
      </c>
      <c r="U937" s="50" t="str">
        <f>IF($A937="","",(IF((VLOOKUP($A937,DATA!$S$1:$AC$38,7,FALSE))="X","X",(IF(U936="X",1,U936+1)))))</f>
        <v/>
      </c>
      <c r="V937" s="51" t="str">
        <f>IF($A937="","",(IF((VLOOKUP($A937,DATA!$S$1:$AC$38,8,FALSE))="X","X",(IF(V936="X",1,V936+1)))))</f>
        <v/>
      </c>
      <c r="W937" s="50" t="str">
        <f>IF($A937="","",(IF((VLOOKUP($A937,DATA!$S$1:$AC$38,9,FALSE))="X","X",(IF(W936="X",1,W936+1)))))</f>
        <v/>
      </c>
      <c r="X937" s="50" t="str">
        <f>IF($A937="","",(IF((VLOOKUP($A937,DATA!$S$1:$AC$38,10,FALSE))="X","X",(IF(X936="X",1,X936+1)))))</f>
        <v/>
      </c>
      <c r="Y937" s="51" t="str">
        <f>IF($A937="","",(IF((VLOOKUP($A937,DATA!$S$1:$AC$38,11,FALSE))="X","X",(IF(Y936="X",1,Y936+1)))))</f>
        <v/>
      </c>
    </row>
    <row r="938" spans="2:25" ht="18.600000000000001" customHeight="1" x14ac:dyDescent="0.25">
      <c r="B938" s="50" t="str">
        <f>IF($A938="","",(IF((VLOOKUP($A938,DATA!$A$1:$M$38,2,FALSE))="X","X",(IF(B937="X",1,B937+1)))))</f>
        <v/>
      </c>
      <c r="C938" s="51" t="str">
        <f>IF($A938="","",(IF((VLOOKUP($A938,DATA!$A$1:$M$38,3,FALSE))="X","X",(IF(C937="X",1,C937+1)))))</f>
        <v/>
      </c>
      <c r="D938" s="50" t="str">
        <f>IF($A938="","",(IF((VLOOKUP($A938,DATA!$A$1:$M$38,4,FALSE))="X","X",(IF(D937="X",1,D937+1)))))</f>
        <v/>
      </c>
      <c r="E938" s="51" t="str">
        <f>IF($A938="","",(IF((VLOOKUP($A938,DATA!$A$1:$M$38,5,FALSE))="X","X",(IF(E937="X",1,E937+1)))))</f>
        <v/>
      </c>
      <c r="F938" s="50" t="str">
        <f>IF($A938="","",(IF((VLOOKUP($A938,DATA!$A$1:$M$38,6,FALSE))="X","X",(IF(F937="X",1,F937+1)))))</f>
        <v/>
      </c>
      <c r="G938" s="51" t="str">
        <f>IF($A938="","",(IF((VLOOKUP($A938,DATA!$A$1:$M$38,7,FALSE))="X","X",(IF(G937="X",1,G937+1)))))</f>
        <v/>
      </c>
      <c r="H938" s="50" t="str">
        <f>IF($A938="","",(IF((VLOOKUP($A938,DATA!$A$1:$M$38,8,FALSE))="X","X",(IF(H937="X",1,H937+1)))))</f>
        <v/>
      </c>
      <c r="I938" s="50" t="str">
        <f>IF($A938="","",(IF((VLOOKUP($A938,DATA!$A$1:$M$38,9,FALSE))="X","X",(IF(I937="X",1,I937+1)))))</f>
        <v/>
      </c>
      <c r="J938" s="51" t="str">
        <f>IF($A938="","",(IF((VLOOKUP($A938,DATA!$A$1:$M$38,10,FALSE))="X","X",(IF(J937="X",1,J937+1)))))</f>
        <v/>
      </c>
      <c r="K938" s="50" t="str">
        <f>IF($A938="","",(IF((VLOOKUP($A938,DATA!$A$1:$M$38,11,FALSE))="X","X",(IF(K937="X",1,K937+1)))))</f>
        <v/>
      </c>
      <c r="L938" s="50" t="str">
        <f>IF($A938="","",(IF((VLOOKUP($A938,DATA!$A$1:$M$38,12,FALSE))="X","X",(IF(L937="X",1,L937+1)))))</f>
        <v/>
      </c>
      <c r="M938" s="50" t="str">
        <f>IF($A938="","",(IF((VLOOKUP($A938,DATA!$A$1:$M$38,13,FALSE))="X","X",(IF(M937="X",1,M937+1)))))</f>
        <v/>
      </c>
      <c r="N938" s="53" t="str">
        <f t="shared" si="28"/>
        <v/>
      </c>
      <c r="O938" s="51" t="str">
        <f t="shared" si="29"/>
        <v/>
      </c>
      <c r="P938" s="50" t="str">
        <f>IF($A938="","",(IF((VLOOKUP($A938,DATA!$S$1:$AC$38,2,FALSE))="X","X",(IF(P937="X",1,P937+1)))))</f>
        <v/>
      </c>
      <c r="Q938" s="50" t="str">
        <f>IF($A938="","",(IF((VLOOKUP($A938,DATA!$S$1:$AC$38,3,FALSE))="X","X",(IF(Q937="X",1,Q937+1)))))</f>
        <v/>
      </c>
      <c r="R938" s="50" t="str">
        <f>IF($A938="","",(IF((VLOOKUP($A938,DATA!$S$1:$AC$38,4,FALSE))="X","X",(IF(R937="X",1,R937+1)))))</f>
        <v/>
      </c>
      <c r="S938" s="50" t="str">
        <f>IF($A938="","",(IF((VLOOKUP($A938,DATA!$S$1:$AC$38,5,FALSE))="X","X",(IF(S937="X",1,S937+1)))))</f>
        <v/>
      </c>
      <c r="T938" s="50" t="str">
        <f>IF($A938="","",(IF((VLOOKUP($A938,DATA!$S$1:$AC$38,6,FALSE))="X","X",(IF(T937="X",1,T937+1)))))</f>
        <v/>
      </c>
      <c r="U938" s="50" t="str">
        <f>IF($A938="","",(IF((VLOOKUP($A938,DATA!$S$1:$AC$38,7,FALSE))="X","X",(IF(U937="X",1,U937+1)))))</f>
        <v/>
      </c>
      <c r="V938" s="51" t="str">
        <f>IF($A938="","",(IF((VLOOKUP($A938,DATA!$S$1:$AC$38,8,FALSE))="X","X",(IF(V937="X",1,V937+1)))))</f>
        <v/>
      </c>
      <c r="W938" s="50" t="str">
        <f>IF($A938="","",(IF((VLOOKUP($A938,DATA!$S$1:$AC$38,9,FALSE))="X","X",(IF(W937="X",1,W937+1)))))</f>
        <v/>
      </c>
      <c r="X938" s="50" t="str">
        <f>IF($A938="","",(IF((VLOOKUP($A938,DATA!$S$1:$AC$38,10,FALSE))="X","X",(IF(X937="X",1,X937+1)))))</f>
        <v/>
      </c>
      <c r="Y938" s="51" t="str">
        <f>IF($A938="","",(IF((VLOOKUP($A938,DATA!$S$1:$AC$38,11,FALSE))="X","X",(IF(Y937="X",1,Y937+1)))))</f>
        <v/>
      </c>
    </row>
    <row r="939" spans="2:25" ht="18.600000000000001" customHeight="1" x14ac:dyDescent="0.25">
      <c r="B939" s="50" t="str">
        <f>IF($A939="","",(IF((VLOOKUP($A939,DATA!$A$1:$M$38,2,FALSE))="X","X",(IF(B938="X",1,B938+1)))))</f>
        <v/>
      </c>
      <c r="C939" s="51" t="str">
        <f>IF($A939="","",(IF((VLOOKUP($A939,DATA!$A$1:$M$38,3,FALSE))="X","X",(IF(C938="X",1,C938+1)))))</f>
        <v/>
      </c>
      <c r="D939" s="50" t="str">
        <f>IF($A939="","",(IF((VLOOKUP($A939,DATA!$A$1:$M$38,4,FALSE))="X","X",(IF(D938="X",1,D938+1)))))</f>
        <v/>
      </c>
      <c r="E939" s="51" t="str">
        <f>IF($A939="","",(IF((VLOOKUP($A939,DATA!$A$1:$M$38,5,FALSE))="X","X",(IF(E938="X",1,E938+1)))))</f>
        <v/>
      </c>
      <c r="F939" s="50" t="str">
        <f>IF($A939="","",(IF((VLOOKUP($A939,DATA!$A$1:$M$38,6,FALSE))="X","X",(IF(F938="X",1,F938+1)))))</f>
        <v/>
      </c>
      <c r="G939" s="51" t="str">
        <f>IF($A939="","",(IF((VLOOKUP($A939,DATA!$A$1:$M$38,7,FALSE))="X","X",(IF(G938="X",1,G938+1)))))</f>
        <v/>
      </c>
      <c r="H939" s="50" t="str">
        <f>IF($A939="","",(IF((VLOOKUP($A939,DATA!$A$1:$M$38,8,FALSE))="X","X",(IF(H938="X",1,H938+1)))))</f>
        <v/>
      </c>
      <c r="I939" s="50" t="str">
        <f>IF($A939="","",(IF((VLOOKUP($A939,DATA!$A$1:$M$38,9,FALSE))="X","X",(IF(I938="X",1,I938+1)))))</f>
        <v/>
      </c>
      <c r="J939" s="51" t="str">
        <f>IF($A939="","",(IF((VLOOKUP($A939,DATA!$A$1:$M$38,10,FALSE))="X","X",(IF(J938="X",1,J938+1)))))</f>
        <v/>
      </c>
      <c r="K939" s="50" t="str">
        <f>IF($A939="","",(IF((VLOOKUP($A939,DATA!$A$1:$M$38,11,FALSE))="X","X",(IF(K938="X",1,K938+1)))))</f>
        <v/>
      </c>
      <c r="L939" s="50" t="str">
        <f>IF($A939="","",(IF((VLOOKUP($A939,DATA!$A$1:$M$38,12,FALSE))="X","X",(IF(L938="X",1,L938+1)))))</f>
        <v/>
      </c>
      <c r="M939" s="50" t="str">
        <f>IF($A939="","",(IF((VLOOKUP($A939,DATA!$A$1:$M$38,13,FALSE))="X","X",(IF(M938="X",1,M938+1)))))</f>
        <v/>
      </c>
      <c r="N939" s="53" t="str">
        <f t="shared" si="28"/>
        <v/>
      </c>
      <c r="O939" s="51" t="str">
        <f t="shared" si="29"/>
        <v/>
      </c>
      <c r="P939" s="50" t="str">
        <f>IF($A939="","",(IF((VLOOKUP($A939,DATA!$S$1:$AC$38,2,FALSE))="X","X",(IF(P938="X",1,P938+1)))))</f>
        <v/>
      </c>
      <c r="Q939" s="50" t="str">
        <f>IF($A939="","",(IF((VLOOKUP($A939,DATA!$S$1:$AC$38,3,FALSE))="X","X",(IF(Q938="X",1,Q938+1)))))</f>
        <v/>
      </c>
      <c r="R939" s="50" t="str">
        <f>IF($A939="","",(IF((VLOOKUP($A939,DATA!$S$1:$AC$38,4,FALSE))="X","X",(IF(R938="X",1,R938+1)))))</f>
        <v/>
      </c>
      <c r="S939" s="50" t="str">
        <f>IF($A939="","",(IF((VLOOKUP($A939,DATA!$S$1:$AC$38,5,FALSE))="X","X",(IF(S938="X",1,S938+1)))))</f>
        <v/>
      </c>
      <c r="T939" s="50" t="str">
        <f>IF($A939="","",(IF((VLOOKUP($A939,DATA!$S$1:$AC$38,6,FALSE))="X","X",(IF(T938="X",1,T938+1)))))</f>
        <v/>
      </c>
      <c r="U939" s="50" t="str">
        <f>IF($A939="","",(IF((VLOOKUP($A939,DATA!$S$1:$AC$38,7,FALSE))="X","X",(IF(U938="X",1,U938+1)))))</f>
        <v/>
      </c>
      <c r="V939" s="51" t="str">
        <f>IF($A939="","",(IF((VLOOKUP($A939,DATA!$S$1:$AC$38,8,FALSE))="X","X",(IF(V938="X",1,V938+1)))))</f>
        <v/>
      </c>
      <c r="W939" s="50" t="str">
        <f>IF($A939="","",(IF((VLOOKUP($A939,DATA!$S$1:$AC$38,9,FALSE))="X","X",(IF(W938="X",1,W938+1)))))</f>
        <v/>
      </c>
      <c r="X939" s="50" t="str">
        <f>IF($A939="","",(IF((VLOOKUP($A939,DATA!$S$1:$AC$38,10,FALSE))="X","X",(IF(X938="X",1,X938+1)))))</f>
        <v/>
      </c>
      <c r="Y939" s="51" t="str">
        <f>IF($A939="","",(IF((VLOOKUP($A939,DATA!$S$1:$AC$38,11,FALSE))="X","X",(IF(Y938="X",1,Y938+1)))))</f>
        <v/>
      </c>
    </row>
    <row r="940" spans="2:25" ht="18.600000000000001" customHeight="1" x14ac:dyDescent="0.25">
      <c r="B940" s="50" t="str">
        <f>IF($A940="","",(IF((VLOOKUP($A940,DATA!$A$1:$M$38,2,FALSE))="X","X",(IF(B939="X",1,B939+1)))))</f>
        <v/>
      </c>
      <c r="C940" s="51" t="str">
        <f>IF($A940="","",(IF((VLOOKUP($A940,DATA!$A$1:$M$38,3,FALSE))="X","X",(IF(C939="X",1,C939+1)))))</f>
        <v/>
      </c>
      <c r="D940" s="50" t="str">
        <f>IF($A940="","",(IF((VLOOKUP($A940,DATA!$A$1:$M$38,4,FALSE))="X","X",(IF(D939="X",1,D939+1)))))</f>
        <v/>
      </c>
      <c r="E940" s="51" t="str">
        <f>IF($A940="","",(IF((VLOOKUP($A940,DATA!$A$1:$M$38,5,FALSE))="X","X",(IF(E939="X",1,E939+1)))))</f>
        <v/>
      </c>
      <c r="F940" s="50" t="str">
        <f>IF($A940="","",(IF((VLOOKUP($A940,DATA!$A$1:$M$38,6,FALSE))="X","X",(IF(F939="X",1,F939+1)))))</f>
        <v/>
      </c>
      <c r="G940" s="51" t="str">
        <f>IF($A940="","",(IF((VLOOKUP($A940,DATA!$A$1:$M$38,7,FALSE))="X","X",(IF(G939="X",1,G939+1)))))</f>
        <v/>
      </c>
      <c r="H940" s="50" t="str">
        <f>IF($A940="","",(IF((VLOOKUP($A940,DATA!$A$1:$M$38,8,FALSE))="X","X",(IF(H939="X",1,H939+1)))))</f>
        <v/>
      </c>
      <c r="I940" s="50" t="str">
        <f>IF($A940="","",(IF((VLOOKUP($A940,DATA!$A$1:$M$38,9,FALSE))="X","X",(IF(I939="X",1,I939+1)))))</f>
        <v/>
      </c>
      <c r="J940" s="51" t="str">
        <f>IF($A940="","",(IF((VLOOKUP($A940,DATA!$A$1:$M$38,10,FALSE))="X","X",(IF(J939="X",1,J939+1)))))</f>
        <v/>
      </c>
      <c r="K940" s="50" t="str">
        <f>IF($A940="","",(IF((VLOOKUP($A940,DATA!$A$1:$M$38,11,FALSE))="X","X",(IF(K939="X",1,K939+1)))))</f>
        <v/>
      </c>
      <c r="L940" s="50" t="str">
        <f>IF($A940="","",(IF((VLOOKUP($A940,DATA!$A$1:$M$38,12,FALSE))="X","X",(IF(L939="X",1,L939+1)))))</f>
        <v/>
      </c>
      <c r="M940" s="50" t="str">
        <f>IF($A940="","",(IF((VLOOKUP($A940,DATA!$A$1:$M$38,13,FALSE))="X","X",(IF(M939="X",1,M939+1)))))</f>
        <v/>
      </c>
      <c r="N940" s="53" t="str">
        <f t="shared" si="28"/>
        <v/>
      </c>
      <c r="O940" s="51" t="str">
        <f t="shared" si="29"/>
        <v/>
      </c>
      <c r="P940" s="50" t="str">
        <f>IF($A940="","",(IF((VLOOKUP($A940,DATA!$S$1:$AC$38,2,FALSE))="X","X",(IF(P939="X",1,P939+1)))))</f>
        <v/>
      </c>
      <c r="Q940" s="50" t="str">
        <f>IF($A940="","",(IF((VLOOKUP($A940,DATA!$S$1:$AC$38,3,FALSE))="X","X",(IF(Q939="X",1,Q939+1)))))</f>
        <v/>
      </c>
      <c r="R940" s="50" t="str">
        <f>IF($A940="","",(IF((VLOOKUP($A940,DATA!$S$1:$AC$38,4,FALSE))="X","X",(IF(R939="X",1,R939+1)))))</f>
        <v/>
      </c>
      <c r="S940" s="50" t="str">
        <f>IF($A940="","",(IF((VLOOKUP($A940,DATA!$S$1:$AC$38,5,FALSE))="X","X",(IF(S939="X",1,S939+1)))))</f>
        <v/>
      </c>
      <c r="T940" s="50" t="str">
        <f>IF($A940="","",(IF((VLOOKUP($A940,DATA!$S$1:$AC$38,6,FALSE))="X","X",(IF(T939="X",1,T939+1)))))</f>
        <v/>
      </c>
      <c r="U940" s="50" t="str">
        <f>IF($A940="","",(IF((VLOOKUP($A940,DATA!$S$1:$AC$38,7,FALSE))="X","X",(IF(U939="X",1,U939+1)))))</f>
        <v/>
      </c>
      <c r="V940" s="51" t="str">
        <f>IF($A940="","",(IF((VLOOKUP($A940,DATA!$S$1:$AC$38,8,FALSE))="X","X",(IF(V939="X",1,V939+1)))))</f>
        <v/>
      </c>
      <c r="W940" s="50" t="str">
        <f>IF($A940="","",(IF((VLOOKUP($A940,DATA!$S$1:$AC$38,9,FALSE))="X","X",(IF(W939="X",1,W939+1)))))</f>
        <v/>
      </c>
      <c r="X940" s="50" t="str">
        <f>IF($A940="","",(IF((VLOOKUP($A940,DATA!$S$1:$AC$38,10,FALSE))="X","X",(IF(X939="X",1,X939+1)))))</f>
        <v/>
      </c>
      <c r="Y940" s="51" t="str">
        <f>IF($A940="","",(IF((VLOOKUP($A940,DATA!$S$1:$AC$38,11,FALSE))="X","X",(IF(Y939="X",1,Y939+1)))))</f>
        <v/>
      </c>
    </row>
    <row r="941" spans="2:25" ht="18.600000000000001" customHeight="1" x14ac:dyDescent="0.25">
      <c r="B941" s="50" t="str">
        <f>IF($A941="","",(IF((VLOOKUP($A941,DATA!$A$1:$M$38,2,FALSE))="X","X",(IF(B940="X",1,B940+1)))))</f>
        <v/>
      </c>
      <c r="C941" s="51" t="str">
        <f>IF($A941="","",(IF((VLOOKUP($A941,DATA!$A$1:$M$38,3,FALSE))="X","X",(IF(C940="X",1,C940+1)))))</f>
        <v/>
      </c>
      <c r="D941" s="50" t="str">
        <f>IF($A941="","",(IF((VLOOKUP($A941,DATA!$A$1:$M$38,4,FALSE))="X","X",(IF(D940="X",1,D940+1)))))</f>
        <v/>
      </c>
      <c r="E941" s="51" t="str">
        <f>IF($A941="","",(IF((VLOOKUP($A941,DATA!$A$1:$M$38,5,FALSE))="X","X",(IF(E940="X",1,E940+1)))))</f>
        <v/>
      </c>
      <c r="F941" s="50" t="str">
        <f>IF($A941="","",(IF((VLOOKUP($A941,DATA!$A$1:$M$38,6,FALSE))="X","X",(IF(F940="X",1,F940+1)))))</f>
        <v/>
      </c>
      <c r="G941" s="51" t="str">
        <f>IF($A941="","",(IF((VLOOKUP($A941,DATA!$A$1:$M$38,7,FALSE))="X","X",(IF(G940="X",1,G940+1)))))</f>
        <v/>
      </c>
      <c r="H941" s="50" t="str">
        <f>IF($A941="","",(IF((VLOOKUP($A941,DATA!$A$1:$M$38,8,FALSE))="X","X",(IF(H940="X",1,H940+1)))))</f>
        <v/>
      </c>
      <c r="I941" s="50" t="str">
        <f>IF($A941="","",(IF((VLOOKUP($A941,DATA!$A$1:$M$38,9,FALSE))="X","X",(IF(I940="X",1,I940+1)))))</f>
        <v/>
      </c>
      <c r="J941" s="51" t="str">
        <f>IF($A941="","",(IF((VLOOKUP($A941,DATA!$A$1:$M$38,10,FALSE))="X","X",(IF(J940="X",1,J940+1)))))</f>
        <v/>
      </c>
      <c r="K941" s="50" t="str">
        <f>IF($A941="","",(IF((VLOOKUP($A941,DATA!$A$1:$M$38,11,FALSE))="X","X",(IF(K940="X",1,K940+1)))))</f>
        <v/>
      </c>
      <c r="L941" s="50" t="str">
        <f>IF($A941="","",(IF((VLOOKUP($A941,DATA!$A$1:$M$38,12,FALSE))="X","X",(IF(L940="X",1,L940+1)))))</f>
        <v/>
      </c>
      <c r="M941" s="50" t="str">
        <f>IF($A941="","",(IF((VLOOKUP($A941,DATA!$A$1:$M$38,13,FALSE))="X","X",(IF(M940="X",1,M940+1)))))</f>
        <v/>
      </c>
      <c r="N941" s="53" t="str">
        <f t="shared" si="28"/>
        <v/>
      </c>
      <c r="O941" s="51" t="str">
        <f t="shared" si="29"/>
        <v/>
      </c>
      <c r="P941" s="50" t="str">
        <f>IF($A941="","",(IF((VLOOKUP($A941,DATA!$S$1:$AC$38,2,FALSE))="X","X",(IF(P940="X",1,P940+1)))))</f>
        <v/>
      </c>
      <c r="Q941" s="50" t="str">
        <f>IF($A941="","",(IF((VLOOKUP($A941,DATA!$S$1:$AC$38,3,FALSE))="X","X",(IF(Q940="X",1,Q940+1)))))</f>
        <v/>
      </c>
      <c r="R941" s="50" t="str">
        <f>IF($A941="","",(IF((VLOOKUP($A941,DATA!$S$1:$AC$38,4,FALSE))="X","X",(IF(R940="X",1,R940+1)))))</f>
        <v/>
      </c>
      <c r="S941" s="50" t="str">
        <f>IF($A941="","",(IF((VLOOKUP($A941,DATA!$S$1:$AC$38,5,FALSE))="X","X",(IF(S940="X",1,S940+1)))))</f>
        <v/>
      </c>
      <c r="T941" s="50" t="str">
        <f>IF($A941="","",(IF((VLOOKUP($A941,DATA!$S$1:$AC$38,6,FALSE))="X","X",(IF(T940="X",1,T940+1)))))</f>
        <v/>
      </c>
      <c r="U941" s="50" t="str">
        <f>IF($A941="","",(IF((VLOOKUP($A941,DATA!$S$1:$AC$38,7,FALSE))="X","X",(IF(U940="X",1,U940+1)))))</f>
        <v/>
      </c>
      <c r="V941" s="51" t="str">
        <f>IF($A941="","",(IF((VLOOKUP($A941,DATA!$S$1:$AC$38,8,FALSE))="X","X",(IF(V940="X",1,V940+1)))))</f>
        <v/>
      </c>
      <c r="W941" s="50" t="str">
        <f>IF($A941="","",(IF((VLOOKUP($A941,DATA!$S$1:$AC$38,9,FALSE))="X","X",(IF(W940="X",1,W940+1)))))</f>
        <v/>
      </c>
      <c r="X941" s="50" t="str">
        <f>IF($A941="","",(IF((VLOOKUP($A941,DATA!$S$1:$AC$38,10,FALSE))="X","X",(IF(X940="X",1,X940+1)))))</f>
        <v/>
      </c>
      <c r="Y941" s="51" t="str">
        <f>IF($A941="","",(IF((VLOOKUP($A941,DATA!$S$1:$AC$38,11,FALSE))="X","X",(IF(Y940="X",1,Y940+1)))))</f>
        <v/>
      </c>
    </row>
    <row r="942" spans="2:25" ht="18.600000000000001" customHeight="1" x14ac:dyDescent="0.25">
      <c r="B942" s="50" t="str">
        <f>IF($A942="","",(IF((VLOOKUP($A942,DATA!$A$1:$M$38,2,FALSE))="X","X",(IF(B941="X",1,B941+1)))))</f>
        <v/>
      </c>
      <c r="C942" s="51" t="str">
        <f>IF($A942="","",(IF((VLOOKUP($A942,DATA!$A$1:$M$38,3,FALSE))="X","X",(IF(C941="X",1,C941+1)))))</f>
        <v/>
      </c>
      <c r="D942" s="50" t="str">
        <f>IF($A942="","",(IF((VLOOKUP($A942,DATA!$A$1:$M$38,4,FALSE))="X","X",(IF(D941="X",1,D941+1)))))</f>
        <v/>
      </c>
      <c r="E942" s="51" t="str">
        <f>IF($A942="","",(IF((VLOOKUP($A942,DATA!$A$1:$M$38,5,FALSE))="X","X",(IF(E941="X",1,E941+1)))))</f>
        <v/>
      </c>
      <c r="F942" s="50" t="str">
        <f>IF($A942="","",(IF((VLOOKUP($A942,DATA!$A$1:$M$38,6,FALSE))="X","X",(IF(F941="X",1,F941+1)))))</f>
        <v/>
      </c>
      <c r="G942" s="51" t="str">
        <f>IF($A942="","",(IF((VLOOKUP($A942,DATA!$A$1:$M$38,7,FALSE))="X","X",(IF(G941="X",1,G941+1)))))</f>
        <v/>
      </c>
      <c r="H942" s="50" t="str">
        <f>IF($A942="","",(IF((VLOOKUP($A942,DATA!$A$1:$M$38,8,FALSE))="X","X",(IF(H941="X",1,H941+1)))))</f>
        <v/>
      </c>
      <c r="I942" s="50" t="str">
        <f>IF($A942="","",(IF((VLOOKUP($A942,DATA!$A$1:$M$38,9,FALSE))="X","X",(IF(I941="X",1,I941+1)))))</f>
        <v/>
      </c>
      <c r="J942" s="51" t="str">
        <f>IF($A942="","",(IF((VLOOKUP($A942,DATA!$A$1:$M$38,10,FALSE))="X","X",(IF(J941="X",1,J941+1)))))</f>
        <v/>
      </c>
      <c r="K942" s="50" t="str">
        <f>IF($A942="","",(IF((VLOOKUP($A942,DATA!$A$1:$M$38,11,FALSE))="X","X",(IF(K941="X",1,K941+1)))))</f>
        <v/>
      </c>
      <c r="L942" s="50" t="str">
        <f>IF($A942="","",(IF((VLOOKUP($A942,DATA!$A$1:$M$38,12,FALSE))="X","X",(IF(L941="X",1,L941+1)))))</f>
        <v/>
      </c>
      <c r="M942" s="50" t="str">
        <f>IF($A942="","",(IF((VLOOKUP($A942,DATA!$A$1:$M$38,13,FALSE))="X","X",(IF(M941="X",1,M941+1)))))</f>
        <v/>
      </c>
      <c r="N942" s="53" t="str">
        <f t="shared" si="28"/>
        <v/>
      </c>
      <c r="O942" s="51" t="str">
        <f t="shared" si="29"/>
        <v/>
      </c>
      <c r="P942" s="50" t="str">
        <f>IF($A942="","",(IF((VLOOKUP($A942,DATA!$S$1:$AC$38,2,FALSE))="X","X",(IF(P941="X",1,P941+1)))))</f>
        <v/>
      </c>
      <c r="Q942" s="50" t="str">
        <f>IF($A942="","",(IF((VLOOKUP($A942,DATA!$S$1:$AC$38,3,FALSE))="X","X",(IF(Q941="X",1,Q941+1)))))</f>
        <v/>
      </c>
      <c r="R942" s="50" t="str">
        <f>IF($A942="","",(IF((VLOOKUP($A942,DATA!$S$1:$AC$38,4,FALSE))="X","X",(IF(R941="X",1,R941+1)))))</f>
        <v/>
      </c>
      <c r="S942" s="50" t="str">
        <f>IF($A942="","",(IF((VLOOKUP($A942,DATA!$S$1:$AC$38,5,FALSE))="X","X",(IF(S941="X",1,S941+1)))))</f>
        <v/>
      </c>
      <c r="T942" s="50" t="str">
        <f>IF($A942="","",(IF((VLOOKUP($A942,DATA!$S$1:$AC$38,6,FALSE))="X","X",(IF(T941="X",1,T941+1)))))</f>
        <v/>
      </c>
      <c r="U942" s="50" t="str">
        <f>IF($A942="","",(IF((VLOOKUP($A942,DATA!$S$1:$AC$38,7,FALSE))="X","X",(IF(U941="X",1,U941+1)))))</f>
        <v/>
      </c>
      <c r="V942" s="51" t="str">
        <f>IF($A942="","",(IF((VLOOKUP($A942,DATA!$S$1:$AC$38,8,FALSE))="X","X",(IF(V941="X",1,V941+1)))))</f>
        <v/>
      </c>
      <c r="W942" s="50" t="str">
        <f>IF($A942="","",(IF((VLOOKUP($A942,DATA!$S$1:$AC$38,9,FALSE))="X","X",(IF(W941="X",1,W941+1)))))</f>
        <v/>
      </c>
      <c r="X942" s="50" t="str">
        <f>IF($A942="","",(IF((VLOOKUP($A942,DATA!$S$1:$AC$38,10,FALSE))="X","X",(IF(X941="X",1,X941+1)))))</f>
        <v/>
      </c>
      <c r="Y942" s="51" t="str">
        <f>IF($A942="","",(IF((VLOOKUP($A942,DATA!$S$1:$AC$38,11,FALSE))="X","X",(IF(Y941="X",1,Y941+1)))))</f>
        <v/>
      </c>
    </row>
    <row r="943" spans="2:25" ht="18.600000000000001" customHeight="1" x14ac:dyDescent="0.25">
      <c r="B943" s="50" t="str">
        <f>IF($A943="","",(IF((VLOOKUP($A943,DATA!$A$1:$M$38,2,FALSE))="X","X",(IF(B942="X",1,B942+1)))))</f>
        <v/>
      </c>
      <c r="C943" s="51" t="str">
        <f>IF($A943="","",(IF((VLOOKUP($A943,DATA!$A$1:$M$38,3,FALSE))="X","X",(IF(C942="X",1,C942+1)))))</f>
        <v/>
      </c>
      <c r="D943" s="50" t="str">
        <f>IF($A943="","",(IF((VLOOKUP($A943,DATA!$A$1:$M$38,4,FALSE))="X","X",(IF(D942="X",1,D942+1)))))</f>
        <v/>
      </c>
      <c r="E943" s="51" t="str">
        <f>IF($A943="","",(IF((VLOOKUP($A943,DATA!$A$1:$M$38,5,FALSE))="X","X",(IF(E942="X",1,E942+1)))))</f>
        <v/>
      </c>
      <c r="F943" s="50" t="str">
        <f>IF($A943="","",(IF((VLOOKUP($A943,DATA!$A$1:$M$38,6,FALSE))="X","X",(IF(F942="X",1,F942+1)))))</f>
        <v/>
      </c>
      <c r="G943" s="51" t="str">
        <f>IF($A943="","",(IF((VLOOKUP($A943,DATA!$A$1:$M$38,7,FALSE))="X","X",(IF(G942="X",1,G942+1)))))</f>
        <v/>
      </c>
      <c r="H943" s="50" t="str">
        <f>IF($A943="","",(IF((VLOOKUP($A943,DATA!$A$1:$M$38,8,FALSE))="X","X",(IF(H942="X",1,H942+1)))))</f>
        <v/>
      </c>
      <c r="I943" s="50" t="str">
        <f>IF($A943="","",(IF((VLOOKUP($A943,DATA!$A$1:$M$38,9,FALSE))="X","X",(IF(I942="X",1,I942+1)))))</f>
        <v/>
      </c>
      <c r="J943" s="51" t="str">
        <f>IF($A943="","",(IF((VLOOKUP($A943,DATA!$A$1:$M$38,10,FALSE))="X","X",(IF(J942="X",1,J942+1)))))</f>
        <v/>
      </c>
      <c r="K943" s="50" t="str">
        <f>IF($A943="","",(IF((VLOOKUP($A943,DATA!$A$1:$M$38,11,FALSE))="X","X",(IF(K942="X",1,K942+1)))))</f>
        <v/>
      </c>
      <c r="L943" s="50" t="str">
        <f>IF($A943="","",(IF((VLOOKUP($A943,DATA!$A$1:$M$38,12,FALSE))="X","X",(IF(L942="X",1,L942+1)))))</f>
        <v/>
      </c>
      <c r="M943" s="50" t="str">
        <f>IF($A943="","",(IF((VLOOKUP($A943,DATA!$A$1:$M$38,13,FALSE))="X","X",(IF(M942="X",1,M942+1)))))</f>
        <v/>
      </c>
      <c r="N943" s="53" t="str">
        <f t="shared" si="28"/>
        <v/>
      </c>
      <c r="O943" s="51" t="str">
        <f t="shared" si="29"/>
        <v/>
      </c>
      <c r="P943" s="50" t="str">
        <f>IF($A943="","",(IF((VLOOKUP($A943,DATA!$S$1:$AC$38,2,FALSE))="X","X",(IF(P942="X",1,P942+1)))))</f>
        <v/>
      </c>
      <c r="Q943" s="50" t="str">
        <f>IF($A943="","",(IF((VLOOKUP($A943,DATA!$S$1:$AC$38,3,FALSE))="X","X",(IF(Q942="X",1,Q942+1)))))</f>
        <v/>
      </c>
      <c r="R943" s="50" t="str">
        <f>IF($A943="","",(IF((VLOOKUP($A943,DATA!$S$1:$AC$38,4,FALSE))="X","X",(IF(R942="X",1,R942+1)))))</f>
        <v/>
      </c>
      <c r="S943" s="50" t="str">
        <f>IF($A943="","",(IF((VLOOKUP($A943,DATA!$S$1:$AC$38,5,FALSE))="X","X",(IF(S942="X",1,S942+1)))))</f>
        <v/>
      </c>
      <c r="T943" s="50" t="str">
        <f>IF($A943="","",(IF((VLOOKUP($A943,DATA!$S$1:$AC$38,6,FALSE))="X","X",(IF(T942="X",1,T942+1)))))</f>
        <v/>
      </c>
      <c r="U943" s="50" t="str">
        <f>IF($A943="","",(IF((VLOOKUP($A943,DATA!$S$1:$AC$38,7,FALSE))="X","X",(IF(U942="X",1,U942+1)))))</f>
        <v/>
      </c>
      <c r="V943" s="51" t="str">
        <f>IF($A943="","",(IF((VLOOKUP($A943,DATA!$S$1:$AC$38,8,FALSE))="X","X",(IF(V942="X",1,V942+1)))))</f>
        <v/>
      </c>
      <c r="W943" s="50" t="str">
        <f>IF($A943="","",(IF((VLOOKUP($A943,DATA!$S$1:$AC$38,9,FALSE))="X","X",(IF(W942="X",1,W942+1)))))</f>
        <v/>
      </c>
      <c r="X943" s="50" t="str">
        <f>IF($A943="","",(IF((VLOOKUP($A943,DATA!$S$1:$AC$38,10,FALSE))="X","X",(IF(X942="X",1,X942+1)))))</f>
        <v/>
      </c>
      <c r="Y943" s="51" t="str">
        <f>IF($A943="","",(IF((VLOOKUP($A943,DATA!$S$1:$AC$38,11,FALSE))="X","X",(IF(Y942="X",1,Y942+1)))))</f>
        <v/>
      </c>
    </row>
    <row r="944" spans="2:25" ht="18.600000000000001" customHeight="1" x14ac:dyDescent="0.25">
      <c r="B944" s="50" t="str">
        <f>IF($A944="","",(IF((VLOOKUP($A944,DATA!$A$1:$M$38,2,FALSE))="X","X",(IF(B943="X",1,B943+1)))))</f>
        <v/>
      </c>
      <c r="C944" s="51" t="str">
        <f>IF($A944="","",(IF((VLOOKUP($A944,DATA!$A$1:$M$38,3,FALSE))="X","X",(IF(C943="X",1,C943+1)))))</f>
        <v/>
      </c>
      <c r="D944" s="50" t="str">
        <f>IF($A944="","",(IF((VLOOKUP($A944,DATA!$A$1:$M$38,4,FALSE))="X","X",(IF(D943="X",1,D943+1)))))</f>
        <v/>
      </c>
      <c r="E944" s="51" t="str">
        <f>IF($A944="","",(IF((VLOOKUP($A944,DATA!$A$1:$M$38,5,FALSE))="X","X",(IF(E943="X",1,E943+1)))))</f>
        <v/>
      </c>
      <c r="F944" s="50" t="str">
        <f>IF($A944="","",(IF((VLOOKUP($A944,DATA!$A$1:$M$38,6,FALSE))="X","X",(IF(F943="X",1,F943+1)))))</f>
        <v/>
      </c>
      <c r="G944" s="51" t="str">
        <f>IF($A944="","",(IF((VLOOKUP($A944,DATA!$A$1:$M$38,7,FALSE))="X","X",(IF(G943="X",1,G943+1)))))</f>
        <v/>
      </c>
      <c r="H944" s="50" t="str">
        <f>IF($A944="","",(IF((VLOOKUP($A944,DATA!$A$1:$M$38,8,FALSE))="X","X",(IF(H943="X",1,H943+1)))))</f>
        <v/>
      </c>
      <c r="I944" s="50" t="str">
        <f>IF($A944="","",(IF((VLOOKUP($A944,DATA!$A$1:$M$38,9,FALSE))="X","X",(IF(I943="X",1,I943+1)))))</f>
        <v/>
      </c>
      <c r="J944" s="51" t="str">
        <f>IF($A944="","",(IF((VLOOKUP($A944,DATA!$A$1:$M$38,10,FALSE))="X","X",(IF(J943="X",1,J943+1)))))</f>
        <v/>
      </c>
      <c r="K944" s="50" t="str">
        <f>IF($A944="","",(IF((VLOOKUP($A944,DATA!$A$1:$M$38,11,FALSE))="X","X",(IF(K943="X",1,K943+1)))))</f>
        <v/>
      </c>
      <c r="L944" s="50" t="str">
        <f>IF($A944="","",(IF((VLOOKUP($A944,DATA!$A$1:$M$38,12,FALSE))="X","X",(IF(L943="X",1,L943+1)))))</f>
        <v/>
      </c>
      <c r="M944" s="50" t="str">
        <f>IF($A944="","",(IF((VLOOKUP($A944,DATA!$A$1:$M$38,13,FALSE))="X","X",(IF(M943="X",1,M943+1)))))</f>
        <v/>
      </c>
      <c r="N944" s="53" t="str">
        <f t="shared" si="28"/>
        <v/>
      </c>
      <c r="O944" s="51" t="str">
        <f t="shared" si="29"/>
        <v/>
      </c>
      <c r="P944" s="50" t="str">
        <f>IF($A944="","",(IF((VLOOKUP($A944,DATA!$S$1:$AC$38,2,FALSE))="X","X",(IF(P943="X",1,P943+1)))))</f>
        <v/>
      </c>
      <c r="Q944" s="50" t="str">
        <f>IF($A944="","",(IF((VLOOKUP($A944,DATA!$S$1:$AC$38,3,FALSE))="X","X",(IF(Q943="X",1,Q943+1)))))</f>
        <v/>
      </c>
      <c r="R944" s="50" t="str">
        <f>IF($A944="","",(IF((VLOOKUP($A944,DATA!$S$1:$AC$38,4,FALSE))="X","X",(IF(R943="X",1,R943+1)))))</f>
        <v/>
      </c>
      <c r="S944" s="50" t="str">
        <f>IF($A944="","",(IF((VLOOKUP($A944,DATA!$S$1:$AC$38,5,FALSE))="X","X",(IF(S943="X",1,S943+1)))))</f>
        <v/>
      </c>
      <c r="T944" s="50" t="str">
        <f>IF($A944="","",(IF((VLOOKUP($A944,DATA!$S$1:$AC$38,6,FALSE))="X","X",(IF(T943="X",1,T943+1)))))</f>
        <v/>
      </c>
      <c r="U944" s="50" t="str">
        <f>IF($A944="","",(IF((VLOOKUP($A944,DATA!$S$1:$AC$38,7,FALSE))="X","X",(IF(U943="X",1,U943+1)))))</f>
        <v/>
      </c>
      <c r="V944" s="51" t="str">
        <f>IF($A944="","",(IF((VLOOKUP($A944,DATA!$S$1:$AC$38,8,FALSE))="X","X",(IF(V943="X",1,V943+1)))))</f>
        <v/>
      </c>
      <c r="W944" s="50" t="str">
        <f>IF($A944="","",(IF((VLOOKUP($A944,DATA!$S$1:$AC$38,9,FALSE))="X","X",(IF(W943="X",1,W943+1)))))</f>
        <v/>
      </c>
      <c r="X944" s="50" t="str">
        <f>IF($A944="","",(IF((VLOOKUP($A944,DATA!$S$1:$AC$38,10,FALSE))="X","X",(IF(X943="X",1,X943+1)))))</f>
        <v/>
      </c>
      <c r="Y944" s="51" t="str">
        <f>IF($A944="","",(IF((VLOOKUP($A944,DATA!$S$1:$AC$38,11,FALSE))="X","X",(IF(Y943="X",1,Y943+1)))))</f>
        <v/>
      </c>
    </row>
    <row r="945" spans="2:25" ht="18.600000000000001" customHeight="1" x14ac:dyDescent="0.25">
      <c r="B945" s="50" t="str">
        <f>IF($A945="","",(IF((VLOOKUP($A945,DATA!$A$1:$M$38,2,FALSE))="X","X",(IF(B944="X",1,B944+1)))))</f>
        <v/>
      </c>
      <c r="C945" s="51" t="str">
        <f>IF($A945="","",(IF((VLOOKUP($A945,DATA!$A$1:$M$38,3,FALSE))="X","X",(IF(C944="X",1,C944+1)))))</f>
        <v/>
      </c>
      <c r="D945" s="50" t="str">
        <f>IF($A945="","",(IF((VLOOKUP($A945,DATA!$A$1:$M$38,4,FALSE))="X","X",(IF(D944="X",1,D944+1)))))</f>
        <v/>
      </c>
      <c r="E945" s="51" t="str">
        <f>IF($A945="","",(IF((VLOOKUP($A945,DATA!$A$1:$M$38,5,FALSE))="X","X",(IF(E944="X",1,E944+1)))))</f>
        <v/>
      </c>
      <c r="F945" s="50" t="str">
        <f>IF($A945="","",(IF((VLOOKUP($A945,DATA!$A$1:$M$38,6,FALSE))="X","X",(IF(F944="X",1,F944+1)))))</f>
        <v/>
      </c>
      <c r="G945" s="51" t="str">
        <f>IF($A945="","",(IF((VLOOKUP($A945,DATA!$A$1:$M$38,7,FALSE))="X","X",(IF(G944="X",1,G944+1)))))</f>
        <v/>
      </c>
      <c r="H945" s="50" t="str">
        <f>IF($A945="","",(IF((VLOOKUP($A945,DATA!$A$1:$M$38,8,FALSE))="X","X",(IF(H944="X",1,H944+1)))))</f>
        <v/>
      </c>
      <c r="I945" s="50" t="str">
        <f>IF($A945="","",(IF((VLOOKUP($A945,DATA!$A$1:$M$38,9,FALSE))="X","X",(IF(I944="X",1,I944+1)))))</f>
        <v/>
      </c>
      <c r="J945" s="51" t="str">
        <f>IF($A945="","",(IF((VLOOKUP($A945,DATA!$A$1:$M$38,10,FALSE))="X","X",(IF(J944="X",1,J944+1)))))</f>
        <v/>
      </c>
      <c r="K945" s="50" t="str">
        <f>IF($A945="","",(IF((VLOOKUP($A945,DATA!$A$1:$M$38,11,FALSE))="X","X",(IF(K944="X",1,K944+1)))))</f>
        <v/>
      </c>
      <c r="L945" s="50" t="str">
        <f>IF($A945="","",(IF((VLOOKUP($A945,DATA!$A$1:$M$38,12,FALSE))="X","X",(IF(L944="X",1,L944+1)))))</f>
        <v/>
      </c>
      <c r="M945" s="50" t="str">
        <f>IF($A945="","",(IF((VLOOKUP($A945,DATA!$A$1:$M$38,13,FALSE))="X","X",(IF(M944="X",1,M944+1)))))</f>
        <v/>
      </c>
      <c r="N945" s="53" t="str">
        <f t="shared" si="28"/>
        <v/>
      </c>
      <c r="O945" s="51" t="str">
        <f t="shared" si="29"/>
        <v/>
      </c>
      <c r="P945" s="50" t="str">
        <f>IF($A945="","",(IF((VLOOKUP($A945,DATA!$S$1:$AC$38,2,FALSE))="X","X",(IF(P944="X",1,P944+1)))))</f>
        <v/>
      </c>
      <c r="Q945" s="50" t="str">
        <f>IF($A945="","",(IF((VLOOKUP($A945,DATA!$S$1:$AC$38,3,FALSE))="X","X",(IF(Q944="X",1,Q944+1)))))</f>
        <v/>
      </c>
      <c r="R945" s="50" t="str">
        <f>IF($A945="","",(IF((VLOOKUP($A945,DATA!$S$1:$AC$38,4,FALSE))="X","X",(IF(R944="X",1,R944+1)))))</f>
        <v/>
      </c>
      <c r="S945" s="50" t="str">
        <f>IF($A945="","",(IF((VLOOKUP($A945,DATA!$S$1:$AC$38,5,FALSE))="X","X",(IF(S944="X",1,S944+1)))))</f>
        <v/>
      </c>
      <c r="T945" s="50" t="str">
        <f>IF($A945="","",(IF((VLOOKUP($A945,DATA!$S$1:$AC$38,6,FALSE))="X","X",(IF(T944="X",1,T944+1)))))</f>
        <v/>
      </c>
      <c r="U945" s="50" t="str">
        <f>IF($A945="","",(IF((VLOOKUP($A945,DATA!$S$1:$AC$38,7,FALSE))="X","X",(IF(U944="X",1,U944+1)))))</f>
        <v/>
      </c>
      <c r="V945" s="51" t="str">
        <f>IF($A945="","",(IF((VLOOKUP($A945,DATA!$S$1:$AC$38,8,FALSE))="X","X",(IF(V944="X",1,V944+1)))))</f>
        <v/>
      </c>
      <c r="W945" s="50" t="str">
        <f>IF($A945="","",(IF((VLOOKUP($A945,DATA!$S$1:$AC$38,9,FALSE))="X","X",(IF(W944="X",1,W944+1)))))</f>
        <v/>
      </c>
      <c r="X945" s="50" t="str">
        <f>IF($A945="","",(IF((VLOOKUP($A945,DATA!$S$1:$AC$38,10,FALSE))="X","X",(IF(X944="X",1,X944+1)))))</f>
        <v/>
      </c>
      <c r="Y945" s="51" t="str">
        <f>IF($A945="","",(IF((VLOOKUP($A945,DATA!$S$1:$AC$38,11,FALSE))="X","X",(IF(Y944="X",1,Y944+1)))))</f>
        <v/>
      </c>
    </row>
    <row r="946" spans="2:25" ht="18.600000000000001" customHeight="1" x14ac:dyDescent="0.25">
      <c r="B946" s="50" t="str">
        <f>IF($A946="","",(IF((VLOOKUP($A946,DATA!$A$1:$M$38,2,FALSE))="X","X",(IF(B945="X",1,B945+1)))))</f>
        <v/>
      </c>
      <c r="C946" s="51" t="str">
        <f>IF($A946="","",(IF((VLOOKUP($A946,DATA!$A$1:$M$38,3,FALSE))="X","X",(IF(C945="X",1,C945+1)))))</f>
        <v/>
      </c>
      <c r="D946" s="50" t="str">
        <f>IF($A946="","",(IF((VLOOKUP($A946,DATA!$A$1:$M$38,4,FALSE))="X","X",(IF(D945="X",1,D945+1)))))</f>
        <v/>
      </c>
      <c r="E946" s="51" t="str">
        <f>IF($A946="","",(IF((VLOOKUP($A946,DATA!$A$1:$M$38,5,FALSE))="X","X",(IF(E945="X",1,E945+1)))))</f>
        <v/>
      </c>
      <c r="F946" s="50" t="str">
        <f>IF($A946="","",(IF((VLOOKUP($A946,DATA!$A$1:$M$38,6,FALSE))="X","X",(IF(F945="X",1,F945+1)))))</f>
        <v/>
      </c>
      <c r="G946" s="51" t="str">
        <f>IF($A946="","",(IF((VLOOKUP($A946,DATA!$A$1:$M$38,7,FALSE))="X","X",(IF(G945="X",1,G945+1)))))</f>
        <v/>
      </c>
      <c r="H946" s="50" t="str">
        <f>IF($A946="","",(IF((VLOOKUP($A946,DATA!$A$1:$M$38,8,FALSE))="X","X",(IF(H945="X",1,H945+1)))))</f>
        <v/>
      </c>
      <c r="I946" s="50" t="str">
        <f>IF($A946="","",(IF((VLOOKUP($A946,DATA!$A$1:$M$38,9,FALSE))="X","X",(IF(I945="X",1,I945+1)))))</f>
        <v/>
      </c>
      <c r="J946" s="51" t="str">
        <f>IF($A946="","",(IF((VLOOKUP($A946,DATA!$A$1:$M$38,10,FALSE))="X","X",(IF(J945="X",1,J945+1)))))</f>
        <v/>
      </c>
      <c r="K946" s="50" t="str">
        <f>IF($A946="","",(IF((VLOOKUP($A946,DATA!$A$1:$M$38,11,FALSE))="X","X",(IF(K945="X",1,K945+1)))))</f>
        <v/>
      </c>
      <c r="L946" s="50" t="str">
        <f>IF($A946="","",(IF((VLOOKUP($A946,DATA!$A$1:$M$38,12,FALSE))="X","X",(IF(L945="X",1,L945+1)))))</f>
        <v/>
      </c>
      <c r="M946" s="50" t="str">
        <f>IF($A946="","",(IF((VLOOKUP($A946,DATA!$A$1:$M$38,13,FALSE))="X","X",(IF(M945="X",1,M945+1)))))</f>
        <v/>
      </c>
      <c r="N946" s="53" t="str">
        <f t="shared" si="28"/>
        <v/>
      </c>
      <c r="O946" s="51" t="str">
        <f t="shared" si="29"/>
        <v/>
      </c>
      <c r="P946" s="50" t="str">
        <f>IF($A946="","",(IF((VLOOKUP($A946,DATA!$S$1:$AC$38,2,FALSE))="X","X",(IF(P945="X",1,P945+1)))))</f>
        <v/>
      </c>
      <c r="Q946" s="50" t="str">
        <f>IF($A946="","",(IF((VLOOKUP($A946,DATA!$S$1:$AC$38,3,FALSE))="X","X",(IF(Q945="X",1,Q945+1)))))</f>
        <v/>
      </c>
      <c r="R946" s="50" t="str">
        <f>IF($A946="","",(IF((VLOOKUP($A946,DATA!$S$1:$AC$38,4,FALSE))="X","X",(IF(R945="X",1,R945+1)))))</f>
        <v/>
      </c>
      <c r="S946" s="50" t="str">
        <f>IF($A946="","",(IF((VLOOKUP($A946,DATA!$S$1:$AC$38,5,FALSE))="X","X",(IF(S945="X",1,S945+1)))))</f>
        <v/>
      </c>
      <c r="T946" s="50" t="str">
        <f>IF($A946="","",(IF((VLOOKUP($A946,DATA!$S$1:$AC$38,6,FALSE))="X","X",(IF(T945="X",1,T945+1)))))</f>
        <v/>
      </c>
      <c r="U946" s="50" t="str">
        <f>IF($A946="","",(IF((VLOOKUP($A946,DATA!$S$1:$AC$38,7,FALSE))="X","X",(IF(U945="X",1,U945+1)))))</f>
        <v/>
      </c>
      <c r="V946" s="51" t="str">
        <f>IF($A946="","",(IF((VLOOKUP($A946,DATA!$S$1:$AC$38,8,FALSE))="X","X",(IF(V945="X",1,V945+1)))))</f>
        <v/>
      </c>
      <c r="W946" s="50" t="str">
        <f>IF($A946="","",(IF((VLOOKUP($A946,DATA!$S$1:$AC$38,9,FALSE))="X","X",(IF(W945="X",1,W945+1)))))</f>
        <v/>
      </c>
      <c r="X946" s="50" t="str">
        <f>IF($A946="","",(IF((VLOOKUP($A946,DATA!$S$1:$AC$38,10,FALSE))="X","X",(IF(X945="X",1,X945+1)))))</f>
        <v/>
      </c>
      <c r="Y946" s="51" t="str">
        <f>IF($A946="","",(IF((VLOOKUP($A946,DATA!$S$1:$AC$38,11,FALSE))="X","X",(IF(Y945="X",1,Y945+1)))))</f>
        <v/>
      </c>
    </row>
    <row r="947" spans="2:25" ht="18.600000000000001" customHeight="1" x14ac:dyDescent="0.25">
      <c r="B947" s="50" t="str">
        <f>IF($A947="","",(IF((VLOOKUP($A947,DATA!$A$1:$M$38,2,FALSE))="X","X",(IF(B946="X",1,B946+1)))))</f>
        <v/>
      </c>
      <c r="C947" s="51" t="str">
        <f>IF($A947="","",(IF((VLOOKUP($A947,DATA!$A$1:$M$38,3,FALSE))="X","X",(IF(C946="X",1,C946+1)))))</f>
        <v/>
      </c>
      <c r="D947" s="50" t="str">
        <f>IF($A947="","",(IF((VLOOKUP($A947,DATA!$A$1:$M$38,4,FALSE))="X","X",(IF(D946="X",1,D946+1)))))</f>
        <v/>
      </c>
      <c r="E947" s="51" t="str">
        <f>IF($A947="","",(IF((VLOOKUP($A947,DATA!$A$1:$M$38,5,FALSE))="X","X",(IF(E946="X",1,E946+1)))))</f>
        <v/>
      </c>
      <c r="F947" s="50" t="str">
        <f>IF($A947="","",(IF((VLOOKUP($A947,DATA!$A$1:$M$38,6,FALSE))="X","X",(IF(F946="X",1,F946+1)))))</f>
        <v/>
      </c>
      <c r="G947" s="51" t="str">
        <f>IF($A947="","",(IF((VLOOKUP($A947,DATA!$A$1:$M$38,7,FALSE))="X","X",(IF(G946="X",1,G946+1)))))</f>
        <v/>
      </c>
      <c r="H947" s="50" t="str">
        <f>IF($A947="","",(IF((VLOOKUP($A947,DATA!$A$1:$M$38,8,FALSE))="X","X",(IF(H946="X",1,H946+1)))))</f>
        <v/>
      </c>
      <c r="I947" s="50" t="str">
        <f>IF($A947="","",(IF((VLOOKUP($A947,DATA!$A$1:$M$38,9,FALSE))="X","X",(IF(I946="X",1,I946+1)))))</f>
        <v/>
      </c>
      <c r="J947" s="51" t="str">
        <f>IF($A947="","",(IF((VLOOKUP($A947,DATA!$A$1:$M$38,10,FALSE))="X","X",(IF(J946="X",1,J946+1)))))</f>
        <v/>
      </c>
      <c r="K947" s="50" t="str">
        <f>IF($A947="","",(IF((VLOOKUP($A947,DATA!$A$1:$M$38,11,FALSE))="X","X",(IF(K946="X",1,K946+1)))))</f>
        <v/>
      </c>
      <c r="L947" s="50" t="str">
        <f>IF($A947="","",(IF((VLOOKUP($A947,DATA!$A$1:$M$38,12,FALSE))="X","X",(IF(L946="X",1,L946+1)))))</f>
        <v/>
      </c>
      <c r="M947" s="50" t="str">
        <f>IF($A947="","",(IF((VLOOKUP($A947,DATA!$A$1:$M$38,13,FALSE))="X","X",(IF(M946="X",1,M946+1)))))</f>
        <v/>
      </c>
      <c r="N947" s="53" t="str">
        <f t="shared" si="28"/>
        <v/>
      </c>
      <c r="O947" s="51" t="str">
        <f t="shared" si="29"/>
        <v/>
      </c>
      <c r="P947" s="50" t="str">
        <f>IF($A947="","",(IF((VLOOKUP($A947,DATA!$S$1:$AC$38,2,FALSE))="X","X",(IF(P946="X",1,P946+1)))))</f>
        <v/>
      </c>
      <c r="Q947" s="50" t="str">
        <f>IF($A947="","",(IF((VLOOKUP($A947,DATA!$S$1:$AC$38,3,FALSE))="X","X",(IF(Q946="X",1,Q946+1)))))</f>
        <v/>
      </c>
      <c r="R947" s="50" t="str">
        <f>IF($A947="","",(IF((VLOOKUP($A947,DATA!$S$1:$AC$38,4,FALSE))="X","X",(IF(R946="X",1,R946+1)))))</f>
        <v/>
      </c>
      <c r="S947" s="50" t="str">
        <f>IF($A947="","",(IF((VLOOKUP($A947,DATA!$S$1:$AC$38,5,FALSE))="X","X",(IF(S946="X",1,S946+1)))))</f>
        <v/>
      </c>
      <c r="T947" s="50" t="str">
        <f>IF($A947="","",(IF((VLOOKUP($A947,DATA!$S$1:$AC$38,6,FALSE))="X","X",(IF(T946="X",1,T946+1)))))</f>
        <v/>
      </c>
      <c r="U947" s="50" t="str">
        <f>IF($A947="","",(IF((VLOOKUP($A947,DATA!$S$1:$AC$38,7,FALSE))="X","X",(IF(U946="X",1,U946+1)))))</f>
        <v/>
      </c>
      <c r="V947" s="51" t="str">
        <f>IF($A947="","",(IF((VLOOKUP($A947,DATA!$S$1:$AC$38,8,FALSE))="X","X",(IF(V946="X",1,V946+1)))))</f>
        <v/>
      </c>
      <c r="W947" s="50" t="str">
        <f>IF($A947="","",(IF((VLOOKUP($A947,DATA!$S$1:$AC$38,9,FALSE))="X","X",(IF(W946="X",1,W946+1)))))</f>
        <v/>
      </c>
      <c r="X947" s="50" t="str">
        <f>IF($A947="","",(IF((VLOOKUP($A947,DATA!$S$1:$AC$38,10,FALSE))="X","X",(IF(X946="X",1,X946+1)))))</f>
        <v/>
      </c>
      <c r="Y947" s="51" t="str">
        <f>IF($A947="","",(IF((VLOOKUP($A947,DATA!$S$1:$AC$38,11,FALSE))="X","X",(IF(Y946="X",1,Y946+1)))))</f>
        <v/>
      </c>
    </row>
    <row r="948" spans="2:25" ht="18.600000000000001" customHeight="1" x14ac:dyDescent="0.25">
      <c r="B948" s="50" t="str">
        <f>IF($A948="","",(IF((VLOOKUP($A948,DATA!$A$1:$M$38,2,FALSE))="X","X",(IF(B947="X",1,B947+1)))))</f>
        <v/>
      </c>
      <c r="C948" s="51" t="str">
        <f>IF($A948="","",(IF((VLOOKUP($A948,DATA!$A$1:$M$38,3,FALSE))="X","X",(IF(C947="X",1,C947+1)))))</f>
        <v/>
      </c>
      <c r="D948" s="50" t="str">
        <f>IF($A948="","",(IF((VLOOKUP($A948,DATA!$A$1:$M$38,4,FALSE))="X","X",(IF(D947="X",1,D947+1)))))</f>
        <v/>
      </c>
      <c r="E948" s="51" t="str">
        <f>IF($A948="","",(IF((VLOOKUP($A948,DATA!$A$1:$M$38,5,FALSE))="X","X",(IF(E947="X",1,E947+1)))))</f>
        <v/>
      </c>
      <c r="F948" s="50" t="str">
        <f>IF($A948="","",(IF((VLOOKUP($A948,DATA!$A$1:$M$38,6,FALSE))="X","X",(IF(F947="X",1,F947+1)))))</f>
        <v/>
      </c>
      <c r="G948" s="51" t="str">
        <f>IF($A948="","",(IF((VLOOKUP($A948,DATA!$A$1:$M$38,7,FALSE))="X","X",(IF(G947="X",1,G947+1)))))</f>
        <v/>
      </c>
      <c r="H948" s="50" t="str">
        <f>IF($A948="","",(IF((VLOOKUP($A948,DATA!$A$1:$M$38,8,FALSE))="X","X",(IF(H947="X",1,H947+1)))))</f>
        <v/>
      </c>
      <c r="I948" s="50" t="str">
        <f>IF($A948="","",(IF((VLOOKUP($A948,DATA!$A$1:$M$38,9,FALSE))="X","X",(IF(I947="X",1,I947+1)))))</f>
        <v/>
      </c>
      <c r="J948" s="51" t="str">
        <f>IF($A948="","",(IF((VLOOKUP($A948,DATA!$A$1:$M$38,10,FALSE))="X","X",(IF(J947="X",1,J947+1)))))</f>
        <v/>
      </c>
      <c r="K948" s="50" t="str">
        <f>IF($A948="","",(IF((VLOOKUP($A948,DATA!$A$1:$M$38,11,FALSE))="X","X",(IF(K947="X",1,K947+1)))))</f>
        <v/>
      </c>
      <c r="L948" s="50" t="str">
        <f>IF($A948="","",(IF((VLOOKUP($A948,DATA!$A$1:$M$38,12,FALSE))="X","X",(IF(L947="X",1,L947+1)))))</f>
        <v/>
      </c>
      <c r="M948" s="50" t="str">
        <f>IF($A948="","",(IF((VLOOKUP($A948,DATA!$A$1:$M$38,13,FALSE))="X","X",(IF(M947="X",1,M947+1)))))</f>
        <v/>
      </c>
      <c r="N948" s="53" t="str">
        <f t="shared" si="28"/>
        <v/>
      </c>
      <c r="O948" s="51" t="str">
        <f t="shared" si="29"/>
        <v/>
      </c>
      <c r="P948" s="50" t="str">
        <f>IF($A948="","",(IF((VLOOKUP($A948,DATA!$S$1:$AC$38,2,FALSE))="X","X",(IF(P947="X",1,P947+1)))))</f>
        <v/>
      </c>
      <c r="Q948" s="50" t="str">
        <f>IF($A948="","",(IF((VLOOKUP($A948,DATA!$S$1:$AC$38,3,FALSE))="X","X",(IF(Q947="X",1,Q947+1)))))</f>
        <v/>
      </c>
      <c r="R948" s="50" t="str">
        <f>IF($A948="","",(IF((VLOOKUP($A948,DATA!$S$1:$AC$38,4,FALSE))="X","X",(IF(R947="X",1,R947+1)))))</f>
        <v/>
      </c>
      <c r="S948" s="50" t="str">
        <f>IF($A948="","",(IF((VLOOKUP($A948,DATA!$S$1:$AC$38,5,FALSE))="X","X",(IF(S947="X",1,S947+1)))))</f>
        <v/>
      </c>
      <c r="T948" s="50" t="str">
        <f>IF($A948="","",(IF((VLOOKUP($A948,DATA!$S$1:$AC$38,6,FALSE))="X","X",(IF(T947="X",1,T947+1)))))</f>
        <v/>
      </c>
      <c r="U948" s="50" t="str">
        <f>IF($A948="","",(IF((VLOOKUP($A948,DATA!$S$1:$AC$38,7,FALSE))="X","X",(IF(U947="X",1,U947+1)))))</f>
        <v/>
      </c>
      <c r="V948" s="51" t="str">
        <f>IF($A948="","",(IF((VLOOKUP($A948,DATA!$S$1:$AC$38,8,FALSE))="X","X",(IF(V947="X",1,V947+1)))))</f>
        <v/>
      </c>
      <c r="W948" s="50" t="str">
        <f>IF($A948="","",(IF((VLOOKUP($A948,DATA!$S$1:$AC$38,9,FALSE))="X","X",(IF(W947="X",1,W947+1)))))</f>
        <v/>
      </c>
      <c r="X948" s="50" t="str">
        <f>IF($A948="","",(IF((VLOOKUP($A948,DATA!$S$1:$AC$38,10,FALSE))="X","X",(IF(X947="X",1,X947+1)))))</f>
        <v/>
      </c>
      <c r="Y948" s="51" t="str">
        <f>IF($A948="","",(IF((VLOOKUP($A948,DATA!$S$1:$AC$38,11,FALSE))="X","X",(IF(Y947="X",1,Y947+1)))))</f>
        <v/>
      </c>
    </row>
    <row r="949" spans="2:25" ht="18.600000000000001" customHeight="1" x14ac:dyDescent="0.25">
      <c r="B949" s="50" t="str">
        <f>IF($A949="","",(IF((VLOOKUP($A949,DATA!$A$1:$M$38,2,FALSE))="X","X",(IF(B948="X",1,B948+1)))))</f>
        <v/>
      </c>
      <c r="C949" s="51" t="str">
        <f>IF($A949="","",(IF((VLOOKUP($A949,DATA!$A$1:$M$38,3,FALSE))="X","X",(IF(C948="X",1,C948+1)))))</f>
        <v/>
      </c>
      <c r="D949" s="50" t="str">
        <f>IF($A949="","",(IF((VLOOKUP($A949,DATA!$A$1:$M$38,4,FALSE))="X","X",(IF(D948="X",1,D948+1)))))</f>
        <v/>
      </c>
      <c r="E949" s="51" t="str">
        <f>IF($A949="","",(IF((VLOOKUP($A949,DATA!$A$1:$M$38,5,FALSE))="X","X",(IF(E948="X",1,E948+1)))))</f>
        <v/>
      </c>
      <c r="F949" s="50" t="str">
        <f>IF($A949="","",(IF((VLOOKUP($A949,DATA!$A$1:$M$38,6,FALSE))="X","X",(IF(F948="X",1,F948+1)))))</f>
        <v/>
      </c>
      <c r="G949" s="51" t="str">
        <f>IF($A949="","",(IF((VLOOKUP($A949,DATA!$A$1:$M$38,7,FALSE))="X","X",(IF(G948="X",1,G948+1)))))</f>
        <v/>
      </c>
      <c r="H949" s="50" t="str">
        <f>IF($A949="","",(IF((VLOOKUP($A949,DATA!$A$1:$M$38,8,FALSE))="X","X",(IF(H948="X",1,H948+1)))))</f>
        <v/>
      </c>
      <c r="I949" s="50" t="str">
        <f>IF($A949="","",(IF((VLOOKUP($A949,DATA!$A$1:$M$38,9,FALSE))="X","X",(IF(I948="X",1,I948+1)))))</f>
        <v/>
      </c>
      <c r="J949" s="51" t="str">
        <f>IF($A949="","",(IF((VLOOKUP($A949,DATA!$A$1:$M$38,10,FALSE))="X","X",(IF(J948="X",1,J948+1)))))</f>
        <v/>
      </c>
      <c r="K949" s="50" t="str">
        <f>IF($A949="","",(IF((VLOOKUP($A949,DATA!$A$1:$M$38,11,FALSE))="X","X",(IF(K948="X",1,K948+1)))))</f>
        <v/>
      </c>
      <c r="L949" s="50" t="str">
        <f>IF($A949="","",(IF((VLOOKUP($A949,DATA!$A$1:$M$38,12,FALSE))="X","X",(IF(L948="X",1,L948+1)))))</f>
        <v/>
      </c>
      <c r="M949" s="50" t="str">
        <f>IF($A949="","",(IF((VLOOKUP($A949,DATA!$A$1:$M$38,13,FALSE))="X","X",(IF(M948="X",1,M948+1)))))</f>
        <v/>
      </c>
      <c r="N949" s="53" t="str">
        <f t="shared" si="28"/>
        <v/>
      </c>
      <c r="O949" s="51" t="str">
        <f t="shared" si="29"/>
        <v/>
      </c>
      <c r="P949" s="50" t="str">
        <f>IF($A949="","",(IF((VLOOKUP($A949,DATA!$S$1:$AC$38,2,FALSE))="X","X",(IF(P948="X",1,P948+1)))))</f>
        <v/>
      </c>
      <c r="Q949" s="50" t="str">
        <f>IF($A949="","",(IF((VLOOKUP($A949,DATA!$S$1:$AC$38,3,FALSE))="X","X",(IF(Q948="X",1,Q948+1)))))</f>
        <v/>
      </c>
      <c r="R949" s="50" t="str">
        <f>IF($A949="","",(IF((VLOOKUP($A949,DATA!$S$1:$AC$38,4,FALSE))="X","X",(IF(R948="X",1,R948+1)))))</f>
        <v/>
      </c>
      <c r="S949" s="50" t="str">
        <f>IF($A949="","",(IF((VLOOKUP($A949,DATA!$S$1:$AC$38,5,FALSE))="X","X",(IF(S948="X",1,S948+1)))))</f>
        <v/>
      </c>
      <c r="T949" s="50" t="str">
        <f>IF($A949="","",(IF((VLOOKUP($A949,DATA!$S$1:$AC$38,6,FALSE))="X","X",(IF(T948="X",1,T948+1)))))</f>
        <v/>
      </c>
      <c r="U949" s="50" t="str">
        <f>IF($A949="","",(IF((VLOOKUP($A949,DATA!$S$1:$AC$38,7,FALSE))="X","X",(IF(U948="X",1,U948+1)))))</f>
        <v/>
      </c>
      <c r="V949" s="51" t="str">
        <f>IF($A949="","",(IF((VLOOKUP($A949,DATA!$S$1:$AC$38,8,FALSE))="X","X",(IF(V948="X",1,V948+1)))))</f>
        <v/>
      </c>
      <c r="W949" s="50" t="str">
        <f>IF($A949="","",(IF((VLOOKUP($A949,DATA!$S$1:$AC$38,9,FALSE))="X","X",(IF(W948="X",1,W948+1)))))</f>
        <v/>
      </c>
      <c r="X949" s="50" t="str">
        <f>IF($A949="","",(IF((VLOOKUP($A949,DATA!$S$1:$AC$38,10,FALSE))="X","X",(IF(X948="X",1,X948+1)))))</f>
        <v/>
      </c>
      <c r="Y949" s="51" t="str">
        <f>IF($A949="","",(IF((VLOOKUP($A949,DATA!$S$1:$AC$38,11,FALSE))="X","X",(IF(Y948="X",1,Y948+1)))))</f>
        <v/>
      </c>
    </row>
    <row r="950" spans="2:25" ht="18.600000000000001" customHeight="1" x14ac:dyDescent="0.25">
      <c r="B950" s="50" t="str">
        <f>IF($A950="","",(IF((VLOOKUP($A950,DATA!$A$1:$M$38,2,FALSE))="X","X",(IF(B949="X",1,B949+1)))))</f>
        <v/>
      </c>
      <c r="C950" s="51" t="str">
        <f>IF($A950="","",(IF((VLOOKUP($A950,DATA!$A$1:$M$38,3,FALSE))="X","X",(IF(C949="X",1,C949+1)))))</f>
        <v/>
      </c>
      <c r="D950" s="50" t="str">
        <f>IF($A950="","",(IF((VLOOKUP($A950,DATA!$A$1:$M$38,4,FALSE))="X","X",(IF(D949="X",1,D949+1)))))</f>
        <v/>
      </c>
      <c r="E950" s="51" t="str">
        <f>IF($A950="","",(IF((VLOOKUP($A950,DATA!$A$1:$M$38,5,FALSE))="X","X",(IF(E949="X",1,E949+1)))))</f>
        <v/>
      </c>
      <c r="F950" s="50" t="str">
        <f>IF($A950="","",(IF((VLOOKUP($A950,DATA!$A$1:$M$38,6,FALSE))="X","X",(IF(F949="X",1,F949+1)))))</f>
        <v/>
      </c>
      <c r="G950" s="51" t="str">
        <f>IF($A950="","",(IF((VLOOKUP($A950,DATA!$A$1:$M$38,7,FALSE))="X","X",(IF(G949="X",1,G949+1)))))</f>
        <v/>
      </c>
      <c r="H950" s="50" t="str">
        <f>IF($A950="","",(IF((VLOOKUP($A950,DATA!$A$1:$M$38,8,FALSE))="X","X",(IF(H949="X",1,H949+1)))))</f>
        <v/>
      </c>
      <c r="I950" s="50" t="str">
        <f>IF($A950="","",(IF((VLOOKUP($A950,DATA!$A$1:$M$38,9,FALSE))="X","X",(IF(I949="X",1,I949+1)))))</f>
        <v/>
      </c>
      <c r="J950" s="51" t="str">
        <f>IF($A950="","",(IF((VLOOKUP($A950,DATA!$A$1:$M$38,10,FALSE))="X","X",(IF(J949="X",1,J949+1)))))</f>
        <v/>
      </c>
      <c r="K950" s="50" t="str">
        <f>IF($A950="","",(IF((VLOOKUP($A950,DATA!$A$1:$M$38,11,FALSE))="X","X",(IF(K949="X",1,K949+1)))))</f>
        <v/>
      </c>
      <c r="L950" s="50" t="str">
        <f>IF($A950="","",(IF((VLOOKUP($A950,DATA!$A$1:$M$38,12,FALSE))="X","X",(IF(L949="X",1,L949+1)))))</f>
        <v/>
      </c>
      <c r="M950" s="50" t="str">
        <f>IF($A950="","",(IF((VLOOKUP($A950,DATA!$A$1:$M$38,13,FALSE))="X","X",(IF(M949="X",1,M949+1)))))</f>
        <v/>
      </c>
      <c r="N950" s="53" t="str">
        <f t="shared" si="28"/>
        <v/>
      </c>
      <c r="O950" s="51" t="str">
        <f t="shared" si="29"/>
        <v/>
      </c>
      <c r="P950" s="50" t="str">
        <f>IF($A950="","",(IF((VLOOKUP($A950,DATA!$S$1:$AC$38,2,FALSE))="X","X",(IF(P949="X",1,P949+1)))))</f>
        <v/>
      </c>
      <c r="Q950" s="50" t="str">
        <f>IF($A950="","",(IF((VLOOKUP($A950,DATA!$S$1:$AC$38,3,FALSE))="X","X",(IF(Q949="X",1,Q949+1)))))</f>
        <v/>
      </c>
      <c r="R950" s="50" t="str">
        <f>IF($A950="","",(IF((VLOOKUP($A950,DATA!$S$1:$AC$38,4,FALSE))="X","X",(IF(R949="X",1,R949+1)))))</f>
        <v/>
      </c>
      <c r="S950" s="50" t="str">
        <f>IF($A950="","",(IF((VLOOKUP($A950,DATA!$S$1:$AC$38,5,FALSE))="X","X",(IF(S949="X",1,S949+1)))))</f>
        <v/>
      </c>
      <c r="T950" s="50" t="str">
        <f>IF($A950="","",(IF((VLOOKUP($A950,DATA!$S$1:$AC$38,6,FALSE))="X","X",(IF(T949="X",1,T949+1)))))</f>
        <v/>
      </c>
      <c r="U950" s="50" t="str">
        <f>IF($A950="","",(IF((VLOOKUP($A950,DATA!$S$1:$AC$38,7,FALSE))="X","X",(IF(U949="X",1,U949+1)))))</f>
        <v/>
      </c>
      <c r="V950" s="51" t="str">
        <f>IF($A950="","",(IF((VLOOKUP($A950,DATA!$S$1:$AC$38,8,FALSE))="X","X",(IF(V949="X",1,V949+1)))))</f>
        <v/>
      </c>
      <c r="W950" s="50" t="str">
        <f>IF($A950="","",(IF((VLOOKUP($A950,DATA!$S$1:$AC$38,9,FALSE))="X","X",(IF(W949="X",1,W949+1)))))</f>
        <v/>
      </c>
      <c r="X950" s="50" t="str">
        <f>IF($A950="","",(IF((VLOOKUP($A950,DATA!$S$1:$AC$38,10,FALSE))="X","X",(IF(X949="X",1,X949+1)))))</f>
        <v/>
      </c>
      <c r="Y950" s="51" t="str">
        <f>IF($A950="","",(IF((VLOOKUP($A950,DATA!$S$1:$AC$38,11,FALSE))="X","X",(IF(Y949="X",1,Y949+1)))))</f>
        <v/>
      </c>
    </row>
    <row r="951" spans="2:25" ht="18.600000000000001" customHeight="1" x14ac:dyDescent="0.25">
      <c r="B951" s="50" t="str">
        <f>IF($A951="","",(IF((VLOOKUP($A951,DATA!$A$1:$M$38,2,FALSE))="X","X",(IF(B950="X",1,B950+1)))))</f>
        <v/>
      </c>
      <c r="C951" s="51" t="str">
        <f>IF($A951="","",(IF((VLOOKUP($A951,DATA!$A$1:$M$38,3,FALSE))="X","X",(IF(C950="X",1,C950+1)))))</f>
        <v/>
      </c>
      <c r="D951" s="50" t="str">
        <f>IF($A951="","",(IF((VLOOKUP($A951,DATA!$A$1:$M$38,4,FALSE))="X","X",(IF(D950="X",1,D950+1)))))</f>
        <v/>
      </c>
      <c r="E951" s="51" t="str">
        <f>IF($A951="","",(IF((VLOOKUP($A951,DATA!$A$1:$M$38,5,FALSE))="X","X",(IF(E950="X",1,E950+1)))))</f>
        <v/>
      </c>
      <c r="F951" s="50" t="str">
        <f>IF($A951="","",(IF((VLOOKUP($A951,DATA!$A$1:$M$38,6,FALSE))="X","X",(IF(F950="X",1,F950+1)))))</f>
        <v/>
      </c>
      <c r="G951" s="51" t="str">
        <f>IF($A951="","",(IF((VLOOKUP($A951,DATA!$A$1:$M$38,7,FALSE))="X","X",(IF(G950="X",1,G950+1)))))</f>
        <v/>
      </c>
      <c r="H951" s="50" t="str">
        <f>IF($A951="","",(IF((VLOOKUP($A951,DATA!$A$1:$M$38,8,FALSE))="X","X",(IF(H950="X",1,H950+1)))))</f>
        <v/>
      </c>
      <c r="I951" s="50" t="str">
        <f>IF($A951="","",(IF((VLOOKUP($A951,DATA!$A$1:$M$38,9,FALSE))="X","X",(IF(I950="X",1,I950+1)))))</f>
        <v/>
      </c>
      <c r="J951" s="51" t="str">
        <f>IF($A951="","",(IF((VLOOKUP($A951,DATA!$A$1:$M$38,10,FALSE))="X","X",(IF(J950="X",1,J950+1)))))</f>
        <v/>
      </c>
      <c r="K951" s="50" t="str">
        <f>IF($A951="","",(IF((VLOOKUP($A951,DATA!$A$1:$M$38,11,FALSE))="X","X",(IF(K950="X",1,K950+1)))))</f>
        <v/>
      </c>
      <c r="L951" s="50" t="str">
        <f>IF($A951="","",(IF((VLOOKUP($A951,DATA!$A$1:$M$38,12,FALSE))="X","X",(IF(L950="X",1,L950+1)))))</f>
        <v/>
      </c>
      <c r="M951" s="50" t="str">
        <f>IF($A951="","",(IF((VLOOKUP($A951,DATA!$A$1:$M$38,13,FALSE))="X","X",(IF(M950="X",1,M950+1)))))</f>
        <v/>
      </c>
      <c r="N951" s="53" t="str">
        <f t="shared" si="28"/>
        <v/>
      </c>
      <c r="O951" s="51" t="str">
        <f t="shared" si="29"/>
        <v/>
      </c>
      <c r="P951" s="50" t="str">
        <f>IF($A951="","",(IF((VLOOKUP($A951,DATA!$S$1:$AC$38,2,FALSE))="X","X",(IF(P950="X",1,P950+1)))))</f>
        <v/>
      </c>
      <c r="Q951" s="50" t="str">
        <f>IF($A951="","",(IF((VLOOKUP($A951,DATA!$S$1:$AC$38,3,FALSE))="X","X",(IF(Q950="X",1,Q950+1)))))</f>
        <v/>
      </c>
      <c r="R951" s="50" t="str">
        <f>IF($A951="","",(IF((VLOOKUP($A951,DATA!$S$1:$AC$38,4,FALSE))="X","X",(IF(R950="X",1,R950+1)))))</f>
        <v/>
      </c>
      <c r="S951" s="50" t="str">
        <f>IF($A951="","",(IF((VLOOKUP($A951,DATA!$S$1:$AC$38,5,FALSE))="X","X",(IF(S950="X",1,S950+1)))))</f>
        <v/>
      </c>
      <c r="T951" s="50" t="str">
        <f>IF($A951="","",(IF((VLOOKUP($A951,DATA!$S$1:$AC$38,6,FALSE))="X","X",(IF(T950="X",1,T950+1)))))</f>
        <v/>
      </c>
      <c r="U951" s="50" t="str">
        <f>IF($A951="","",(IF((VLOOKUP($A951,DATA!$S$1:$AC$38,7,FALSE))="X","X",(IF(U950="X",1,U950+1)))))</f>
        <v/>
      </c>
      <c r="V951" s="51" t="str">
        <f>IF($A951="","",(IF((VLOOKUP($A951,DATA!$S$1:$AC$38,8,FALSE))="X","X",(IF(V950="X",1,V950+1)))))</f>
        <v/>
      </c>
      <c r="W951" s="50" t="str">
        <f>IF($A951="","",(IF((VLOOKUP($A951,DATA!$S$1:$AC$38,9,FALSE))="X","X",(IF(W950="X",1,W950+1)))))</f>
        <v/>
      </c>
      <c r="X951" s="50" t="str">
        <f>IF($A951="","",(IF((VLOOKUP($A951,DATA!$S$1:$AC$38,10,FALSE))="X","X",(IF(X950="X",1,X950+1)))))</f>
        <v/>
      </c>
      <c r="Y951" s="51" t="str">
        <f>IF($A951="","",(IF((VLOOKUP($A951,DATA!$S$1:$AC$38,11,FALSE))="X","X",(IF(Y950="X",1,Y950+1)))))</f>
        <v/>
      </c>
    </row>
    <row r="952" spans="2:25" ht="18.600000000000001" customHeight="1" x14ac:dyDescent="0.25">
      <c r="B952" s="50" t="str">
        <f>IF($A952="","",(IF((VLOOKUP($A952,DATA!$A$1:$M$38,2,FALSE))="X","X",(IF(B951="X",1,B951+1)))))</f>
        <v/>
      </c>
      <c r="C952" s="51" t="str">
        <f>IF($A952="","",(IF((VLOOKUP($A952,DATA!$A$1:$M$38,3,FALSE))="X","X",(IF(C951="X",1,C951+1)))))</f>
        <v/>
      </c>
      <c r="D952" s="50" t="str">
        <f>IF($A952="","",(IF((VLOOKUP($A952,DATA!$A$1:$M$38,4,FALSE))="X","X",(IF(D951="X",1,D951+1)))))</f>
        <v/>
      </c>
      <c r="E952" s="51" t="str">
        <f>IF($A952="","",(IF((VLOOKUP($A952,DATA!$A$1:$M$38,5,FALSE))="X","X",(IF(E951="X",1,E951+1)))))</f>
        <v/>
      </c>
      <c r="F952" s="50" t="str">
        <f>IF($A952="","",(IF((VLOOKUP($A952,DATA!$A$1:$M$38,6,FALSE))="X","X",(IF(F951="X",1,F951+1)))))</f>
        <v/>
      </c>
      <c r="G952" s="51" t="str">
        <f>IF($A952="","",(IF((VLOOKUP($A952,DATA!$A$1:$M$38,7,FALSE))="X","X",(IF(G951="X",1,G951+1)))))</f>
        <v/>
      </c>
      <c r="H952" s="50" t="str">
        <f>IF($A952="","",(IF((VLOOKUP($A952,DATA!$A$1:$M$38,8,FALSE))="X","X",(IF(H951="X",1,H951+1)))))</f>
        <v/>
      </c>
      <c r="I952" s="50" t="str">
        <f>IF($A952="","",(IF((VLOOKUP($A952,DATA!$A$1:$M$38,9,FALSE))="X","X",(IF(I951="X",1,I951+1)))))</f>
        <v/>
      </c>
      <c r="J952" s="51" t="str">
        <f>IF($A952="","",(IF((VLOOKUP($A952,DATA!$A$1:$M$38,10,FALSE))="X","X",(IF(J951="X",1,J951+1)))))</f>
        <v/>
      </c>
      <c r="K952" s="50" t="str">
        <f>IF($A952="","",(IF((VLOOKUP($A952,DATA!$A$1:$M$38,11,FALSE))="X","X",(IF(K951="X",1,K951+1)))))</f>
        <v/>
      </c>
      <c r="L952" s="50" t="str">
        <f>IF($A952="","",(IF((VLOOKUP($A952,DATA!$A$1:$M$38,12,FALSE))="X","X",(IF(L951="X",1,L951+1)))))</f>
        <v/>
      </c>
      <c r="M952" s="50" t="str">
        <f>IF($A952="","",(IF((VLOOKUP($A952,DATA!$A$1:$M$38,13,FALSE))="X","X",(IF(M951="X",1,M951+1)))))</f>
        <v/>
      </c>
      <c r="N952" s="53" t="str">
        <f t="shared" si="28"/>
        <v/>
      </c>
      <c r="O952" s="51" t="str">
        <f t="shared" si="29"/>
        <v/>
      </c>
      <c r="P952" s="50" t="str">
        <f>IF($A952="","",(IF((VLOOKUP($A952,DATA!$S$1:$AC$38,2,FALSE))="X","X",(IF(P951="X",1,P951+1)))))</f>
        <v/>
      </c>
      <c r="Q952" s="50" t="str">
        <f>IF($A952="","",(IF((VLOOKUP($A952,DATA!$S$1:$AC$38,3,FALSE))="X","X",(IF(Q951="X",1,Q951+1)))))</f>
        <v/>
      </c>
      <c r="R952" s="50" t="str">
        <f>IF($A952="","",(IF((VLOOKUP($A952,DATA!$S$1:$AC$38,4,FALSE))="X","X",(IF(R951="X",1,R951+1)))))</f>
        <v/>
      </c>
      <c r="S952" s="50" t="str">
        <f>IF($A952="","",(IF((VLOOKUP($A952,DATA!$S$1:$AC$38,5,FALSE))="X","X",(IF(S951="X",1,S951+1)))))</f>
        <v/>
      </c>
      <c r="T952" s="50" t="str">
        <f>IF($A952="","",(IF((VLOOKUP($A952,DATA!$S$1:$AC$38,6,FALSE))="X","X",(IF(T951="X",1,T951+1)))))</f>
        <v/>
      </c>
      <c r="U952" s="50" t="str">
        <f>IF($A952="","",(IF((VLOOKUP($A952,DATA!$S$1:$AC$38,7,FALSE))="X","X",(IF(U951="X",1,U951+1)))))</f>
        <v/>
      </c>
      <c r="V952" s="51" t="str">
        <f>IF($A952="","",(IF((VLOOKUP($A952,DATA!$S$1:$AC$38,8,FALSE))="X","X",(IF(V951="X",1,V951+1)))))</f>
        <v/>
      </c>
      <c r="W952" s="50" t="str">
        <f>IF($A952="","",(IF((VLOOKUP($A952,DATA!$S$1:$AC$38,9,FALSE))="X","X",(IF(W951="X",1,W951+1)))))</f>
        <v/>
      </c>
      <c r="X952" s="50" t="str">
        <f>IF($A952="","",(IF((VLOOKUP($A952,DATA!$S$1:$AC$38,10,FALSE))="X","X",(IF(X951="X",1,X951+1)))))</f>
        <v/>
      </c>
      <c r="Y952" s="51" t="str">
        <f>IF($A952="","",(IF((VLOOKUP($A952,DATA!$S$1:$AC$38,11,FALSE))="X","X",(IF(Y951="X",1,Y951+1)))))</f>
        <v/>
      </c>
    </row>
    <row r="953" spans="2:25" ht="18.600000000000001" customHeight="1" x14ac:dyDescent="0.25">
      <c r="B953" s="50" t="str">
        <f>IF($A953="","",(IF((VLOOKUP($A953,DATA!$A$1:$M$38,2,FALSE))="X","X",(IF(B952="X",1,B952+1)))))</f>
        <v/>
      </c>
      <c r="C953" s="51" t="str">
        <f>IF($A953="","",(IF((VLOOKUP($A953,DATA!$A$1:$M$38,3,FALSE))="X","X",(IF(C952="X",1,C952+1)))))</f>
        <v/>
      </c>
      <c r="D953" s="50" t="str">
        <f>IF($A953="","",(IF((VLOOKUP($A953,DATA!$A$1:$M$38,4,FALSE))="X","X",(IF(D952="X",1,D952+1)))))</f>
        <v/>
      </c>
      <c r="E953" s="51" t="str">
        <f>IF($A953="","",(IF((VLOOKUP($A953,DATA!$A$1:$M$38,5,FALSE))="X","X",(IF(E952="X",1,E952+1)))))</f>
        <v/>
      </c>
      <c r="F953" s="50" t="str">
        <f>IF($A953="","",(IF((VLOOKUP($A953,DATA!$A$1:$M$38,6,FALSE))="X","X",(IF(F952="X",1,F952+1)))))</f>
        <v/>
      </c>
      <c r="G953" s="51" t="str">
        <f>IF($A953="","",(IF((VLOOKUP($A953,DATA!$A$1:$M$38,7,FALSE))="X","X",(IF(G952="X",1,G952+1)))))</f>
        <v/>
      </c>
      <c r="H953" s="50" t="str">
        <f>IF($A953="","",(IF((VLOOKUP($A953,DATA!$A$1:$M$38,8,FALSE))="X","X",(IF(H952="X",1,H952+1)))))</f>
        <v/>
      </c>
      <c r="I953" s="50" t="str">
        <f>IF($A953="","",(IF((VLOOKUP($A953,DATA!$A$1:$M$38,9,FALSE))="X","X",(IF(I952="X",1,I952+1)))))</f>
        <v/>
      </c>
      <c r="J953" s="51" t="str">
        <f>IF($A953="","",(IF((VLOOKUP($A953,DATA!$A$1:$M$38,10,FALSE))="X","X",(IF(J952="X",1,J952+1)))))</f>
        <v/>
      </c>
      <c r="K953" s="50" t="str">
        <f>IF($A953="","",(IF((VLOOKUP($A953,DATA!$A$1:$M$38,11,FALSE))="X","X",(IF(K952="X",1,K952+1)))))</f>
        <v/>
      </c>
      <c r="L953" s="50" t="str">
        <f>IF($A953="","",(IF((VLOOKUP($A953,DATA!$A$1:$M$38,12,FALSE))="X","X",(IF(L952="X",1,L952+1)))))</f>
        <v/>
      </c>
      <c r="M953" s="50" t="str">
        <f>IF($A953="","",(IF((VLOOKUP($A953,DATA!$A$1:$M$38,13,FALSE))="X","X",(IF(M952="X",1,M952+1)))))</f>
        <v/>
      </c>
      <c r="N953" s="53" t="str">
        <f t="shared" si="28"/>
        <v/>
      </c>
      <c r="O953" s="51" t="str">
        <f t="shared" si="29"/>
        <v/>
      </c>
      <c r="P953" s="50" t="str">
        <f>IF($A953="","",(IF((VLOOKUP($A953,DATA!$S$1:$AC$38,2,FALSE))="X","X",(IF(P952="X",1,P952+1)))))</f>
        <v/>
      </c>
      <c r="Q953" s="50" t="str">
        <f>IF($A953="","",(IF((VLOOKUP($A953,DATA!$S$1:$AC$38,3,FALSE))="X","X",(IF(Q952="X",1,Q952+1)))))</f>
        <v/>
      </c>
      <c r="R953" s="50" t="str">
        <f>IF($A953="","",(IF((VLOOKUP($A953,DATA!$S$1:$AC$38,4,FALSE))="X","X",(IF(R952="X",1,R952+1)))))</f>
        <v/>
      </c>
      <c r="S953" s="50" t="str">
        <f>IF($A953="","",(IF((VLOOKUP($A953,DATA!$S$1:$AC$38,5,FALSE))="X","X",(IF(S952="X",1,S952+1)))))</f>
        <v/>
      </c>
      <c r="T953" s="50" t="str">
        <f>IF($A953="","",(IF((VLOOKUP($A953,DATA!$S$1:$AC$38,6,FALSE))="X","X",(IF(T952="X",1,T952+1)))))</f>
        <v/>
      </c>
      <c r="U953" s="50" t="str">
        <f>IF($A953="","",(IF((VLOOKUP($A953,DATA!$S$1:$AC$38,7,FALSE))="X","X",(IF(U952="X",1,U952+1)))))</f>
        <v/>
      </c>
      <c r="V953" s="51" t="str">
        <f>IF($A953="","",(IF((VLOOKUP($A953,DATA!$S$1:$AC$38,8,FALSE))="X","X",(IF(V952="X",1,V952+1)))))</f>
        <v/>
      </c>
      <c r="W953" s="50" t="str">
        <f>IF($A953="","",(IF((VLOOKUP($A953,DATA!$S$1:$AC$38,9,FALSE))="X","X",(IF(W952="X",1,W952+1)))))</f>
        <v/>
      </c>
      <c r="X953" s="50" t="str">
        <f>IF($A953="","",(IF((VLOOKUP($A953,DATA!$S$1:$AC$38,10,FALSE))="X","X",(IF(X952="X",1,X952+1)))))</f>
        <v/>
      </c>
      <c r="Y953" s="51" t="str">
        <f>IF($A953="","",(IF((VLOOKUP($A953,DATA!$S$1:$AC$38,11,FALSE))="X","X",(IF(Y952="X",1,Y952+1)))))</f>
        <v/>
      </c>
    </row>
    <row r="954" spans="2:25" ht="18.600000000000001" customHeight="1" x14ac:dyDescent="0.25">
      <c r="B954" s="50" t="str">
        <f>IF($A954="","",(IF((VLOOKUP($A954,DATA!$A$1:$M$38,2,FALSE))="X","X",(IF(B953="X",1,B953+1)))))</f>
        <v/>
      </c>
      <c r="C954" s="51" t="str">
        <f>IF($A954="","",(IF((VLOOKUP($A954,DATA!$A$1:$M$38,3,FALSE))="X","X",(IF(C953="X",1,C953+1)))))</f>
        <v/>
      </c>
      <c r="D954" s="50" t="str">
        <f>IF($A954="","",(IF((VLOOKUP($A954,DATA!$A$1:$M$38,4,FALSE))="X","X",(IF(D953="X",1,D953+1)))))</f>
        <v/>
      </c>
      <c r="E954" s="51" t="str">
        <f>IF($A954="","",(IF((VLOOKUP($A954,DATA!$A$1:$M$38,5,FALSE))="X","X",(IF(E953="X",1,E953+1)))))</f>
        <v/>
      </c>
      <c r="F954" s="50" t="str">
        <f>IF($A954="","",(IF((VLOOKUP($A954,DATA!$A$1:$M$38,6,FALSE))="X","X",(IF(F953="X",1,F953+1)))))</f>
        <v/>
      </c>
      <c r="G954" s="51" t="str">
        <f>IF($A954="","",(IF((VLOOKUP($A954,DATA!$A$1:$M$38,7,FALSE))="X","X",(IF(G953="X",1,G953+1)))))</f>
        <v/>
      </c>
      <c r="H954" s="50" t="str">
        <f>IF($A954="","",(IF((VLOOKUP($A954,DATA!$A$1:$M$38,8,FALSE))="X","X",(IF(H953="X",1,H953+1)))))</f>
        <v/>
      </c>
      <c r="I954" s="50" t="str">
        <f>IF($A954="","",(IF((VLOOKUP($A954,DATA!$A$1:$M$38,9,FALSE))="X","X",(IF(I953="X",1,I953+1)))))</f>
        <v/>
      </c>
      <c r="J954" s="51" t="str">
        <f>IF($A954="","",(IF((VLOOKUP($A954,DATA!$A$1:$M$38,10,FALSE))="X","X",(IF(J953="X",1,J953+1)))))</f>
        <v/>
      </c>
      <c r="K954" s="50" t="str">
        <f>IF($A954="","",(IF((VLOOKUP($A954,DATA!$A$1:$M$38,11,FALSE))="X","X",(IF(K953="X",1,K953+1)))))</f>
        <v/>
      </c>
      <c r="L954" s="50" t="str">
        <f>IF($A954="","",(IF((VLOOKUP($A954,DATA!$A$1:$M$38,12,FALSE))="X","X",(IF(L953="X",1,L953+1)))))</f>
        <v/>
      </c>
      <c r="M954" s="50" t="str">
        <f>IF($A954="","",(IF((VLOOKUP($A954,DATA!$A$1:$M$38,13,FALSE))="X","X",(IF(M953="X",1,M953+1)))))</f>
        <v/>
      </c>
      <c r="N954" s="53" t="str">
        <f t="shared" si="28"/>
        <v/>
      </c>
      <c r="O954" s="51" t="str">
        <f t="shared" si="29"/>
        <v/>
      </c>
      <c r="P954" s="50" t="str">
        <f>IF($A954="","",(IF((VLOOKUP($A954,DATA!$S$1:$AC$38,2,FALSE))="X","X",(IF(P953="X",1,P953+1)))))</f>
        <v/>
      </c>
      <c r="Q954" s="50" t="str">
        <f>IF($A954="","",(IF((VLOOKUP($A954,DATA!$S$1:$AC$38,3,FALSE))="X","X",(IF(Q953="X",1,Q953+1)))))</f>
        <v/>
      </c>
      <c r="R954" s="50" t="str">
        <f>IF($A954="","",(IF((VLOOKUP($A954,DATA!$S$1:$AC$38,4,FALSE))="X","X",(IF(R953="X",1,R953+1)))))</f>
        <v/>
      </c>
      <c r="S954" s="50" t="str">
        <f>IF($A954="","",(IF((VLOOKUP($A954,DATA!$S$1:$AC$38,5,FALSE))="X","X",(IF(S953="X",1,S953+1)))))</f>
        <v/>
      </c>
      <c r="T954" s="50" t="str">
        <f>IF($A954="","",(IF((VLOOKUP($A954,DATA!$S$1:$AC$38,6,FALSE))="X","X",(IF(T953="X",1,T953+1)))))</f>
        <v/>
      </c>
      <c r="U954" s="50" t="str">
        <f>IF($A954="","",(IF((VLOOKUP($A954,DATA!$S$1:$AC$38,7,FALSE))="X","X",(IF(U953="X",1,U953+1)))))</f>
        <v/>
      </c>
      <c r="V954" s="51" t="str">
        <f>IF($A954="","",(IF((VLOOKUP($A954,DATA!$S$1:$AC$38,8,FALSE))="X","X",(IF(V953="X",1,V953+1)))))</f>
        <v/>
      </c>
      <c r="W954" s="50" t="str">
        <f>IF($A954="","",(IF((VLOOKUP($A954,DATA!$S$1:$AC$38,9,FALSE))="X","X",(IF(W953="X",1,W953+1)))))</f>
        <v/>
      </c>
      <c r="X954" s="50" t="str">
        <f>IF($A954="","",(IF((VLOOKUP($A954,DATA!$S$1:$AC$38,10,FALSE))="X","X",(IF(X953="X",1,X953+1)))))</f>
        <v/>
      </c>
      <c r="Y954" s="51" t="str">
        <f>IF($A954="","",(IF((VLOOKUP($A954,DATA!$S$1:$AC$38,11,FALSE))="X","X",(IF(Y953="X",1,Y953+1)))))</f>
        <v/>
      </c>
    </row>
    <row r="955" spans="2:25" ht="18.600000000000001" customHeight="1" x14ac:dyDescent="0.25">
      <c r="B955" s="50" t="str">
        <f>IF($A955="","",(IF((VLOOKUP($A955,DATA!$A$1:$M$38,2,FALSE))="X","X",(IF(B954="X",1,B954+1)))))</f>
        <v/>
      </c>
      <c r="C955" s="51" t="str">
        <f>IF($A955="","",(IF((VLOOKUP($A955,DATA!$A$1:$M$38,3,FALSE))="X","X",(IF(C954="X",1,C954+1)))))</f>
        <v/>
      </c>
      <c r="D955" s="50" t="str">
        <f>IF($A955="","",(IF((VLOOKUP($A955,DATA!$A$1:$M$38,4,FALSE))="X","X",(IF(D954="X",1,D954+1)))))</f>
        <v/>
      </c>
      <c r="E955" s="51" t="str">
        <f>IF($A955="","",(IF((VLOOKUP($A955,DATA!$A$1:$M$38,5,FALSE))="X","X",(IF(E954="X",1,E954+1)))))</f>
        <v/>
      </c>
      <c r="F955" s="50" t="str">
        <f>IF($A955="","",(IF((VLOOKUP($A955,DATA!$A$1:$M$38,6,FALSE))="X","X",(IF(F954="X",1,F954+1)))))</f>
        <v/>
      </c>
      <c r="G955" s="51" t="str">
        <f>IF($A955="","",(IF((VLOOKUP($A955,DATA!$A$1:$M$38,7,FALSE))="X","X",(IF(G954="X",1,G954+1)))))</f>
        <v/>
      </c>
      <c r="H955" s="50" t="str">
        <f>IF($A955="","",(IF((VLOOKUP($A955,DATA!$A$1:$M$38,8,FALSE))="X","X",(IF(H954="X",1,H954+1)))))</f>
        <v/>
      </c>
      <c r="I955" s="50" t="str">
        <f>IF($A955="","",(IF((VLOOKUP($A955,DATA!$A$1:$M$38,9,FALSE))="X","X",(IF(I954="X",1,I954+1)))))</f>
        <v/>
      </c>
      <c r="J955" s="51" t="str">
        <f>IF($A955="","",(IF((VLOOKUP($A955,DATA!$A$1:$M$38,10,FALSE))="X","X",(IF(J954="X",1,J954+1)))))</f>
        <v/>
      </c>
      <c r="K955" s="50" t="str">
        <f>IF($A955="","",(IF((VLOOKUP($A955,DATA!$A$1:$M$38,11,FALSE))="X","X",(IF(K954="X",1,K954+1)))))</f>
        <v/>
      </c>
      <c r="L955" s="50" t="str">
        <f>IF($A955="","",(IF((VLOOKUP($A955,DATA!$A$1:$M$38,12,FALSE))="X","X",(IF(L954="X",1,L954+1)))))</f>
        <v/>
      </c>
      <c r="M955" s="50" t="str">
        <f>IF($A955="","",(IF((VLOOKUP($A955,DATA!$A$1:$M$38,13,FALSE))="X","X",(IF(M954="X",1,M954+1)))))</f>
        <v/>
      </c>
      <c r="N955" s="53" t="str">
        <f t="shared" si="28"/>
        <v/>
      </c>
      <c r="O955" s="51" t="str">
        <f t="shared" si="29"/>
        <v/>
      </c>
      <c r="P955" s="50" t="str">
        <f>IF($A955="","",(IF((VLOOKUP($A955,DATA!$S$1:$AC$38,2,FALSE))="X","X",(IF(P954="X",1,P954+1)))))</f>
        <v/>
      </c>
      <c r="Q955" s="50" t="str">
        <f>IF($A955="","",(IF((VLOOKUP($A955,DATA!$S$1:$AC$38,3,FALSE))="X","X",(IF(Q954="X",1,Q954+1)))))</f>
        <v/>
      </c>
      <c r="R955" s="50" t="str">
        <f>IF($A955="","",(IF((VLOOKUP($A955,DATA!$S$1:$AC$38,4,FALSE))="X","X",(IF(R954="X",1,R954+1)))))</f>
        <v/>
      </c>
      <c r="S955" s="50" t="str">
        <f>IF($A955="","",(IF((VLOOKUP($A955,DATA!$S$1:$AC$38,5,FALSE))="X","X",(IF(S954="X",1,S954+1)))))</f>
        <v/>
      </c>
      <c r="T955" s="50" t="str">
        <f>IF($A955="","",(IF((VLOOKUP($A955,DATA!$S$1:$AC$38,6,FALSE))="X","X",(IF(T954="X",1,T954+1)))))</f>
        <v/>
      </c>
      <c r="U955" s="50" t="str">
        <f>IF($A955="","",(IF((VLOOKUP($A955,DATA!$S$1:$AC$38,7,FALSE))="X","X",(IF(U954="X",1,U954+1)))))</f>
        <v/>
      </c>
      <c r="V955" s="51" t="str">
        <f>IF($A955="","",(IF((VLOOKUP($A955,DATA!$S$1:$AC$38,8,FALSE))="X","X",(IF(V954="X",1,V954+1)))))</f>
        <v/>
      </c>
      <c r="W955" s="50" t="str">
        <f>IF($A955="","",(IF((VLOOKUP($A955,DATA!$S$1:$AC$38,9,FALSE))="X","X",(IF(W954="X",1,W954+1)))))</f>
        <v/>
      </c>
      <c r="X955" s="50" t="str">
        <f>IF($A955="","",(IF((VLOOKUP($A955,DATA!$S$1:$AC$38,10,FALSE))="X","X",(IF(X954="X",1,X954+1)))))</f>
        <v/>
      </c>
      <c r="Y955" s="51" t="str">
        <f>IF($A955="","",(IF((VLOOKUP($A955,DATA!$S$1:$AC$38,11,FALSE))="X","X",(IF(Y954="X",1,Y954+1)))))</f>
        <v/>
      </c>
    </row>
    <row r="956" spans="2:25" ht="18.600000000000001" customHeight="1" x14ac:dyDescent="0.25">
      <c r="B956" s="50" t="str">
        <f>IF($A956="","",(IF((VLOOKUP($A956,DATA!$A$1:$M$38,2,FALSE))="X","X",(IF(B955="X",1,B955+1)))))</f>
        <v/>
      </c>
      <c r="C956" s="51" t="str">
        <f>IF($A956="","",(IF((VLOOKUP($A956,DATA!$A$1:$M$38,3,FALSE))="X","X",(IF(C955="X",1,C955+1)))))</f>
        <v/>
      </c>
      <c r="D956" s="50" t="str">
        <f>IF($A956="","",(IF((VLOOKUP($A956,DATA!$A$1:$M$38,4,FALSE))="X","X",(IF(D955="X",1,D955+1)))))</f>
        <v/>
      </c>
      <c r="E956" s="51" t="str">
        <f>IF($A956="","",(IF((VLOOKUP($A956,DATA!$A$1:$M$38,5,FALSE))="X","X",(IF(E955="X",1,E955+1)))))</f>
        <v/>
      </c>
      <c r="F956" s="50" t="str">
        <f>IF($A956="","",(IF((VLOOKUP($A956,DATA!$A$1:$M$38,6,FALSE))="X","X",(IF(F955="X",1,F955+1)))))</f>
        <v/>
      </c>
      <c r="G956" s="51" t="str">
        <f>IF($A956="","",(IF((VLOOKUP($A956,DATA!$A$1:$M$38,7,FALSE))="X","X",(IF(G955="X",1,G955+1)))))</f>
        <v/>
      </c>
      <c r="H956" s="50" t="str">
        <f>IF($A956="","",(IF((VLOOKUP($A956,DATA!$A$1:$M$38,8,FALSE))="X","X",(IF(H955="X",1,H955+1)))))</f>
        <v/>
      </c>
      <c r="I956" s="50" t="str">
        <f>IF($A956="","",(IF((VLOOKUP($A956,DATA!$A$1:$M$38,9,FALSE))="X","X",(IF(I955="X",1,I955+1)))))</f>
        <v/>
      </c>
      <c r="J956" s="51" t="str">
        <f>IF($A956="","",(IF((VLOOKUP($A956,DATA!$A$1:$M$38,10,FALSE))="X","X",(IF(J955="X",1,J955+1)))))</f>
        <v/>
      </c>
      <c r="K956" s="50" t="str">
        <f>IF($A956="","",(IF((VLOOKUP($A956,DATA!$A$1:$M$38,11,FALSE))="X","X",(IF(K955="X",1,K955+1)))))</f>
        <v/>
      </c>
      <c r="L956" s="50" t="str">
        <f>IF($A956="","",(IF((VLOOKUP($A956,DATA!$A$1:$M$38,12,FALSE))="X","X",(IF(L955="X",1,L955+1)))))</f>
        <v/>
      </c>
      <c r="M956" s="50" t="str">
        <f>IF($A956="","",(IF((VLOOKUP($A956,DATA!$A$1:$M$38,13,FALSE))="X","X",(IF(M955="X",1,M955+1)))))</f>
        <v/>
      </c>
      <c r="N956" s="53" t="str">
        <f t="shared" si="28"/>
        <v/>
      </c>
      <c r="O956" s="51" t="str">
        <f t="shared" si="29"/>
        <v/>
      </c>
      <c r="P956" s="50" t="str">
        <f>IF($A956="","",(IF((VLOOKUP($A956,DATA!$S$1:$AC$38,2,FALSE))="X","X",(IF(P955="X",1,P955+1)))))</f>
        <v/>
      </c>
      <c r="Q956" s="50" t="str">
        <f>IF($A956="","",(IF((VLOOKUP($A956,DATA!$S$1:$AC$38,3,FALSE))="X","X",(IF(Q955="X",1,Q955+1)))))</f>
        <v/>
      </c>
      <c r="R956" s="50" t="str">
        <f>IF($A956="","",(IF((VLOOKUP($A956,DATA!$S$1:$AC$38,4,FALSE))="X","X",(IF(R955="X",1,R955+1)))))</f>
        <v/>
      </c>
      <c r="S956" s="50" t="str">
        <f>IF($A956="","",(IF((VLOOKUP($A956,DATA!$S$1:$AC$38,5,FALSE))="X","X",(IF(S955="X",1,S955+1)))))</f>
        <v/>
      </c>
      <c r="T956" s="50" t="str">
        <f>IF($A956="","",(IF((VLOOKUP($A956,DATA!$S$1:$AC$38,6,FALSE))="X","X",(IF(T955="X",1,T955+1)))))</f>
        <v/>
      </c>
      <c r="U956" s="50" t="str">
        <f>IF($A956="","",(IF((VLOOKUP($A956,DATA!$S$1:$AC$38,7,FALSE))="X","X",(IF(U955="X",1,U955+1)))))</f>
        <v/>
      </c>
      <c r="V956" s="51" t="str">
        <f>IF($A956="","",(IF((VLOOKUP($A956,DATA!$S$1:$AC$38,8,FALSE))="X","X",(IF(V955="X",1,V955+1)))))</f>
        <v/>
      </c>
      <c r="W956" s="50" t="str">
        <f>IF($A956="","",(IF((VLOOKUP($A956,DATA!$S$1:$AC$38,9,FALSE))="X","X",(IF(W955="X",1,W955+1)))))</f>
        <v/>
      </c>
      <c r="X956" s="50" t="str">
        <f>IF($A956="","",(IF((VLOOKUP($A956,DATA!$S$1:$AC$38,10,FALSE))="X","X",(IF(X955="X",1,X955+1)))))</f>
        <v/>
      </c>
      <c r="Y956" s="51" t="str">
        <f>IF($A956="","",(IF((VLOOKUP($A956,DATA!$S$1:$AC$38,11,FALSE))="X","X",(IF(Y955="X",1,Y955+1)))))</f>
        <v/>
      </c>
    </row>
    <row r="957" spans="2:25" ht="18.600000000000001" customHeight="1" x14ac:dyDescent="0.25">
      <c r="B957" s="50" t="str">
        <f>IF($A957="","",(IF((VLOOKUP($A957,DATA!$A$1:$M$38,2,FALSE))="X","X",(IF(B956="X",1,B956+1)))))</f>
        <v/>
      </c>
      <c r="C957" s="51" t="str">
        <f>IF($A957="","",(IF((VLOOKUP($A957,DATA!$A$1:$M$38,3,FALSE))="X","X",(IF(C956="X",1,C956+1)))))</f>
        <v/>
      </c>
      <c r="D957" s="50" t="str">
        <f>IF($A957="","",(IF((VLOOKUP($A957,DATA!$A$1:$M$38,4,FALSE))="X","X",(IF(D956="X",1,D956+1)))))</f>
        <v/>
      </c>
      <c r="E957" s="51" t="str">
        <f>IF($A957="","",(IF((VLOOKUP($A957,DATA!$A$1:$M$38,5,FALSE))="X","X",(IF(E956="X",1,E956+1)))))</f>
        <v/>
      </c>
      <c r="F957" s="50" t="str">
        <f>IF($A957="","",(IF((VLOOKUP($A957,DATA!$A$1:$M$38,6,FALSE))="X","X",(IF(F956="X",1,F956+1)))))</f>
        <v/>
      </c>
      <c r="G957" s="51" t="str">
        <f>IF($A957="","",(IF((VLOOKUP($A957,DATA!$A$1:$M$38,7,FALSE))="X","X",(IF(G956="X",1,G956+1)))))</f>
        <v/>
      </c>
      <c r="H957" s="50" t="str">
        <f>IF($A957="","",(IF((VLOOKUP($A957,DATA!$A$1:$M$38,8,FALSE))="X","X",(IF(H956="X",1,H956+1)))))</f>
        <v/>
      </c>
      <c r="I957" s="50" t="str">
        <f>IF($A957="","",(IF((VLOOKUP($A957,DATA!$A$1:$M$38,9,FALSE))="X","X",(IF(I956="X",1,I956+1)))))</f>
        <v/>
      </c>
      <c r="J957" s="51" t="str">
        <f>IF($A957="","",(IF((VLOOKUP($A957,DATA!$A$1:$M$38,10,FALSE))="X","X",(IF(J956="X",1,J956+1)))))</f>
        <v/>
      </c>
      <c r="K957" s="50" t="str">
        <f>IF($A957="","",(IF((VLOOKUP($A957,DATA!$A$1:$M$38,11,FALSE))="X","X",(IF(K956="X",1,K956+1)))))</f>
        <v/>
      </c>
      <c r="L957" s="50" t="str">
        <f>IF($A957="","",(IF((VLOOKUP($A957,DATA!$A$1:$M$38,12,FALSE))="X","X",(IF(L956="X",1,L956+1)))))</f>
        <v/>
      </c>
      <c r="M957" s="50" t="str">
        <f>IF($A957="","",(IF((VLOOKUP($A957,DATA!$A$1:$M$38,13,FALSE))="X","X",(IF(M956="X",1,M956+1)))))</f>
        <v/>
      </c>
      <c r="N957" s="53" t="str">
        <f t="shared" si="28"/>
        <v/>
      </c>
      <c r="O957" s="51" t="str">
        <f t="shared" si="29"/>
        <v/>
      </c>
      <c r="P957" s="50" t="str">
        <f>IF($A957="","",(IF((VLOOKUP($A957,DATA!$S$1:$AC$38,2,FALSE))="X","X",(IF(P956="X",1,P956+1)))))</f>
        <v/>
      </c>
      <c r="Q957" s="50" t="str">
        <f>IF($A957="","",(IF((VLOOKUP($A957,DATA!$S$1:$AC$38,3,FALSE))="X","X",(IF(Q956="X",1,Q956+1)))))</f>
        <v/>
      </c>
      <c r="R957" s="50" t="str">
        <f>IF($A957="","",(IF((VLOOKUP($A957,DATA!$S$1:$AC$38,4,FALSE))="X","X",(IF(R956="X",1,R956+1)))))</f>
        <v/>
      </c>
      <c r="S957" s="50" t="str">
        <f>IF($A957="","",(IF((VLOOKUP($A957,DATA!$S$1:$AC$38,5,FALSE))="X","X",(IF(S956="X",1,S956+1)))))</f>
        <v/>
      </c>
      <c r="T957" s="50" t="str">
        <f>IF($A957="","",(IF((VLOOKUP($A957,DATA!$S$1:$AC$38,6,FALSE))="X","X",(IF(T956="X",1,T956+1)))))</f>
        <v/>
      </c>
      <c r="U957" s="50" t="str">
        <f>IF($A957="","",(IF((VLOOKUP($A957,DATA!$S$1:$AC$38,7,FALSE))="X","X",(IF(U956="X",1,U956+1)))))</f>
        <v/>
      </c>
      <c r="V957" s="51" t="str">
        <f>IF($A957="","",(IF((VLOOKUP($A957,DATA!$S$1:$AC$38,8,FALSE))="X","X",(IF(V956="X",1,V956+1)))))</f>
        <v/>
      </c>
      <c r="W957" s="50" t="str">
        <f>IF($A957="","",(IF((VLOOKUP($A957,DATA!$S$1:$AC$38,9,FALSE))="X","X",(IF(W956="X",1,W956+1)))))</f>
        <v/>
      </c>
      <c r="X957" s="50" t="str">
        <f>IF($A957="","",(IF((VLOOKUP($A957,DATA!$S$1:$AC$38,10,FALSE))="X","X",(IF(X956="X",1,X956+1)))))</f>
        <v/>
      </c>
      <c r="Y957" s="51" t="str">
        <f>IF($A957="","",(IF((VLOOKUP($A957,DATA!$S$1:$AC$38,11,FALSE))="X","X",(IF(Y956="X",1,Y956+1)))))</f>
        <v/>
      </c>
    </row>
    <row r="958" spans="2:25" ht="18.600000000000001" customHeight="1" x14ac:dyDescent="0.25">
      <c r="B958" s="50" t="str">
        <f>IF($A958="","",(IF((VLOOKUP($A958,DATA!$A$1:$M$38,2,FALSE))="X","X",(IF(B957="X",1,B957+1)))))</f>
        <v/>
      </c>
      <c r="C958" s="51" t="str">
        <f>IF($A958="","",(IF((VLOOKUP($A958,DATA!$A$1:$M$38,3,FALSE))="X","X",(IF(C957="X",1,C957+1)))))</f>
        <v/>
      </c>
      <c r="D958" s="50" t="str">
        <f>IF($A958="","",(IF((VLOOKUP($A958,DATA!$A$1:$M$38,4,FALSE))="X","X",(IF(D957="X",1,D957+1)))))</f>
        <v/>
      </c>
      <c r="E958" s="51" t="str">
        <f>IF($A958="","",(IF((VLOOKUP($A958,DATA!$A$1:$M$38,5,FALSE))="X","X",(IF(E957="X",1,E957+1)))))</f>
        <v/>
      </c>
      <c r="F958" s="50" t="str">
        <f>IF($A958="","",(IF((VLOOKUP($A958,DATA!$A$1:$M$38,6,FALSE))="X","X",(IF(F957="X",1,F957+1)))))</f>
        <v/>
      </c>
      <c r="G958" s="51" t="str">
        <f>IF($A958="","",(IF((VLOOKUP($A958,DATA!$A$1:$M$38,7,FALSE))="X","X",(IF(G957="X",1,G957+1)))))</f>
        <v/>
      </c>
      <c r="H958" s="50" t="str">
        <f>IF($A958="","",(IF((VLOOKUP($A958,DATA!$A$1:$M$38,8,FALSE))="X","X",(IF(H957="X",1,H957+1)))))</f>
        <v/>
      </c>
      <c r="I958" s="50" t="str">
        <f>IF($A958="","",(IF((VLOOKUP($A958,DATA!$A$1:$M$38,9,FALSE))="X","X",(IF(I957="X",1,I957+1)))))</f>
        <v/>
      </c>
      <c r="J958" s="51" t="str">
        <f>IF($A958="","",(IF((VLOOKUP($A958,DATA!$A$1:$M$38,10,FALSE))="X","X",(IF(J957="X",1,J957+1)))))</f>
        <v/>
      </c>
      <c r="K958" s="50" t="str">
        <f>IF($A958="","",(IF((VLOOKUP($A958,DATA!$A$1:$M$38,11,FALSE))="X","X",(IF(K957="X",1,K957+1)))))</f>
        <v/>
      </c>
      <c r="L958" s="50" t="str">
        <f>IF($A958="","",(IF((VLOOKUP($A958,DATA!$A$1:$M$38,12,FALSE))="X","X",(IF(L957="X",1,L957+1)))))</f>
        <v/>
      </c>
      <c r="M958" s="50" t="str">
        <f>IF($A958="","",(IF((VLOOKUP($A958,DATA!$A$1:$M$38,13,FALSE))="X","X",(IF(M957="X",1,M957+1)))))</f>
        <v/>
      </c>
      <c r="N958" s="53" t="str">
        <f t="shared" si="28"/>
        <v/>
      </c>
      <c r="O958" s="51" t="str">
        <f t="shared" si="29"/>
        <v/>
      </c>
      <c r="P958" s="50" t="str">
        <f>IF($A958="","",(IF((VLOOKUP($A958,DATA!$S$1:$AC$38,2,FALSE))="X","X",(IF(P957="X",1,P957+1)))))</f>
        <v/>
      </c>
      <c r="Q958" s="50" t="str">
        <f>IF($A958="","",(IF((VLOOKUP($A958,DATA!$S$1:$AC$38,3,FALSE))="X","X",(IF(Q957="X",1,Q957+1)))))</f>
        <v/>
      </c>
      <c r="R958" s="50" t="str">
        <f>IF($A958="","",(IF((VLOOKUP($A958,DATA!$S$1:$AC$38,4,FALSE))="X","X",(IF(R957="X",1,R957+1)))))</f>
        <v/>
      </c>
      <c r="S958" s="50" t="str">
        <f>IF($A958="","",(IF((VLOOKUP($A958,DATA!$S$1:$AC$38,5,FALSE))="X","X",(IF(S957="X",1,S957+1)))))</f>
        <v/>
      </c>
      <c r="T958" s="50" t="str">
        <f>IF($A958="","",(IF((VLOOKUP($A958,DATA!$S$1:$AC$38,6,FALSE))="X","X",(IF(T957="X",1,T957+1)))))</f>
        <v/>
      </c>
      <c r="U958" s="50" t="str">
        <f>IF($A958="","",(IF((VLOOKUP($A958,DATA!$S$1:$AC$38,7,FALSE))="X","X",(IF(U957="X",1,U957+1)))))</f>
        <v/>
      </c>
      <c r="V958" s="51" t="str">
        <f>IF($A958="","",(IF((VLOOKUP($A958,DATA!$S$1:$AC$38,8,FALSE))="X","X",(IF(V957="X",1,V957+1)))))</f>
        <v/>
      </c>
      <c r="W958" s="50" t="str">
        <f>IF($A958="","",(IF((VLOOKUP($A958,DATA!$S$1:$AC$38,9,FALSE))="X","X",(IF(W957="X",1,W957+1)))))</f>
        <v/>
      </c>
      <c r="X958" s="50" t="str">
        <f>IF($A958="","",(IF((VLOOKUP($A958,DATA!$S$1:$AC$38,10,FALSE))="X","X",(IF(X957="X",1,X957+1)))))</f>
        <v/>
      </c>
      <c r="Y958" s="51" t="str">
        <f>IF($A958="","",(IF((VLOOKUP($A958,DATA!$S$1:$AC$38,11,FALSE))="X","X",(IF(Y957="X",1,Y957+1)))))</f>
        <v/>
      </c>
    </row>
    <row r="959" spans="2:25" ht="18.600000000000001" customHeight="1" x14ac:dyDescent="0.25">
      <c r="B959" s="50" t="str">
        <f>IF($A959="","",(IF((VLOOKUP($A959,DATA!$A$1:$M$38,2,FALSE))="X","X",(IF(B958="X",1,B958+1)))))</f>
        <v/>
      </c>
      <c r="C959" s="51" t="str">
        <f>IF($A959="","",(IF((VLOOKUP($A959,DATA!$A$1:$M$38,3,FALSE))="X","X",(IF(C958="X",1,C958+1)))))</f>
        <v/>
      </c>
      <c r="D959" s="50" t="str">
        <f>IF($A959="","",(IF((VLOOKUP($A959,DATA!$A$1:$M$38,4,FALSE))="X","X",(IF(D958="X",1,D958+1)))))</f>
        <v/>
      </c>
      <c r="E959" s="51" t="str">
        <f>IF($A959="","",(IF((VLOOKUP($A959,DATA!$A$1:$M$38,5,FALSE))="X","X",(IF(E958="X",1,E958+1)))))</f>
        <v/>
      </c>
      <c r="F959" s="50" t="str">
        <f>IF($A959="","",(IF((VLOOKUP($A959,DATA!$A$1:$M$38,6,FALSE))="X","X",(IF(F958="X",1,F958+1)))))</f>
        <v/>
      </c>
      <c r="G959" s="51" t="str">
        <f>IF($A959="","",(IF((VLOOKUP($A959,DATA!$A$1:$M$38,7,FALSE))="X","X",(IF(G958="X",1,G958+1)))))</f>
        <v/>
      </c>
      <c r="H959" s="50" t="str">
        <f>IF($A959="","",(IF((VLOOKUP($A959,DATA!$A$1:$M$38,8,FALSE))="X","X",(IF(H958="X",1,H958+1)))))</f>
        <v/>
      </c>
      <c r="I959" s="50" t="str">
        <f>IF($A959="","",(IF((VLOOKUP($A959,DATA!$A$1:$M$38,9,FALSE))="X","X",(IF(I958="X",1,I958+1)))))</f>
        <v/>
      </c>
      <c r="J959" s="51" t="str">
        <f>IF($A959="","",(IF((VLOOKUP($A959,DATA!$A$1:$M$38,10,FALSE))="X","X",(IF(J958="X",1,J958+1)))))</f>
        <v/>
      </c>
      <c r="K959" s="50" t="str">
        <f>IF($A959="","",(IF((VLOOKUP($A959,DATA!$A$1:$M$38,11,FALSE))="X","X",(IF(K958="X",1,K958+1)))))</f>
        <v/>
      </c>
      <c r="L959" s="50" t="str">
        <f>IF($A959="","",(IF((VLOOKUP($A959,DATA!$A$1:$M$38,12,FALSE))="X","X",(IF(L958="X",1,L958+1)))))</f>
        <v/>
      </c>
      <c r="M959" s="50" t="str">
        <f>IF($A959="","",(IF((VLOOKUP($A959,DATA!$A$1:$M$38,13,FALSE))="X","X",(IF(M958="X",1,M958+1)))))</f>
        <v/>
      </c>
      <c r="N959" s="53" t="str">
        <f t="shared" si="28"/>
        <v/>
      </c>
      <c r="O959" s="51" t="str">
        <f t="shared" si="29"/>
        <v/>
      </c>
      <c r="P959" s="50" t="str">
        <f>IF($A959="","",(IF((VLOOKUP($A959,DATA!$S$1:$AC$38,2,FALSE))="X","X",(IF(P958="X",1,P958+1)))))</f>
        <v/>
      </c>
      <c r="Q959" s="50" t="str">
        <f>IF($A959="","",(IF((VLOOKUP($A959,DATA!$S$1:$AC$38,3,FALSE))="X","X",(IF(Q958="X",1,Q958+1)))))</f>
        <v/>
      </c>
      <c r="R959" s="50" t="str">
        <f>IF($A959="","",(IF((VLOOKUP($A959,DATA!$S$1:$AC$38,4,FALSE))="X","X",(IF(R958="X",1,R958+1)))))</f>
        <v/>
      </c>
      <c r="S959" s="50" t="str">
        <f>IF($A959="","",(IF((VLOOKUP($A959,DATA!$S$1:$AC$38,5,FALSE))="X","X",(IF(S958="X",1,S958+1)))))</f>
        <v/>
      </c>
      <c r="T959" s="50" t="str">
        <f>IF($A959="","",(IF((VLOOKUP($A959,DATA!$S$1:$AC$38,6,FALSE))="X","X",(IF(T958="X",1,T958+1)))))</f>
        <v/>
      </c>
      <c r="U959" s="50" t="str">
        <f>IF($A959="","",(IF((VLOOKUP($A959,DATA!$S$1:$AC$38,7,FALSE))="X","X",(IF(U958="X",1,U958+1)))))</f>
        <v/>
      </c>
      <c r="V959" s="51" t="str">
        <f>IF($A959="","",(IF((VLOOKUP($A959,DATA!$S$1:$AC$38,8,FALSE))="X","X",(IF(V958="X",1,V958+1)))))</f>
        <v/>
      </c>
      <c r="W959" s="50" t="str">
        <f>IF($A959="","",(IF((VLOOKUP($A959,DATA!$S$1:$AC$38,9,FALSE))="X","X",(IF(W958="X",1,W958+1)))))</f>
        <v/>
      </c>
      <c r="X959" s="50" t="str">
        <f>IF($A959="","",(IF((VLOOKUP($A959,DATA!$S$1:$AC$38,10,FALSE))="X","X",(IF(X958="X",1,X958+1)))))</f>
        <v/>
      </c>
      <c r="Y959" s="51" t="str">
        <f>IF($A959="","",(IF((VLOOKUP($A959,DATA!$S$1:$AC$38,11,FALSE))="X","X",(IF(Y958="X",1,Y958+1)))))</f>
        <v/>
      </c>
    </row>
    <row r="960" spans="2:25" ht="18.600000000000001" customHeight="1" x14ac:dyDescent="0.25">
      <c r="B960" s="50" t="str">
        <f>IF($A960="","",(IF((VLOOKUP($A960,DATA!$A$1:$M$38,2,FALSE))="X","X",(IF(B959="X",1,B959+1)))))</f>
        <v/>
      </c>
      <c r="C960" s="51" t="str">
        <f>IF($A960="","",(IF((VLOOKUP($A960,DATA!$A$1:$M$38,3,FALSE))="X","X",(IF(C959="X",1,C959+1)))))</f>
        <v/>
      </c>
      <c r="D960" s="50" t="str">
        <f>IF($A960="","",(IF((VLOOKUP($A960,DATA!$A$1:$M$38,4,FALSE))="X","X",(IF(D959="X",1,D959+1)))))</f>
        <v/>
      </c>
      <c r="E960" s="51" t="str">
        <f>IF($A960="","",(IF((VLOOKUP($A960,DATA!$A$1:$M$38,5,FALSE))="X","X",(IF(E959="X",1,E959+1)))))</f>
        <v/>
      </c>
      <c r="F960" s="50" t="str">
        <f>IF($A960="","",(IF((VLOOKUP($A960,DATA!$A$1:$M$38,6,FALSE))="X","X",(IF(F959="X",1,F959+1)))))</f>
        <v/>
      </c>
      <c r="G960" s="51" t="str">
        <f>IF($A960="","",(IF((VLOOKUP($A960,DATA!$A$1:$M$38,7,FALSE))="X","X",(IF(G959="X",1,G959+1)))))</f>
        <v/>
      </c>
      <c r="H960" s="50" t="str">
        <f>IF($A960="","",(IF((VLOOKUP($A960,DATA!$A$1:$M$38,8,FALSE))="X","X",(IF(H959="X",1,H959+1)))))</f>
        <v/>
      </c>
      <c r="I960" s="50" t="str">
        <f>IF($A960="","",(IF((VLOOKUP($A960,DATA!$A$1:$M$38,9,FALSE))="X","X",(IF(I959="X",1,I959+1)))))</f>
        <v/>
      </c>
      <c r="J960" s="51" t="str">
        <f>IF($A960="","",(IF((VLOOKUP($A960,DATA!$A$1:$M$38,10,FALSE))="X","X",(IF(J959="X",1,J959+1)))))</f>
        <v/>
      </c>
      <c r="K960" s="50" t="str">
        <f>IF($A960="","",(IF((VLOOKUP($A960,DATA!$A$1:$M$38,11,FALSE))="X","X",(IF(K959="X",1,K959+1)))))</f>
        <v/>
      </c>
      <c r="L960" s="50" t="str">
        <f>IF($A960="","",(IF((VLOOKUP($A960,DATA!$A$1:$M$38,12,FALSE))="X","X",(IF(L959="X",1,L959+1)))))</f>
        <v/>
      </c>
      <c r="M960" s="50" t="str">
        <f>IF($A960="","",(IF((VLOOKUP($A960,DATA!$A$1:$M$38,13,FALSE))="X","X",(IF(M959="X",1,M959+1)))))</f>
        <v/>
      </c>
      <c r="N960" s="53" t="str">
        <f t="shared" si="28"/>
        <v/>
      </c>
      <c r="O960" s="51" t="str">
        <f t="shared" si="29"/>
        <v/>
      </c>
      <c r="P960" s="50" t="str">
        <f>IF($A960="","",(IF((VLOOKUP($A960,DATA!$S$1:$AC$38,2,FALSE))="X","X",(IF(P959="X",1,P959+1)))))</f>
        <v/>
      </c>
      <c r="Q960" s="50" t="str">
        <f>IF($A960="","",(IF((VLOOKUP($A960,DATA!$S$1:$AC$38,3,FALSE))="X","X",(IF(Q959="X",1,Q959+1)))))</f>
        <v/>
      </c>
      <c r="R960" s="50" t="str">
        <f>IF($A960="","",(IF((VLOOKUP($A960,DATA!$S$1:$AC$38,4,FALSE))="X","X",(IF(R959="X",1,R959+1)))))</f>
        <v/>
      </c>
      <c r="S960" s="50" t="str">
        <f>IF($A960="","",(IF((VLOOKUP($A960,DATA!$S$1:$AC$38,5,FALSE))="X","X",(IF(S959="X",1,S959+1)))))</f>
        <v/>
      </c>
      <c r="T960" s="50" t="str">
        <f>IF($A960="","",(IF((VLOOKUP($A960,DATA!$S$1:$AC$38,6,FALSE))="X","X",(IF(T959="X",1,T959+1)))))</f>
        <v/>
      </c>
      <c r="U960" s="50" t="str">
        <f>IF($A960="","",(IF((VLOOKUP($A960,DATA!$S$1:$AC$38,7,FALSE))="X","X",(IF(U959="X",1,U959+1)))))</f>
        <v/>
      </c>
      <c r="V960" s="51" t="str">
        <f>IF($A960="","",(IF((VLOOKUP($A960,DATA!$S$1:$AC$38,8,FALSE))="X","X",(IF(V959="X",1,V959+1)))))</f>
        <v/>
      </c>
      <c r="W960" s="50" t="str">
        <f>IF($A960="","",(IF((VLOOKUP($A960,DATA!$S$1:$AC$38,9,FALSE))="X","X",(IF(W959="X",1,W959+1)))))</f>
        <v/>
      </c>
      <c r="X960" s="50" t="str">
        <f>IF($A960="","",(IF((VLOOKUP($A960,DATA!$S$1:$AC$38,10,FALSE))="X","X",(IF(X959="X",1,X959+1)))))</f>
        <v/>
      </c>
      <c r="Y960" s="51" t="str">
        <f>IF($A960="","",(IF((VLOOKUP($A960,DATA!$S$1:$AC$38,11,FALSE))="X","X",(IF(Y959="X",1,Y959+1)))))</f>
        <v/>
      </c>
    </row>
    <row r="961" spans="2:25" ht="18.600000000000001" customHeight="1" x14ac:dyDescent="0.25">
      <c r="B961" s="50" t="str">
        <f>IF($A961="","",(IF((VLOOKUP($A961,DATA!$A$1:$M$38,2,FALSE))="X","X",(IF(B960="X",1,B960+1)))))</f>
        <v/>
      </c>
      <c r="C961" s="51" t="str">
        <f>IF($A961="","",(IF((VLOOKUP($A961,DATA!$A$1:$M$38,3,FALSE))="X","X",(IF(C960="X",1,C960+1)))))</f>
        <v/>
      </c>
      <c r="D961" s="50" t="str">
        <f>IF($A961="","",(IF((VLOOKUP($A961,DATA!$A$1:$M$38,4,FALSE))="X","X",(IF(D960="X",1,D960+1)))))</f>
        <v/>
      </c>
      <c r="E961" s="51" t="str">
        <f>IF($A961="","",(IF((VLOOKUP($A961,DATA!$A$1:$M$38,5,FALSE))="X","X",(IF(E960="X",1,E960+1)))))</f>
        <v/>
      </c>
      <c r="F961" s="50" t="str">
        <f>IF($A961="","",(IF((VLOOKUP($A961,DATA!$A$1:$M$38,6,FALSE))="X","X",(IF(F960="X",1,F960+1)))))</f>
        <v/>
      </c>
      <c r="G961" s="51" t="str">
        <f>IF($A961="","",(IF((VLOOKUP($A961,DATA!$A$1:$M$38,7,FALSE))="X","X",(IF(G960="X",1,G960+1)))))</f>
        <v/>
      </c>
      <c r="H961" s="50" t="str">
        <f>IF($A961="","",(IF((VLOOKUP($A961,DATA!$A$1:$M$38,8,FALSE))="X","X",(IF(H960="X",1,H960+1)))))</f>
        <v/>
      </c>
      <c r="I961" s="50" t="str">
        <f>IF($A961="","",(IF((VLOOKUP($A961,DATA!$A$1:$M$38,9,FALSE))="X","X",(IF(I960="X",1,I960+1)))))</f>
        <v/>
      </c>
      <c r="J961" s="51" t="str">
        <f>IF($A961="","",(IF((VLOOKUP($A961,DATA!$A$1:$M$38,10,FALSE))="X","X",(IF(J960="X",1,J960+1)))))</f>
        <v/>
      </c>
      <c r="K961" s="50" t="str">
        <f>IF($A961="","",(IF((VLOOKUP($A961,DATA!$A$1:$M$38,11,FALSE))="X","X",(IF(K960="X",1,K960+1)))))</f>
        <v/>
      </c>
      <c r="L961" s="50" t="str">
        <f>IF($A961="","",(IF((VLOOKUP($A961,DATA!$A$1:$M$38,12,FALSE))="X","X",(IF(L960="X",1,L960+1)))))</f>
        <v/>
      </c>
      <c r="M961" s="50" t="str">
        <f>IF($A961="","",(IF((VLOOKUP($A961,DATA!$A$1:$M$38,13,FALSE))="X","X",(IF(M960="X",1,M960+1)))))</f>
        <v/>
      </c>
      <c r="N961" s="53" t="str">
        <f t="shared" si="28"/>
        <v/>
      </c>
      <c r="O961" s="51" t="str">
        <f t="shared" si="29"/>
        <v/>
      </c>
      <c r="P961" s="50" t="str">
        <f>IF($A961="","",(IF((VLOOKUP($A961,DATA!$S$1:$AC$38,2,FALSE))="X","X",(IF(P960="X",1,P960+1)))))</f>
        <v/>
      </c>
      <c r="Q961" s="50" t="str">
        <f>IF($A961="","",(IF((VLOOKUP($A961,DATA!$S$1:$AC$38,3,FALSE))="X","X",(IF(Q960="X",1,Q960+1)))))</f>
        <v/>
      </c>
      <c r="R961" s="50" t="str">
        <f>IF($A961="","",(IF((VLOOKUP($A961,DATA!$S$1:$AC$38,4,FALSE))="X","X",(IF(R960="X",1,R960+1)))))</f>
        <v/>
      </c>
      <c r="S961" s="50" t="str">
        <f>IF($A961="","",(IF((VLOOKUP($A961,DATA!$S$1:$AC$38,5,FALSE))="X","X",(IF(S960="X",1,S960+1)))))</f>
        <v/>
      </c>
      <c r="T961" s="50" t="str">
        <f>IF($A961="","",(IF((VLOOKUP($A961,DATA!$S$1:$AC$38,6,FALSE))="X","X",(IF(T960="X",1,T960+1)))))</f>
        <v/>
      </c>
      <c r="U961" s="50" t="str">
        <f>IF($A961="","",(IF((VLOOKUP($A961,DATA!$S$1:$AC$38,7,FALSE))="X","X",(IF(U960="X",1,U960+1)))))</f>
        <v/>
      </c>
      <c r="V961" s="51" t="str">
        <f>IF($A961="","",(IF((VLOOKUP($A961,DATA!$S$1:$AC$38,8,FALSE))="X","X",(IF(V960="X",1,V960+1)))))</f>
        <v/>
      </c>
      <c r="W961" s="50" t="str">
        <f>IF($A961="","",(IF((VLOOKUP($A961,DATA!$S$1:$AC$38,9,FALSE))="X","X",(IF(W960="X",1,W960+1)))))</f>
        <v/>
      </c>
      <c r="X961" s="50" t="str">
        <f>IF($A961="","",(IF((VLOOKUP($A961,DATA!$S$1:$AC$38,10,FALSE))="X","X",(IF(X960="X",1,X960+1)))))</f>
        <v/>
      </c>
      <c r="Y961" s="51" t="str">
        <f>IF($A961="","",(IF((VLOOKUP($A961,DATA!$S$1:$AC$38,11,FALSE))="X","X",(IF(Y960="X",1,Y960+1)))))</f>
        <v/>
      </c>
    </row>
    <row r="962" spans="2:25" ht="18.600000000000001" customHeight="1" x14ac:dyDescent="0.25">
      <c r="B962" s="50" t="str">
        <f>IF($A962="","",(IF((VLOOKUP($A962,DATA!$A$1:$M$38,2,FALSE))="X","X",(IF(B961="X",1,B961+1)))))</f>
        <v/>
      </c>
      <c r="C962" s="51" t="str">
        <f>IF($A962="","",(IF((VLOOKUP($A962,DATA!$A$1:$M$38,3,FALSE))="X","X",(IF(C961="X",1,C961+1)))))</f>
        <v/>
      </c>
      <c r="D962" s="50" t="str">
        <f>IF($A962="","",(IF((VLOOKUP($A962,DATA!$A$1:$M$38,4,FALSE))="X","X",(IF(D961="X",1,D961+1)))))</f>
        <v/>
      </c>
      <c r="E962" s="51" t="str">
        <f>IF($A962="","",(IF((VLOOKUP($A962,DATA!$A$1:$M$38,5,FALSE))="X","X",(IF(E961="X",1,E961+1)))))</f>
        <v/>
      </c>
      <c r="F962" s="50" t="str">
        <f>IF($A962="","",(IF((VLOOKUP($A962,DATA!$A$1:$M$38,6,FALSE))="X","X",(IF(F961="X",1,F961+1)))))</f>
        <v/>
      </c>
      <c r="G962" s="51" t="str">
        <f>IF($A962="","",(IF((VLOOKUP($A962,DATA!$A$1:$M$38,7,FALSE))="X","X",(IF(G961="X",1,G961+1)))))</f>
        <v/>
      </c>
      <c r="H962" s="50" t="str">
        <f>IF($A962="","",(IF((VLOOKUP($A962,DATA!$A$1:$M$38,8,FALSE))="X","X",(IF(H961="X",1,H961+1)))))</f>
        <v/>
      </c>
      <c r="I962" s="50" t="str">
        <f>IF($A962="","",(IF((VLOOKUP($A962,DATA!$A$1:$M$38,9,FALSE))="X","X",(IF(I961="X",1,I961+1)))))</f>
        <v/>
      </c>
      <c r="J962" s="51" t="str">
        <f>IF($A962="","",(IF((VLOOKUP($A962,DATA!$A$1:$M$38,10,FALSE))="X","X",(IF(J961="X",1,J961+1)))))</f>
        <v/>
      </c>
      <c r="K962" s="50" t="str">
        <f>IF($A962="","",(IF((VLOOKUP($A962,DATA!$A$1:$M$38,11,FALSE))="X","X",(IF(K961="X",1,K961+1)))))</f>
        <v/>
      </c>
      <c r="L962" s="50" t="str">
        <f>IF($A962="","",(IF((VLOOKUP($A962,DATA!$A$1:$M$38,12,FALSE))="X","X",(IF(L961="X",1,L961+1)))))</f>
        <v/>
      </c>
      <c r="M962" s="50" t="str">
        <f>IF($A962="","",(IF((VLOOKUP($A962,DATA!$A$1:$M$38,13,FALSE))="X","X",(IF(M961="X",1,M961+1)))))</f>
        <v/>
      </c>
      <c r="N962" s="53" t="str">
        <f t="shared" si="28"/>
        <v/>
      </c>
      <c r="O962" s="51" t="str">
        <f t="shared" si="29"/>
        <v/>
      </c>
      <c r="P962" s="50" t="str">
        <f>IF($A962="","",(IF((VLOOKUP($A962,DATA!$S$1:$AC$38,2,FALSE))="X","X",(IF(P961="X",1,P961+1)))))</f>
        <v/>
      </c>
      <c r="Q962" s="50" t="str">
        <f>IF($A962="","",(IF((VLOOKUP($A962,DATA!$S$1:$AC$38,3,FALSE))="X","X",(IF(Q961="X",1,Q961+1)))))</f>
        <v/>
      </c>
      <c r="R962" s="50" t="str">
        <f>IF($A962="","",(IF((VLOOKUP($A962,DATA!$S$1:$AC$38,4,FALSE))="X","X",(IF(R961="X",1,R961+1)))))</f>
        <v/>
      </c>
      <c r="S962" s="50" t="str">
        <f>IF($A962="","",(IF((VLOOKUP($A962,DATA!$S$1:$AC$38,5,FALSE))="X","X",(IF(S961="X",1,S961+1)))))</f>
        <v/>
      </c>
      <c r="T962" s="50" t="str">
        <f>IF($A962="","",(IF((VLOOKUP($A962,DATA!$S$1:$AC$38,6,FALSE))="X","X",(IF(T961="X",1,T961+1)))))</f>
        <v/>
      </c>
      <c r="U962" s="50" t="str">
        <f>IF($A962="","",(IF((VLOOKUP($A962,DATA!$S$1:$AC$38,7,FALSE))="X","X",(IF(U961="X",1,U961+1)))))</f>
        <v/>
      </c>
      <c r="V962" s="51" t="str">
        <f>IF($A962="","",(IF((VLOOKUP($A962,DATA!$S$1:$AC$38,8,FALSE))="X","X",(IF(V961="X",1,V961+1)))))</f>
        <v/>
      </c>
      <c r="W962" s="50" t="str">
        <f>IF($A962="","",(IF((VLOOKUP($A962,DATA!$S$1:$AC$38,9,FALSE))="X","X",(IF(W961="X",1,W961+1)))))</f>
        <v/>
      </c>
      <c r="X962" s="50" t="str">
        <f>IF($A962="","",(IF((VLOOKUP($A962,DATA!$S$1:$AC$38,10,FALSE))="X","X",(IF(X961="X",1,X961+1)))))</f>
        <v/>
      </c>
      <c r="Y962" s="51" t="str">
        <f>IF($A962="","",(IF((VLOOKUP($A962,DATA!$S$1:$AC$38,11,FALSE))="X","X",(IF(Y961="X",1,Y961+1)))))</f>
        <v/>
      </c>
    </row>
    <row r="963" spans="2:25" ht="18.600000000000001" customHeight="1" x14ac:dyDescent="0.25">
      <c r="B963" s="50" t="str">
        <f>IF($A963="","",(IF((VLOOKUP($A963,DATA!$A$1:$M$38,2,FALSE))="X","X",(IF(B962="X",1,B962+1)))))</f>
        <v/>
      </c>
      <c r="C963" s="51" t="str">
        <f>IF($A963="","",(IF((VLOOKUP($A963,DATA!$A$1:$M$38,3,FALSE))="X","X",(IF(C962="X",1,C962+1)))))</f>
        <v/>
      </c>
      <c r="D963" s="50" t="str">
        <f>IF($A963="","",(IF((VLOOKUP($A963,DATA!$A$1:$M$38,4,FALSE))="X","X",(IF(D962="X",1,D962+1)))))</f>
        <v/>
      </c>
      <c r="E963" s="51" t="str">
        <f>IF($A963="","",(IF((VLOOKUP($A963,DATA!$A$1:$M$38,5,FALSE))="X","X",(IF(E962="X",1,E962+1)))))</f>
        <v/>
      </c>
      <c r="F963" s="50" t="str">
        <f>IF($A963="","",(IF((VLOOKUP($A963,DATA!$A$1:$M$38,6,FALSE))="X","X",(IF(F962="X",1,F962+1)))))</f>
        <v/>
      </c>
      <c r="G963" s="51" t="str">
        <f>IF($A963="","",(IF((VLOOKUP($A963,DATA!$A$1:$M$38,7,FALSE))="X","X",(IF(G962="X",1,G962+1)))))</f>
        <v/>
      </c>
      <c r="H963" s="50" t="str">
        <f>IF($A963="","",(IF((VLOOKUP($A963,DATA!$A$1:$M$38,8,FALSE))="X","X",(IF(H962="X",1,H962+1)))))</f>
        <v/>
      </c>
      <c r="I963" s="50" t="str">
        <f>IF($A963="","",(IF((VLOOKUP($A963,DATA!$A$1:$M$38,9,FALSE))="X","X",(IF(I962="X",1,I962+1)))))</f>
        <v/>
      </c>
      <c r="J963" s="51" t="str">
        <f>IF($A963="","",(IF((VLOOKUP($A963,DATA!$A$1:$M$38,10,FALSE))="X","X",(IF(J962="X",1,J962+1)))))</f>
        <v/>
      </c>
      <c r="K963" s="50" t="str">
        <f>IF($A963="","",(IF((VLOOKUP($A963,DATA!$A$1:$M$38,11,FALSE))="X","X",(IF(K962="X",1,K962+1)))))</f>
        <v/>
      </c>
      <c r="L963" s="50" t="str">
        <f>IF($A963="","",(IF((VLOOKUP($A963,DATA!$A$1:$M$38,12,FALSE))="X","X",(IF(L962="X",1,L962+1)))))</f>
        <v/>
      </c>
      <c r="M963" s="50" t="str">
        <f>IF($A963="","",(IF((VLOOKUP($A963,DATA!$A$1:$M$38,13,FALSE))="X","X",(IF(M962="X",1,M962+1)))))</f>
        <v/>
      </c>
      <c r="N963" s="53" t="str">
        <f t="shared" si="28"/>
        <v/>
      </c>
      <c r="O963" s="51" t="str">
        <f t="shared" si="29"/>
        <v/>
      </c>
      <c r="P963" s="50" t="str">
        <f>IF($A963="","",(IF((VLOOKUP($A963,DATA!$S$1:$AC$38,2,FALSE))="X","X",(IF(P962="X",1,P962+1)))))</f>
        <v/>
      </c>
      <c r="Q963" s="50" t="str">
        <f>IF($A963="","",(IF((VLOOKUP($A963,DATA!$S$1:$AC$38,3,FALSE))="X","X",(IF(Q962="X",1,Q962+1)))))</f>
        <v/>
      </c>
      <c r="R963" s="50" t="str">
        <f>IF($A963="","",(IF((VLOOKUP($A963,DATA!$S$1:$AC$38,4,FALSE))="X","X",(IF(R962="X",1,R962+1)))))</f>
        <v/>
      </c>
      <c r="S963" s="50" t="str">
        <f>IF($A963="","",(IF((VLOOKUP($A963,DATA!$S$1:$AC$38,5,FALSE))="X","X",(IF(S962="X",1,S962+1)))))</f>
        <v/>
      </c>
      <c r="T963" s="50" t="str">
        <f>IF($A963="","",(IF((VLOOKUP($A963,DATA!$S$1:$AC$38,6,FALSE))="X","X",(IF(T962="X",1,T962+1)))))</f>
        <v/>
      </c>
      <c r="U963" s="50" t="str">
        <f>IF($A963="","",(IF((VLOOKUP($A963,DATA!$S$1:$AC$38,7,FALSE))="X","X",(IF(U962="X",1,U962+1)))))</f>
        <v/>
      </c>
      <c r="V963" s="51" t="str">
        <f>IF($A963="","",(IF((VLOOKUP($A963,DATA!$S$1:$AC$38,8,FALSE))="X","X",(IF(V962="X",1,V962+1)))))</f>
        <v/>
      </c>
      <c r="W963" s="50" t="str">
        <f>IF($A963="","",(IF((VLOOKUP($A963,DATA!$S$1:$AC$38,9,FALSE))="X","X",(IF(W962="X",1,W962+1)))))</f>
        <v/>
      </c>
      <c r="X963" s="50" t="str">
        <f>IF($A963="","",(IF((VLOOKUP($A963,DATA!$S$1:$AC$38,10,FALSE))="X","X",(IF(X962="X",1,X962+1)))))</f>
        <v/>
      </c>
      <c r="Y963" s="51" t="str">
        <f>IF($A963="","",(IF((VLOOKUP($A963,DATA!$S$1:$AC$38,11,FALSE))="X","X",(IF(Y962="X",1,Y962+1)))))</f>
        <v/>
      </c>
    </row>
    <row r="964" spans="2:25" ht="18.600000000000001" customHeight="1" x14ac:dyDescent="0.25">
      <c r="B964" s="50" t="str">
        <f>IF($A964="","",(IF((VLOOKUP($A964,DATA!$A$1:$M$38,2,FALSE))="X","X",(IF(B963="X",1,B963+1)))))</f>
        <v/>
      </c>
      <c r="C964" s="51" t="str">
        <f>IF($A964="","",(IF((VLOOKUP($A964,DATA!$A$1:$M$38,3,FALSE))="X","X",(IF(C963="X",1,C963+1)))))</f>
        <v/>
      </c>
      <c r="D964" s="50" t="str">
        <f>IF($A964="","",(IF((VLOOKUP($A964,DATA!$A$1:$M$38,4,FALSE))="X","X",(IF(D963="X",1,D963+1)))))</f>
        <v/>
      </c>
      <c r="E964" s="51" t="str">
        <f>IF($A964="","",(IF((VLOOKUP($A964,DATA!$A$1:$M$38,5,FALSE))="X","X",(IF(E963="X",1,E963+1)))))</f>
        <v/>
      </c>
      <c r="F964" s="50" t="str">
        <f>IF($A964="","",(IF((VLOOKUP($A964,DATA!$A$1:$M$38,6,FALSE))="X","X",(IF(F963="X",1,F963+1)))))</f>
        <v/>
      </c>
      <c r="G964" s="51" t="str">
        <f>IF($A964="","",(IF((VLOOKUP($A964,DATA!$A$1:$M$38,7,FALSE))="X","X",(IF(G963="X",1,G963+1)))))</f>
        <v/>
      </c>
      <c r="H964" s="50" t="str">
        <f>IF($A964="","",(IF((VLOOKUP($A964,DATA!$A$1:$M$38,8,FALSE))="X","X",(IF(H963="X",1,H963+1)))))</f>
        <v/>
      </c>
      <c r="I964" s="50" t="str">
        <f>IF($A964="","",(IF((VLOOKUP($A964,DATA!$A$1:$M$38,9,FALSE))="X","X",(IF(I963="X",1,I963+1)))))</f>
        <v/>
      </c>
      <c r="J964" s="51" t="str">
        <f>IF($A964="","",(IF((VLOOKUP($A964,DATA!$A$1:$M$38,10,FALSE))="X","X",(IF(J963="X",1,J963+1)))))</f>
        <v/>
      </c>
      <c r="K964" s="50" t="str">
        <f>IF($A964="","",(IF((VLOOKUP($A964,DATA!$A$1:$M$38,11,FALSE))="X","X",(IF(K963="X",1,K963+1)))))</f>
        <v/>
      </c>
      <c r="L964" s="50" t="str">
        <f>IF($A964="","",(IF((VLOOKUP($A964,DATA!$A$1:$M$38,12,FALSE))="X","X",(IF(L963="X",1,L963+1)))))</f>
        <v/>
      </c>
      <c r="M964" s="50" t="str">
        <f>IF($A964="","",(IF((VLOOKUP($A964,DATA!$A$1:$M$38,13,FALSE))="X","X",(IF(M963="X",1,M963+1)))))</f>
        <v/>
      </c>
      <c r="N964" s="53" t="str">
        <f t="shared" si="28"/>
        <v/>
      </c>
      <c r="O964" s="51" t="str">
        <f t="shared" si="29"/>
        <v/>
      </c>
      <c r="P964" s="50" t="str">
        <f>IF($A964="","",(IF((VLOOKUP($A964,DATA!$S$1:$AC$38,2,FALSE))="X","X",(IF(P963="X",1,P963+1)))))</f>
        <v/>
      </c>
      <c r="Q964" s="50" t="str">
        <f>IF($A964="","",(IF((VLOOKUP($A964,DATA!$S$1:$AC$38,3,FALSE))="X","X",(IF(Q963="X",1,Q963+1)))))</f>
        <v/>
      </c>
      <c r="R964" s="50" t="str">
        <f>IF($A964="","",(IF((VLOOKUP($A964,DATA!$S$1:$AC$38,4,FALSE))="X","X",(IF(R963="X",1,R963+1)))))</f>
        <v/>
      </c>
      <c r="S964" s="50" t="str">
        <f>IF($A964="","",(IF((VLOOKUP($A964,DATA!$S$1:$AC$38,5,FALSE))="X","X",(IF(S963="X",1,S963+1)))))</f>
        <v/>
      </c>
      <c r="T964" s="50" t="str">
        <f>IF($A964="","",(IF((VLOOKUP($A964,DATA!$S$1:$AC$38,6,FALSE))="X","X",(IF(T963="X",1,T963+1)))))</f>
        <v/>
      </c>
      <c r="U964" s="50" t="str">
        <f>IF($A964="","",(IF((VLOOKUP($A964,DATA!$S$1:$AC$38,7,FALSE))="X","X",(IF(U963="X",1,U963+1)))))</f>
        <v/>
      </c>
      <c r="V964" s="51" t="str">
        <f>IF($A964="","",(IF((VLOOKUP($A964,DATA!$S$1:$AC$38,8,FALSE))="X","X",(IF(V963="X",1,V963+1)))))</f>
        <v/>
      </c>
      <c r="W964" s="50" t="str">
        <f>IF($A964="","",(IF((VLOOKUP($A964,DATA!$S$1:$AC$38,9,FALSE))="X","X",(IF(W963="X",1,W963+1)))))</f>
        <v/>
      </c>
      <c r="X964" s="50" t="str">
        <f>IF($A964="","",(IF((VLOOKUP($A964,DATA!$S$1:$AC$38,10,FALSE))="X","X",(IF(X963="X",1,X963+1)))))</f>
        <v/>
      </c>
      <c r="Y964" s="51" t="str">
        <f>IF($A964="","",(IF((VLOOKUP($A964,DATA!$S$1:$AC$38,11,FALSE))="X","X",(IF(Y963="X",1,Y963+1)))))</f>
        <v/>
      </c>
    </row>
    <row r="965" spans="2:25" ht="18.600000000000001" customHeight="1" x14ac:dyDescent="0.25">
      <c r="B965" s="50" t="str">
        <f>IF($A965="","",(IF((VLOOKUP($A965,DATA!$A$1:$M$38,2,FALSE))="X","X",(IF(B964="X",1,B964+1)))))</f>
        <v/>
      </c>
      <c r="C965" s="51" t="str">
        <f>IF($A965="","",(IF((VLOOKUP($A965,DATA!$A$1:$M$38,3,FALSE))="X","X",(IF(C964="X",1,C964+1)))))</f>
        <v/>
      </c>
      <c r="D965" s="50" t="str">
        <f>IF($A965="","",(IF((VLOOKUP($A965,DATA!$A$1:$M$38,4,FALSE))="X","X",(IF(D964="X",1,D964+1)))))</f>
        <v/>
      </c>
      <c r="E965" s="51" t="str">
        <f>IF($A965="","",(IF((VLOOKUP($A965,DATA!$A$1:$M$38,5,FALSE))="X","X",(IF(E964="X",1,E964+1)))))</f>
        <v/>
      </c>
      <c r="F965" s="50" t="str">
        <f>IF($A965="","",(IF((VLOOKUP($A965,DATA!$A$1:$M$38,6,FALSE))="X","X",(IF(F964="X",1,F964+1)))))</f>
        <v/>
      </c>
      <c r="G965" s="51" t="str">
        <f>IF($A965="","",(IF((VLOOKUP($A965,DATA!$A$1:$M$38,7,FALSE))="X","X",(IF(G964="X",1,G964+1)))))</f>
        <v/>
      </c>
      <c r="H965" s="50" t="str">
        <f>IF($A965="","",(IF((VLOOKUP($A965,DATA!$A$1:$M$38,8,FALSE))="X","X",(IF(H964="X",1,H964+1)))))</f>
        <v/>
      </c>
      <c r="I965" s="50" t="str">
        <f>IF($A965="","",(IF((VLOOKUP($A965,DATA!$A$1:$M$38,9,FALSE))="X","X",(IF(I964="X",1,I964+1)))))</f>
        <v/>
      </c>
      <c r="J965" s="51" t="str">
        <f>IF($A965="","",(IF((VLOOKUP($A965,DATA!$A$1:$M$38,10,FALSE))="X","X",(IF(J964="X",1,J964+1)))))</f>
        <v/>
      </c>
      <c r="K965" s="50" t="str">
        <f>IF($A965="","",(IF((VLOOKUP($A965,DATA!$A$1:$M$38,11,FALSE))="X","X",(IF(K964="X",1,K964+1)))))</f>
        <v/>
      </c>
      <c r="L965" s="50" t="str">
        <f>IF($A965="","",(IF((VLOOKUP($A965,DATA!$A$1:$M$38,12,FALSE))="X","X",(IF(L964="X",1,L964+1)))))</f>
        <v/>
      </c>
      <c r="M965" s="50" t="str">
        <f>IF($A965="","",(IF((VLOOKUP($A965,DATA!$A$1:$M$38,13,FALSE))="X","X",(IF(M964="X",1,M964+1)))))</f>
        <v/>
      </c>
      <c r="N965" s="53" t="str">
        <f t="shared" si="28"/>
        <v/>
      </c>
      <c r="O965" s="51" t="str">
        <f t="shared" si="29"/>
        <v/>
      </c>
      <c r="P965" s="50" t="str">
        <f>IF($A965="","",(IF((VLOOKUP($A965,DATA!$S$1:$AC$38,2,FALSE))="X","X",(IF(P964="X",1,P964+1)))))</f>
        <v/>
      </c>
      <c r="Q965" s="50" t="str">
        <f>IF($A965="","",(IF((VLOOKUP($A965,DATA!$S$1:$AC$38,3,FALSE))="X","X",(IF(Q964="X",1,Q964+1)))))</f>
        <v/>
      </c>
      <c r="R965" s="50" t="str">
        <f>IF($A965="","",(IF((VLOOKUP($A965,DATA!$S$1:$AC$38,4,FALSE))="X","X",(IF(R964="X",1,R964+1)))))</f>
        <v/>
      </c>
      <c r="S965" s="50" t="str">
        <f>IF($A965="","",(IF((VLOOKUP($A965,DATA!$S$1:$AC$38,5,FALSE))="X","X",(IF(S964="X",1,S964+1)))))</f>
        <v/>
      </c>
      <c r="T965" s="50" t="str">
        <f>IF($A965="","",(IF((VLOOKUP($A965,DATA!$S$1:$AC$38,6,FALSE))="X","X",(IF(T964="X",1,T964+1)))))</f>
        <v/>
      </c>
      <c r="U965" s="50" t="str">
        <f>IF($A965="","",(IF((VLOOKUP($A965,DATA!$S$1:$AC$38,7,FALSE))="X","X",(IF(U964="X",1,U964+1)))))</f>
        <v/>
      </c>
      <c r="V965" s="51" t="str">
        <f>IF($A965="","",(IF((VLOOKUP($A965,DATA!$S$1:$AC$38,8,FALSE))="X","X",(IF(V964="X",1,V964+1)))))</f>
        <v/>
      </c>
      <c r="W965" s="50" t="str">
        <f>IF($A965="","",(IF((VLOOKUP($A965,DATA!$S$1:$AC$38,9,FALSE))="X","X",(IF(W964="X",1,W964+1)))))</f>
        <v/>
      </c>
      <c r="X965" s="50" t="str">
        <f>IF($A965="","",(IF((VLOOKUP($A965,DATA!$S$1:$AC$38,10,FALSE))="X","X",(IF(X964="X",1,X964+1)))))</f>
        <v/>
      </c>
      <c r="Y965" s="51" t="str">
        <f>IF($A965="","",(IF((VLOOKUP($A965,DATA!$S$1:$AC$38,11,FALSE))="X","X",(IF(Y964="X",1,Y964+1)))))</f>
        <v/>
      </c>
    </row>
    <row r="966" spans="2:25" ht="18.600000000000001" customHeight="1" x14ac:dyDescent="0.25">
      <c r="B966" s="50" t="str">
        <f>IF($A966="","",(IF((VLOOKUP($A966,DATA!$A$1:$M$38,2,FALSE))="X","X",(IF(B965="X",1,B965+1)))))</f>
        <v/>
      </c>
      <c r="C966" s="51" t="str">
        <f>IF($A966="","",(IF((VLOOKUP($A966,DATA!$A$1:$M$38,3,FALSE))="X","X",(IF(C965="X",1,C965+1)))))</f>
        <v/>
      </c>
      <c r="D966" s="50" t="str">
        <f>IF($A966="","",(IF((VLOOKUP($A966,DATA!$A$1:$M$38,4,FALSE))="X","X",(IF(D965="X",1,D965+1)))))</f>
        <v/>
      </c>
      <c r="E966" s="51" t="str">
        <f>IF($A966="","",(IF((VLOOKUP($A966,DATA!$A$1:$M$38,5,FALSE))="X","X",(IF(E965="X",1,E965+1)))))</f>
        <v/>
      </c>
      <c r="F966" s="50" t="str">
        <f>IF($A966="","",(IF((VLOOKUP($A966,DATA!$A$1:$M$38,6,FALSE))="X","X",(IF(F965="X",1,F965+1)))))</f>
        <v/>
      </c>
      <c r="G966" s="51" t="str">
        <f>IF($A966="","",(IF((VLOOKUP($A966,DATA!$A$1:$M$38,7,FALSE))="X","X",(IF(G965="X",1,G965+1)))))</f>
        <v/>
      </c>
      <c r="H966" s="50" t="str">
        <f>IF($A966="","",(IF((VLOOKUP($A966,DATA!$A$1:$M$38,8,FALSE))="X","X",(IF(H965="X",1,H965+1)))))</f>
        <v/>
      </c>
      <c r="I966" s="50" t="str">
        <f>IF($A966="","",(IF((VLOOKUP($A966,DATA!$A$1:$M$38,9,FALSE))="X","X",(IF(I965="X",1,I965+1)))))</f>
        <v/>
      </c>
      <c r="J966" s="51" t="str">
        <f>IF($A966="","",(IF((VLOOKUP($A966,DATA!$A$1:$M$38,10,FALSE))="X","X",(IF(J965="X",1,J965+1)))))</f>
        <v/>
      </c>
      <c r="K966" s="50" t="str">
        <f>IF($A966="","",(IF((VLOOKUP($A966,DATA!$A$1:$M$38,11,FALSE))="X","X",(IF(K965="X",1,K965+1)))))</f>
        <v/>
      </c>
      <c r="L966" s="50" t="str">
        <f>IF($A966="","",(IF((VLOOKUP($A966,DATA!$A$1:$M$38,12,FALSE))="X","X",(IF(L965="X",1,L965+1)))))</f>
        <v/>
      </c>
      <c r="M966" s="50" t="str">
        <f>IF($A966="","",(IF((VLOOKUP($A966,DATA!$A$1:$M$38,13,FALSE))="X","X",(IF(M965="X",1,M965+1)))))</f>
        <v/>
      </c>
      <c r="N966" s="53" t="str">
        <f t="shared" ref="N966:N999" si="30">IF($A966="","",(IF((AND($A966=$A965,$A966&lt;&gt;""))=TRUE,"X",(IF(N965="X",1,N965+1)))))</f>
        <v/>
      </c>
      <c r="O966" s="51" t="str">
        <f t="shared" ref="O966:O999" si="31">IF($A966="","",(IF((AND($A966=$A964,$A966&lt;&gt;""))=TRUE,"X",(IF(O965="X",1,O965+1)))))</f>
        <v/>
      </c>
      <c r="P966" s="50" t="str">
        <f>IF($A966="","",(IF((VLOOKUP($A966,DATA!$S$1:$AC$38,2,FALSE))="X","X",(IF(P965="X",1,P965+1)))))</f>
        <v/>
      </c>
      <c r="Q966" s="50" t="str">
        <f>IF($A966="","",(IF((VLOOKUP($A966,DATA!$S$1:$AC$38,3,FALSE))="X","X",(IF(Q965="X",1,Q965+1)))))</f>
        <v/>
      </c>
      <c r="R966" s="50" t="str">
        <f>IF($A966="","",(IF((VLOOKUP($A966,DATA!$S$1:$AC$38,4,FALSE))="X","X",(IF(R965="X",1,R965+1)))))</f>
        <v/>
      </c>
      <c r="S966" s="50" t="str">
        <f>IF($A966="","",(IF((VLOOKUP($A966,DATA!$S$1:$AC$38,5,FALSE))="X","X",(IF(S965="X",1,S965+1)))))</f>
        <v/>
      </c>
      <c r="T966" s="50" t="str">
        <f>IF($A966="","",(IF((VLOOKUP($A966,DATA!$S$1:$AC$38,6,FALSE))="X","X",(IF(T965="X",1,T965+1)))))</f>
        <v/>
      </c>
      <c r="U966" s="50" t="str">
        <f>IF($A966="","",(IF((VLOOKUP($A966,DATA!$S$1:$AC$38,7,FALSE))="X","X",(IF(U965="X",1,U965+1)))))</f>
        <v/>
      </c>
      <c r="V966" s="51" t="str">
        <f>IF($A966="","",(IF((VLOOKUP($A966,DATA!$S$1:$AC$38,8,FALSE))="X","X",(IF(V965="X",1,V965+1)))))</f>
        <v/>
      </c>
      <c r="W966" s="50" t="str">
        <f>IF($A966="","",(IF((VLOOKUP($A966,DATA!$S$1:$AC$38,9,FALSE))="X","X",(IF(W965="X",1,W965+1)))))</f>
        <v/>
      </c>
      <c r="X966" s="50" t="str">
        <f>IF($A966="","",(IF((VLOOKUP($A966,DATA!$S$1:$AC$38,10,FALSE))="X","X",(IF(X965="X",1,X965+1)))))</f>
        <v/>
      </c>
      <c r="Y966" s="51" t="str">
        <f>IF($A966="","",(IF((VLOOKUP($A966,DATA!$S$1:$AC$38,11,FALSE))="X","X",(IF(Y965="X",1,Y965+1)))))</f>
        <v/>
      </c>
    </row>
    <row r="967" spans="2:25" ht="18.600000000000001" customHeight="1" x14ac:dyDescent="0.25">
      <c r="B967" s="50" t="str">
        <f>IF($A967="","",(IF((VLOOKUP($A967,DATA!$A$1:$M$38,2,FALSE))="X","X",(IF(B966="X",1,B966+1)))))</f>
        <v/>
      </c>
      <c r="C967" s="51" t="str">
        <f>IF($A967="","",(IF((VLOOKUP($A967,DATA!$A$1:$M$38,3,FALSE))="X","X",(IF(C966="X",1,C966+1)))))</f>
        <v/>
      </c>
      <c r="D967" s="50" t="str">
        <f>IF($A967="","",(IF((VLOOKUP($A967,DATA!$A$1:$M$38,4,FALSE))="X","X",(IF(D966="X",1,D966+1)))))</f>
        <v/>
      </c>
      <c r="E967" s="51" t="str">
        <f>IF($A967="","",(IF((VLOOKUP($A967,DATA!$A$1:$M$38,5,FALSE))="X","X",(IF(E966="X",1,E966+1)))))</f>
        <v/>
      </c>
      <c r="F967" s="50" t="str">
        <f>IF($A967="","",(IF((VLOOKUP($A967,DATA!$A$1:$M$38,6,FALSE))="X","X",(IF(F966="X",1,F966+1)))))</f>
        <v/>
      </c>
      <c r="G967" s="51" t="str">
        <f>IF($A967="","",(IF((VLOOKUP($A967,DATA!$A$1:$M$38,7,FALSE))="X","X",(IF(G966="X",1,G966+1)))))</f>
        <v/>
      </c>
      <c r="H967" s="50" t="str">
        <f>IF($A967="","",(IF((VLOOKUP($A967,DATA!$A$1:$M$38,8,FALSE))="X","X",(IF(H966="X",1,H966+1)))))</f>
        <v/>
      </c>
      <c r="I967" s="50" t="str">
        <f>IF($A967="","",(IF((VLOOKUP($A967,DATA!$A$1:$M$38,9,FALSE))="X","X",(IF(I966="X",1,I966+1)))))</f>
        <v/>
      </c>
      <c r="J967" s="51" t="str">
        <f>IF($A967="","",(IF((VLOOKUP($A967,DATA!$A$1:$M$38,10,FALSE))="X","X",(IF(J966="X",1,J966+1)))))</f>
        <v/>
      </c>
      <c r="K967" s="50" t="str">
        <f>IF($A967="","",(IF((VLOOKUP($A967,DATA!$A$1:$M$38,11,FALSE))="X","X",(IF(K966="X",1,K966+1)))))</f>
        <v/>
      </c>
      <c r="L967" s="50" t="str">
        <f>IF($A967="","",(IF((VLOOKUP($A967,DATA!$A$1:$M$38,12,FALSE))="X","X",(IF(L966="X",1,L966+1)))))</f>
        <v/>
      </c>
      <c r="M967" s="50" t="str">
        <f>IF($A967="","",(IF((VLOOKUP($A967,DATA!$A$1:$M$38,13,FALSE))="X","X",(IF(M966="X",1,M966+1)))))</f>
        <v/>
      </c>
      <c r="N967" s="53" t="str">
        <f t="shared" si="30"/>
        <v/>
      </c>
      <c r="O967" s="51" t="str">
        <f t="shared" si="31"/>
        <v/>
      </c>
      <c r="P967" s="50" t="str">
        <f>IF($A967="","",(IF((VLOOKUP($A967,DATA!$S$1:$AC$38,2,FALSE))="X","X",(IF(P966="X",1,P966+1)))))</f>
        <v/>
      </c>
      <c r="Q967" s="50" t="str">
        <f>IF($A967="","",(IF((VLOOKUP($A967,DATA!$S$1:$AC$38,3,FALSE))="X","X",(IF(Q966="X",1,Q966+1)))))</f>
        <v/>
      </c>
      <c r="R967" s="50" t="str">
        <f>IF($A967="","",(IF((VLOOKUP($A967,DATA!$S$1:$AC$38,4,FALSE))="X","X",(IF(R966="X",1,R966+1)))))</f>
        <v/>
      </c>
      <c r="S967" s="50" t="str">
        <f>IF($A967="","",(IF((VLOOKUP($A967,DATA!$S$1:$AC$38,5,FALSE))="X","X",(IF(S966="X",1,S966+1)))))</f>
        <v/>
      </c>
      <c r="T967" s="50" t="str">
        <f>IF($A967="","",(IF((VLOOKUP($A967,DATA!$S$1:$AC$38,6,FALSE))="X","X",(IF(T966="X",1,T966+1)))))</f>
        <v/>
      </c>
      <c r="U967" s="50" t="str">
        <f>IF($A967="","",(IF((VLOOKUP($A967,DATA!$S$1:$AC$38,7,FALSE))="X","X",(IF(U966="X",1,U966+1)))))</f>
        <v/>
      </c>
      <c r="V967" s="51" t="str">
        <f>IF($A967="","",(IF((VLOOKUP($A967,DATA!$S$1:$AC$38,8,FALSE))="X","X",(IF(V966="X",1,V966+1)))))</f>
        <v/>
      </c>
      <c r="W967" s="50" t="str">
        <f>IF($A967="","",(IF((VLOOKUP($A967,DATA!$S$1:$AC$38,9,FALSE))="X","X",(IF(W966="X",1,W966+1)))))</f>
        <v/>
      </c>
      <c r="X967" s="50" t="str">
        <f>IF($A967="","",(IF((VLOOKUP($A967,DATA!$S$1:$AC$38,10,FALSE))="X","X",(IF(X966="X",1,X966+1)))))</f>
        <v/>
      </c>
      <c r="Y967" s="51" t="str">
        <f>IF($A967="","",(IF((VLOOKUP($A967,DATA!$S$1:$AC$38,11,FALSE))="X","X",(IF(Y966="X",1,Y966+1)))))</f>
        <v/>
      </c>
    </row>
    <row r="968" spans="2:25" ht="18.600000000000001" customHeight="1" x14ac:dyDescent="0.25">
      <c r="B968" s="50" t="str">
        <f>IF($A968="","",(IF((VLOOKUP($A968,DATA!$A$1:$M$38,2,FALSE))="X","X",(IF(B967="X",1,B967+1)))))</f>
        <v/>
      </c>
      <c r="C968" s="51" t="str">
        <f>IF($A968="","",(IF((VLOOKUP($A968,DATA!$A$1:$M$38,3,FALSE))="X","X",(IF(C967="X",1,C967+1)))))</f>
        <v/>
      </c>
      <c r="D968" s="50" t="str">
        <f>IF($A968="","",(IF((VLOOKUP($A968,DATA!$A$1:$M$38,4,FALSE))="X","X",(IF(D967="X",1,D967+1)))))</f>
        <v/>
      </c>
      <c r="E968" s="51" t="str">
        <f>IF($A968="","",(IF((VLOOKUP($A968,DATA!$A$1:$M$38,5,FALSE))="X","X",(IF(E967="X",1,E967+1)))))</f>
        <v/>
      </c>
      <c r="F968" s="50" t="str">
        <f>IF($A968="","",(IF((VLOOKUP($A968,DATA!$A$1:$M$38,6,FALSE))="X","X",(IF(F967="X",1,F967+1)))))</f>
        <v/>
      </c>
      <c r="G968" s="51" t="str">
        <f>IF($A968="","",(IF((VLOOKUP($A968,DATA!$A$1:$M$38,7,FALSE))="X","X",(IF(G967="X",1,G967+1)))))</f>
        <v/>
      </c>
      <c r="H968" s="50" t="str">
        <f>IF($A968="","",(IF((VLOOKUP($A968,DATA!$A$1:$M$38,8,FALSE))="X","X",(IF(H967="X",1,H967+1)))))</f>
        <v/>
      </c>
      <c r="I968" s="50" t="str">
        <f>IF($A968="","",(IF((VLOOKUP($A968,DATA!$A$1:$M$38,9,FALSE))="X","X",(IF(I967="X",1,I967+1)))))</f>
        <v/>
      </c>
      <c r="J968" s="51" t="str">
        <f>IF($A968="","",(IF((VLOOKUP($A968,DATA!$A$1:$M$38,10,FALSE))="X","X",(IF(J967="X",1,J967+1)))))</f>
        <v/>
      </c>
      <c r="K968" s="50" t="str">
        <f>IF($A968="","",(IF((VLOOKUP($A968,DATA!$A$1:$M$38,11,FALSE))="X","X",(IF(K967="X",1,K967+1)))))</f>
        <v/>
      </c>
      <c r="L968" s="50" t="str">
        <f>IF($A968="","",(IF((VLOOKUP($A968,DATA!$A$1:$M$38,12,FALSE))="X","X",(IF(L967="X",1,L967+1)))))</f>
        <v/>
      </c>
      <c r="M968" s="50" t="str">
        <f>IF($A968="","",(IF((VLOOKUP($A968,DATA!$A$1:$M$38,13,FALSE))="X","X",(IF(M967="X",1,M967+1)))))</f>
        <v/>
      </c>
      <c r="N968" s="53" t="str">
        <f t="shared" si="30"/>
        <v/>
      </c>
      <c r="O968" s="51" t="str">
        <f t="shared" si="31"/>
        <v/>
      </c>
      <c r="P968" s="50" t="str">
        <f>IF($A968="","",(IF((VLOOKUP($A968,DATA!$S$1:$AC$38,2,FALSE))="X","X",(IF(P967="X",1,P967+1)))))</f>
        <v/>
      </c>
      <c r="Q968" s="50" t="str">
        <f>IF($A968="","",(IF((VLOOKUP($A968,DATA!$S$1:$AC$38,3,FALSE))="X","X",(IF(Q967="X",1,Q967+1)))))</f>
        <v/>
      </c>
      <c r="R968" s="50" t="str">
        <f>IF($A968="","",(IF((VLOOKUP($A968,DATA!$S$1:$AC$38,4,FALSE))="X","X",(IF(R967="X",1,R967+1)))))</f>
        <v/>
      </c>
      <c r="S968" s="50" t="str">
        <f>IF($A968="","",(IF((VLOOKUP($A968,DATA!$S$1:$AC$38,5,FALSE))="X","X",(IF(S967="X",1,S967+1)))))</f>
        <v/>
      </c>
      <c r="T968" s="50" t="str">
        <f>IF($A968="","",(IF((VLOOKUP($A968,DATA!$S$1:$AC$38,6,FALSE))="X","X",(IF(T967="X",1,T967+1)))))</f>
        <v/>
      </c>
      <c r="U968" s="50" t="str">
        <f>IF($A968="","",(IF((VLOOKUP($A968,DATA!$S$1:$AC$38,7,FALSE))="X","X",(IF(U967="X",1,U967+1)))))</f>
        <v/>
      </c>
      <c r="V968" s="51" t="str">
        <f>IF($A968="","",(IF((VLOOKUP($A968,DATA!$S$1:$AC$38,8,FALSE))="X","X",(IF(V967="X",1,V967+1)))))</f>
        <v/>
      </c>
      <c r="W968" s="50" t="str">
        <f>IF($A968="","",(IF((VLOOKUP($A968,DATA!$S$1:$AC$38,9,FALSE))="X","X",(IF(W967="X",1,W967+1)))))</f>
        <v/>
      </c>
      <c r="X968" s="50" t="str">
        <f>IF($A968="","",(IF((VLOOKUP($A968,DATA!$S$1:$AC$38,10,FALSE))="X","X",(IF(X967="X",1,X967+1)))))</f>
        <v/>
      </c>
      <c r="Y968" s="51" t="str">
        <f>IF($A968="","",(IF((VLOOKUP($A968,DATA!$S$1:$AC$38,11,FALSE))="X","X",(IF(Y967="X",1,Y967+1)))))</f>
        <v/>
      </c>
    </row>
    <row r="969" spans="2:25" ht="18.600000000000001" customHeight="1" x14ac:dyDescent="0.25">
      <c r="B969" s="50" t="str">
        <f>IF($A969="","",(IF((VLOOKUP($A969,DATA!$A$1:$M$38,2,FALSE))="X","X",(IF(B968="X",1,B968+1)))))</f>
        <v/>
      </c>
      <c r="C969" s="51" t="str">
        <f>IF($A969="","",(IF((VLOOKUP($A969,DATA!$A$1:$M$38,3,FALSE))="X","X",(IF(C968="X",1,C968+1)))))</f>
        <v/>
      </c>
      <c r="D969" s="50" t="str">
        <f>IF($A969="","",(IF((VLOOKUP($A969,DATA!$A$1:$M$38,4,FALSE))="X","X",(IF(D968="X",1,D968+1)))))</f>
        <v/>
      </c>
      <c r="E969" s="51" t="str">
        <f>IF($A969="","",(IF((VLOOKUP($A969,DATA!$A$1:$M$38,5,FALSE))="X","X",(IF(E968="X",1,E968+1)))))</f>
        <v/>
      </c>
      <c r="F969" s="50" t="str">
        <f>IF($A969="","",(IF((VLOOKUP($A969,DATA!$A$1:$M$38,6,FALSE))="X","X",(IF(F968="X",1,F968+1)))))</f>
        <v/>
      </c>
      <c r="G969" s="51" t="str">
        <f>IF($A969="","",(IF((VLOOKUP($A969,DATA!$A$1:$M$38,7,FALSE))="X","X",(IF(G968="X",1,G968+1)))))</f>
        <v/>
      </c>
      <c r="H969" s="50" t="str">
        <f>IF($A969="","",(IF((VLOOKUP($A969,DATA!$A$1:$M$38,8,FALSE))="X","X",(IF(H968="X",1,H968+1)))))</f>
        <v/>
      </c>
      <c r="I969" s="50" t="str">
        <f>IF($A969="","",(IF((VLOOKUP($A969,DATA!$A$1:$M$38,9,FALSE))="X","X",(IF(I968="X",1,I968+1)))))</f>
        <v/>
      </c>
      <c r="J969" s="51" t="str">
        <f>IF($A969="","",(IF((VLOOKUP($A969,DATA!$A$1:$M$38,10,FALSE))="X","X",(IF(J968="X",1,J968+1)))))</f>
        <v/>
      </c>
      <c r="K969" s="50" t="str">
        <f>IF($A969="","",(IF((VLOOKUP($A969,DATA!$A$1:$M$38,11,FALSE))="X","X",(IF(K968="X",1,K968+1)))))</f>
        <v/>
      </c>
      <c r="L969" s="50" t="str">
        <f>IF($A969="","",(IF((VLOOKUP($A969,DATA!$A$1:$M$38,12,FALSE))="X","X",(IF(L968="X",1,L968+1)))))</f>
        <v/>
      </c>
      <c r="M969" s="50" t="str">
        <f>IF($A969="","",(IF((VLOOKUP($A969,DATA!$A$1:$M$38,13,FALSE))="X","X",(IF(M968="X",1,M968+1)))))</f>
        <v/>
      </c>
      <c r="N969" s="53" t="str">
        <f t="shared" si="30"/>
        <v/>
      </c>
      <c r="O969" s="51" t="str">
        <f t="shared" si="31"/>
        <v/>
      </c>
      <c r="P969" s="50" t="str">
        <f>IF($A969="","",(IF((VLOOKUP($A969,DATA!$S$1:$AC$38,2,FALSE))="X","X",(IF(P968="X",1,P968+1)))))</f>
        <v/>
      </c>
      <c r="Q969" s="50" t="str">
        <f>IF($A969="","",(IF((VLOOKUP($A969,DATA!$S$1:$AC$38,3,FALSE))="X","X",(IF(Q968="X",1,Q968+1)))))</f>
        <v/>
      </c>
      <c r="R969" s="50" t="str">
        <f>IF($A969="","",(IF((VLOOKUP($A969,DATA!$S$1:$AC$38,4,FALSE))="X","X",(IF(R968="X",1,R968+1)))))</f>
        <v/>
      </c>
      <c r="S969" s="50" t="str">
        <f>IF($A969="","",(IF((VLOOKUP($A969,DATA!$S$1:$AC$38,5,FALSE))="X","X",(IF(S968="X",1,S968+1)))))</f>
        <v/>
      </c>
      <c r="T969" s="50" t="str">
        <f>IF($A969="","",(IF((VLOOKUP($A969,DATA!$S$1:$AC$38,6,FALSE))="X","X",(IF(T968="X",1,T968+1)))))</f>
        <v/>
      </c>
      <c r="U969" s="50" t="str">
        <f>IF($A969="","",(IF((VLOOKUP($A969,DATA!$S$1:$AC$38,7,FALSE))="X","X",(IF(U968="X",1,U968+1)))))</f>
        <v/>
      </c>
      <c r="V969" s="51" t="str">
        <f>IF($A969="","",(IF((VLOOKUP($A969,DATA!$S$1:$AC$38,8,FALSE))="X","X",(IF(V968="X",1,V968+1)))))</f>
        <v/>
      </c>
      <c r="W969" s="50" t="str">
        <f>IF($A969="","",(IF((VLOOKUP($A969,DATA!$S$1:$AC$38,9,FALSE))="X","X",(IF(W968="X",1,W968+1)))))</f>
        <v/>
      </c>
      <c r="X969" s="50" t="str">
        <f>IF($A969="","",(IF((VLOOKUP($A969,DATA!$S$1:$AC$38,10,FALSE))="X","X",(IF(X968="X",1,X968+1)))))</f>
        <v/>
      </c>
      <c r="Y969" s="51" t="str">
        <f>IF($A969="","",(IF((VLOOKUP($A969,DATA!$S$1:$AC$38,11,FALSE))="X","X",(IF(Y968="X",1,Y968+1)))))</f>
        <v/>
      </c>
    </row>
    <row r="970" spans="2:25" ht="18.600000000000001" customHeight="1" x14ac:dyDescent="0.25">
      <c r="B970" s="50" t="str">
        <f>IF($A970="","",(IF((VLOOKUP($A970,DATA!$A$1:$M$38,2,FALSE))="X","X",(IF(B969="X",1,B969+1)))))</f>
        <v/>
      </c>
      <c r="C970" s="51" t="str">
        <f>IF($A970="","",(IF((VLOOKUP($A970,DATA!$A$1:$M$38,3,FALSE))="X","X",(IF(C969="X",1,C969+1)))))</f>
        <v/>
      </c>
      <c r="D970" s="50" t="str">
        <f>IF($A970="","",(IF((VLOOKUP($A970,DATA!$A$1:$M$38,4,FALSE))="X","X",(IF(D969="X",1,D969+1)))))</f>
        <v/>
      </c>
      <c r="E970" s="51" t="str">
        <f>IF($A970="","",(IF((VLOOKUP($A970,DATA!$A$1:$M$38,5,FALSE))="X","X",(IF(E969="X",1,E969+1)))))</f>
        <v/>
      </c>
      <c r="F970" s="50" t="str">
        <f>IF($A970="","",(IF((VLOOKUP($A970,DATA!$A$1:$M$38,6,FALSE))="X","X",(IF(F969="X",1,F969+1)))))</f>
        <v/>
      </c>
      <c r="G970" s="51" t="str">
        <f>IF($A970="","",(IF((VLOOKUP($A970,DATA!$A$1:$M$38,7,FALSE))="X","X",(IF(G969="X",1,G969+1)))))</f>
        <v/>
      </c>
      <c r="H970" s="50" t="str">
        <f>IF($A970="","",(IF((VLOOKUP($A970,DATA!$A$1:$M$38,8,FALSE))="X","X",(IF(H969="X",1,H969+1)))))</f>
        <v/>
      </c>
      <c r="I970" s="50" t="str">
        <f>IF($A970="","",(IF((VLOOKUP($A970,DATA!$A$1:$M$38,9,FALSE))="X","X",(IF(I969="X",1,I969+1)))))</f>
        <v/>
      </c>
      <c r="J970" s="51" t="str">
        <f>IF($A970="","",(IF((VLOOKUP($A970,DATA!$A$1:$M$38,10,FALSE))="X","X",(IF(J969="X",1,J969+1)))))</f>
        <v/>
      </c>
      <c r="K970" s="50" t="str">
        <f>IF($A970="","",(IF((VLOOKUP($A970,DATA!$A$1:$M$38,11,FALSE))="X","X",(IF(K969="X",1,K969+1)))))</f>
        <v/>
      </c>
      <c r="L970" s="50" t="str">
        <f>IF($A970="","",(IF((VLOOKUP($A970,DATA!$A$1:$M$38,12,FALSE))="X","X",(IF(L969="X",1,L969+1)))))</f>
        <v/>
      </c>
      <c r="M970" s="50" t="str">
        <f>IF($A970="","",(IF((VLOOKUP($A970,DATA!$A$1:$M$38,13,FALSE))="X","X",(IF(M969="X",1,M969+1)))))</f>
        <v/>
      </c>
      <c r="N970" s="53" t="str">
        <f t="shared" si="30"/>
        <v/>
      </c>
      <c r="O970" s="51" t="str">
        <f t="shared" si="31"/>
        <v/>
      </c>
      <c r="P970" s="50" t="str">
        <f>IF($A970="","",(IF((VLOOKUP($A970,DATA!$S$1:$AC$38,2,FALSE))="X","X",(IF(P969="X",1,P969+1)))))</f>
        <v/>
      </c>
      <c r="Q970" s="50" t="str">
        <f>IF($A970="","",(IF((VLOOKUP($A970,DATA!$S$1:$AC$38,3,FALSE))="X","X",(IF(Q969="X",1,Q969+1)))))</f>
        <v/>
      </c>
      <c r="R970" s="50" t="str">
        <f>IF($A970="","",(IF((VLOOKUP($A970,DATA!$S$1:$AC$38,4,FALSE))="X","X",(IF(R969="X",1,R969+1)))))</f>
        <v/>
      </c>
      <c r="S970" s="50" t="str">
        <f>IF($A970="","",(IF((VLOOKUP($A970,DATA!$S$1:$AC$38,5,FALSE))="X","X",(IF(S969="X",1,S969+1)))))</f>
        <v/>
      </c>
      <c r="T970" s="50" t="str">
        <f>IF($A970="","",(IF((VLOOKUP($A970,DATA!$S$1:$AC$38,6,FALSE))="X","X",(IF(T969="X",1,T969+1)))))</f>
        <v/>
      </c>
      <c r="U970" s="50" t="str">
        <f>IF($A970="","",(IF((VLOOKUP($A970,DATA!$S$1:$AC$38,7,FALSE))="X","X",(IF(U969="X",1,U969+1)))))</f>
        <v/>
      </c>
      <c r="V970" s="51" t="str">
        <f>IF($A970="","",(IF((VLOOKUP($A970,DATA!$S$1:$AC$38,8,FALSE))="X","X",(IF(V969="X",1,V969+1)))))</f>
        <v/>
      </c>
      <c r="W970" s="50" t="str">
        <f>IF($A970="","",(IF((VLOOKUP($A970,DATA!$S$1:$AC$38,9,FALSE))="X","X",(IF(W969="X",1,W969+1)))))</f>
        <v/>
      </c>
      <c r="X970" s="50" t="str">
        <f>IF($A970="","",(IF((VLOOKUP($A970,DATA!$S$1:$AC$38,10,FALSE))="X","X",(IF(X969="X",1,X969+1)))))</f>
        <v/>
      </c>
      <c r="Y970" s="51" t="str">
        <f>IF($A970="","",(IF((VLOOKUP($A970,DATA!$S$1:$AC$38,11,FALSE))="X","X",(IF(Y969="X",1,Y969+1)))))</f>
        <v/>
      </c>
    </row>
    <row r="971" spans="2:25" ht="18.600000000000001" customHeight="1" x14ac:dyDescent="0.25">
      <c r="B971" s="50" t="str">
        <f>IF($A971="","",(IF((VLOOKUP($A971,DATA!$A$1:$M$38,2,FALSE))="X","X",(IF(B970="X",1,B970+1)))))</f>
        <v/>
      </c>
      <c r="C971" s="51" t="str">
        <f>IF($A971="","",(IF((VLOOKUP($A971,DATA!$A$1:$M$38,3,FALSE))="X","X",(IF(C970="X",1,C970+1)))))</f>
        <v/>
      </c>
      <c r="D971" s="50" t="str">
        <f>IF($A971="","",(IF((VLOOKUP($A971,DATA!$A$1:$M$38,4,FALSE))="X","X",(IF(D970="X",1,D970+1)))))</f>
        <v/>
      </c>
      <c r="E971" s="51" t="str">
        <f>IF($A971="","",(IF((VLOOKUP($A971,DATA!$A$1:$M$38,5,FALSE))="X","X",(IF(E970="X",1,E970+1)))))</f>
        <v/>
      </c>
      <c r="F971" s="50" t="str">
        <f>IF($A971="","",(IF((VLOOKUP($A971,DATA!$A$1:$M$38,6,FALSE))="X","X",(IF(F970="X",1,F970+1)))))</f>
        <v/>
      </c>
      <c r="G971" s="51" t="str">
        <f>IF($A971="","",(IF((VLOOKUP($A971,DATA!$A$1:$M$38,7,FALSE))="X","X",(IF(G970="X",1,G970+1)))))</f>
        <v/>
      </c>
      <c r="H971" s="50" t="str">
        <f>IF($A971="","",(IF((VLOOKUP($A971,DATA!$A$1:$M$38,8,FALSE))="X","X",(IF(H970="X",1,H970+1)))))</f>
        <v/>
      </c>
      <c r="I971" s="50" t="str">
        <f>IF($A971="","",(IF((VLOOKUP($A971,DATA!$A$1:$M$38,9,FALSE))="X","X",(IF(I970="X",1,I970+1)))))</f>
        <v/>
      </c>
      <c r="J971" s="51" t="str">
        <f>IF($A971="","",(IF((VLOOKUP($A971,DATA!$A$1:$M$38,10,FALSE))="X","X",(IF(J970="X",1,J970+1)))))</f>
        <v/>
      </c>
      <c r="K971" s="50" t="str">
        <f>IF($A971="","",(IF((VLOOKUP($A971,DATA!$A$1:$M$38,11,FALSE))="X","X",(IF(K970="X",1,K970+1)))))</f>
        <v/>
      </c>
      <c r="L971" s="50" t="str">
        <f>IF($A971="","",(IF((VLOOKUP($A971,DATA!$A$1:$M$38,12,FALSE))="X","X",(IF(L970="X",1,L970+1)))))</f>
        <v/>
      </c>
      <c r="M971" s="50" t="str">
        <f>IF($A971="","",(IF((VLOOKUP($A971,DATA!$A$1:$M$38,13,FALSE))="X","X",(IF(M970="X",1,M970+1)))))</f>
        <v/>
      </c>
      <c r="N971" s="53" t="str">
        <f t="shared" si="30"/>
        <v/>
      </c>
      <c r="O971" s="51" t="str">
        <f t="shared" si="31"/>
        <v/>
      </c>
      <c r="P971" s="50" t="str">
        <f>IF($A971="","",(IF((VLOOKUP($A971,DATA!$S$1:$AC$38,2,FALSE))="X","X",(IF(P970="X",1,P970+1)))))</f>
        <v/>
      </c>
      <c r="Q971" s="50" t="str">
        <f>IF($A971="","",(IF((VLOOKUP($A971,DATA!$S$1:$AC$38,3,FALSE))="X","X",(IF(Q970="X",1,Q970+1)))))</f>
        <v/>
      </c>
      <c r="R971" s="50" t="str">
        <f>IF($A971="","",(IF((VLOOKUP($A971,DATA!$S$1:$AC$38,4,FALSE))="X","X",(IF(R970="X",1,R970+1)))))</f>
        <v/>
      </c>
      <c r="S971" s="50" t="str">
        <f>IF($A971="","",(IF((VLOOKUP($A971,DATA!$S$1:$AC$38,5,FALSE))="X","X",(IF(S970="X",1,S970+1)))))</f>
        <v/>
      </c>
      <c r="T971" s="50" t="str">
        <f>IF($A971="","",(IF((VLOOKUP($A971,DATA!$S$1:$AC$38,6,FALSE))="X","X",(IF(T970="X",1,T970+1)))))</f>
        <v/>
      </c>
      <c r="U971" s="50" t="str">
        <f>IF($A971="","",(IF((VLOOKUP($A971,DATA!$S$1:$AC$38,7,FALSE))="X","X",(IF(U970="X",1,U970+1)))))</f>
        <v/>
      </c>
      <c r="V971" s="51" t="str">
        <f>IF($A971="","",(IF((VLOOKUP($A971,DATA!$S$1:$AC$38,8,FALSE))="X","X",(IF(V970="X",1,V970+1)))))</f>
        <v/>
      </c>
      <c r="W971" s="50" t="str">
        <f>IF($A971="","",(IF((VLOOKUP($A971,DATA!$S$1:$AC$38,9,FALSE))="X","X",(IF(W970="X",1,W970+1)))))</f>
        <v/>
      </c>
      <c r="X971" s="50" t="str">
        <f>IF($A971="","",(IF((VLOOKUP($A971,DATA!$S$1:$AC$38,10,FALSE))="X","X",(IF(X970="X",1,X970+1)))))</f>
        <v/>
      </c>
      <c r="Y971" s="51" t="str">
        <f>IF($A971="","",(IF((VLOOKUP($A971,DATA!$S$1:$AC$38,11,FALSE))="X","X",(IF(Y970="X",1,Y970+1)))))</f>
        <v/>
      </c>
    </row>
    <row r="972" spans="2:25" ht="18.600000000000001" customHeight="1" x14ac:dyDescent="0.25">
      <c r="B972" s="50" t="str">
        <f>IF($A972="","",(IF((VLOOKUP($A972,DATA!$A$1:$M$38,2,FALSE))="X","X",(IF(B971="X",1,B971+1)))))</f>
        <v/>
      </c>
      <c r="C972" s="51" t="str">
        <f>IF($A972="","",(IF((VLOOKUP($A972,DATA!$A$1:$M$38,3,FALSE))="X","X",(IF(C971="X",1,C971+1)))))</f>
        <v/>
      </c>
      <c r="D972" s="50" t="str">
        <f>IF($A972="","",(IF((VLOOKUP($A972,DATA!$A$1:$M$38,4,FALSE))="X","X",(IF(D971="X",1,D971+1)))))</f>
        <v/>
      </c>
      <c r="E972" s="51" t="str">
        <f>IF($A972="","",(IF((VLOOKUP($A972,DATA!$A$1:$M$38,5,FALSE))="X","X",(IF(E971="X",1,E971+1)))))</f>
        <v/>
      </c>
      <c r="F972" s="50" t="str">
        <f>IF($A972="","",(IF((VLOOKUP($A972,DATA!$A$1:$M$38,6,FALSE))="X","X",(IF(F971="X",1,F971+1)))))</f>
        <v/>
      </c>
      <c r="G972" s="51" t="str">
        <f>IF($A972="","",(IF((VLOOKUP($A972,DATA!$A$1:$M$38,7,FALSE))="X","X",(IF(G971="X",1,G971+1)))))</f>
        <v/>
      </c>
      <c r="H972" s="50" t="str">
        <f>IF($A972="","",(IF((VLOOKUP($A972,DATA!$A$1:$M$38,8,FALSE))="X","X",(IF(H971="X",1,H971+1)))))</f>
        <v/>
      </c>
      <c r="I972" s="50" t="str">
        <f>IF($A972="","",(IF((VLOOKUP($A972,DATA!$A$1:$M$38,9,FALSE))="X","X",(IF(I971="X",1,I971+1)))))</f>
        <v/>
      </c>
      <c r="J972" s="51" t="str">
        <f>IF($A972="","",(IF((VLOOKUP($A972,DATA!$A$1:$M$38,10,FALSE))="X","X",(IF(J971="X",1,J971+1)))))</f>
        <v/>
      </c>
      <c r="K972" s="50" t="str">
        <f>IF($A972="","",(IF((VLOOKUP($A972,DATA!$A$1:$M$38,11,FALSE))="X","X",(IF(K971="X",1,K971+1)))))</f>
        <v/>
      </c>
      <c r="L972" s="50" t="str">
        <f>IF($A972="","",(IF((VLOOKUP($A972,DATA!$A$1:$M$38,12,FALSE))="X","X",(IF(L971="X",1,L971+1)))))</f>
        <v/>
      </c>
      <c r="M972" s="50" t="str">
        <f>IF($A972="","",(IF((VLOOKUP($A972,DATA!$A$1:$M$38,13,FALSE))="X","X",(IF(M971="X",1,M971+1)))))</f>
        <v/>
      </c>
      <c r="N972" s="53" t="str">
        <f t="shared" si="30"/>
        <v/>
      </c>
      <c r="O972" s="51" t="str">
        <f t="shared" si="31"/>
        <v/>
      </c>
      <c r="P972" s="50" t="str">
        <f>IF($A972="","",(IF((VLOOKUP($A972,DATA!$S$1:$AC$38,2,FALSE))="X","X",(IF(P971="X",1,P971+1)))))</f>
        <v/>
      </c>
      <c r="Q972" s="50" t="str">
        <f>IF($A972="","",(IF((VLOOKUP($A972,DATA!$S$1:$AC$38,3,FALSE))="X","X",(IF(Q971="X",1,Q971+1)))))</f>
        <v/>
      </c>
      <c r="R972" s="50" t="str">
        <f>IF($A972="","",(IF((VLOOKUP($A972,DATA!$S$1:$AC$38,4,FALSE))="X","X",(IF(R971="X",1,R971+1)))))</f>
        <v/>
      </c>
      <c r="S972" s="50" t="str">
        <f>IF($A972="","",(IF((VLOOKUP($A972,DATA!$S$1:$AC$38,5,FALSE))="X","X",(IF(S971="X",1,S971+1)))))</f>
        <v/>
      </c>
      <c r="T972" s="50" t="str">
        <f>IF($A972="","",(IF((VLOOKUP($A972,DATA!$S$1:$AC$38,6,FALSE))="X","X",(IF(T971="X",1,T971+1)))))</f>
        <v/>
      </c>
      <c r="U972" s="50" t="str">
        <f>IF($A972="","",(IF((VLOOKUP($A972,DATA!$S$1:$AC$38,7,FALSE))="X","X",(IF(U971="X",1,U971+1)))))</f>
        <v/>
      </c>
      <c r="V972" s="51" t="str">
        <f>IF($A972="","",(IF((VLOOKUP($A972,DATA!$S$1:$AC$38,8,FALSE))="X","X",(IF(V971="X",1,V971+1)))))</f>
        <v/>
      </c>
      <c r="W972" s="50" t="str">
        <f>IF($A972="","",(IF((VLOOKUP($A972,DATA!$S$1:$AC$38,9,FALSE))="X","X",(IF(W971="X",1,W971+1)))))</f>
        <v/>
      </c>
      <c r="X972" s="50" t="str">
        <f>IF($A972="","",(IF((VLOOKUP($A972,DATA!$S$1:$AC$38,10,FALSE))="X","X",(IF(X971="X",1,X971+1)))))</f>
        <v/>
      </c>
      <c r="Y972" s="51" t="str">
        <f>IF($A972="","",(IF((VLOOKUP($A972,DATA!$S$1:$AC$38,11,FALSE))="X","X",(IF(Y971="X",1,Y971+1)))))</f>
        <v/>
      </c>
    </row>
    <row r="973" spans="2:25" ht="18.600000000000001" customHeight="1" x14ac:dyDescent="0.25">
      <c r="B973" s="50" t="str">
        <f>IF($A973="","",(IF((VLOOKUP($A973,DATA!$A$1:$M$38,2,FALSE))="X","X",(IF(B972="X",1,B972+1)))))</f>
        <v/>
      </c>
      <c r="C973" s="51" t="str">
        <f>IF($A973="","",(IF((VLOOKUP($A973,DATA!$A$1:$M$38,3,FALSE))="X","X",(IF(C972="X",1,C972+1)))))</f>
        <v/>
      </c>
      <c r="D973" s="50" t="str">
        <f>IF($A973="","",(IF((VLOOKUP($A973,DATA!$A$1:$M$38,4,FALSE))="X","X",(IF(D972="X",1,D972+1)))))</f>
        <v/>
      </c>
      <c r="E973" s="51" t="str">
        <f>IF($A973="","",(IF((VLOOKUP($A973,DATA!$A$1:$M$38,5,FALSE))="X","X",(IF(E972="X",1,E972+1)))))</f>
        <v/>
      </c>
      <c r="F973" s="50" t="str">
        <f>IF($A973="","",(IF((VLOOKUP($A973,DATA!$A$1:$M$38,6,FALSE))="X","X",(IF(F972="X",1,F972+1)))))</f>
        <v/>
      </c>
      <c r="G973" s="51" t="str">
        <f>IF($A973="","",(IF((VLOOKUP($A973,DATA!$A$1:$M$38,7,FALSE))="X","X",(IF(G972="X",1,G972+1)))))</f>
        <v/>
      </c>
      <c r="H973" s="50" t="str">
        <f>IF($A973="","",(IF((VLOOKUP($A973,DATA!$A$1:$M$38,8,FALSE))="X","X",(IF(H972="X",1,H972+1)))))</f>
        <v/>
      </c>
      <c r="I973" s="50" t="str">
        <f>IF($A973="","",(IF((VLOOKUP($A973,DATA!$A$1:$M$38,9,FALSE))="X","X",(IF(I972="X",1,I972+1)))))</f>
        <v/>
      </c>
      <c r="J973" s="51" t="str">
        <f>IF($A973="","",(IF((VLOOKUP($A973,DATA!$A$1:$M$38,10,FALSE))="X","X",(IF(J972="X",1,J972+1)))))</f>
        <v/>
      </c>
      <c r="K973" s="50" t="str">
        <f>IF($A973="","",(IF((VLOOKUP($A973,DATA!$A$1:$M$38,11,FALSE))="X","X",(IF(K972="X",1,K972+1)))))</f>
        <v/>
      </c>
      <c r="L973" s="50" t="str">
        <f>IF($A973="","",(IF((VLOOKUP($A973,DATA!$A$1:$M$38,12,FALSE))="X","X",(IF(L972="X",1,L972+1)))))</f>
        <v/>
      </c>
      <c r="M973" s="50" t="str">
        <f>IF($A973="","",(IF((VLOOKUP($A973,DATA!$A$1:$M$38,13,FALSE))="X","X",(IF(M972="X",1,M972+1)))))</f>
        <v/>
      </c>
      <c r="N973" s="53" t="str">
        <f t="shared" si="30"/>
        <v/>
      </c>
      <c r="O973" s="51" t="str">
        <f t="shared" si="31"/>
        <v/>
      </c>
      <c r="P973" s="50" t="str">
        <f>IF($A973="","",(IF((VLOOKUP($A973,DATA!$S$1:$AC$38,2,FALSE))="X","X",(IF(P972="X",1,P972+1)))))</f>
        <v/>
      </c>
      <c r="Q973" s="50" t="str">
        <f>IF($A973="","",(IF((VLOOKUP($A973,DATA!$S$1:$AC$38,3,FALSE))="X","X",(IF(Q972="X",1,Q972+1)))))</f>
        <v/>
      </c>
      <c r="R973" s="50" t="str">
        <f>IF($A973="","",(IF((VLOOKUP($A973,DATA!$S$1:$AC$38,4,FALSE))="X","X",(IF(R972="X",1,R972+1)))))</f>
        <v/>
      </c>
      <c r="S973" s="50" t="str">
        <f>IF($A973="","",(IF((VLOOKUP($A973,DATA!$S$1:$AC$38,5,FALSE))="X","X",(IF(S972="X",1,S972+1)))))</f>
        <v/>
      </c>
      <c r="T973" s="50" t="str">
        <f>IF($A973="","",(IF((VLOOKUP($A973,DATA!$S$1:$AC$38,6,FALSE))="X","X",(IF(T972="X",1,T972+1)))))</f>
        <v/>
      </c>
      <c r="U973" s="50" t="str">
        <f>IF($A973="","",(IF((VLOOKUP($A973,DATA!$S$1:$AC$38,7,FALSE))="X","X",(IF(U972="X",1,U972+1)))))</f>
        <v/>
      </c>
      <c r="V973" s="51" t="str">
        <f>IF($A973="","",(IF((VLOOKUP($A973,DATA!$S$1:$AC$38,8,FALSE))="X","X",(IF(V972="X",1,V972+1)))))</f>
        <v/>
      </c>
      <c r="W973" s="50" t="str">
        <f>IF($A973="","",(IF((VLOOKUP($A973,DATA!$S$1:$AC$38,9,FALSE))="X","X",(IF(W972="X",1,W972+1)))))</f>
        <v/>
      </c>
      <c r="X973" s="50" t="str">
        <f>IF($A973="","",(IF((VLOOKUP($A973,DATA!$S$1:$AC$38,10,FALSE))="X","X",(IF(X972="X",1,X972+1)))))</f>
        <v/>
      </c>
      <c r="Y973" s="51" t="str">
        <f>IF($A973="","",(IF((VLOOKUP($A973,DATA!$S$1:$AC$38,11,FALSE))="X","X",(IF(Y972="X",1,Y972+1)))))</f>
        <v/>
      </c>
    </row>
    <row r="974" spans="2:25" ht="18.600000000000001" customHeight="1" x14ac:dyDescent="0.25">
      <c r="B974" s="50" t="str">
        <f>IF($A974="","",(IF((VLOOKUP($A974,DATA!$A$1:$M$38,2,FALSE))="X","X",(IF(B973="X",1,B973+1)))))</f>
        <v/>
      </c>
      <c r="C974" s="51" t="str">
        <f>IF($A974="","",(IF((VLOOKUP($A974,DATA!$A$1:$M$38,3,FALSE))="X","X",(IF(C973="X",1,C973+1)))))</f>
        <v/>
      </c>
      <c r="D974" s="50" t="str">
        <f>IF($A974="","",(IF((VLOOKUP($A974,DATA!$A$1:$M$38,4,FALSE))="X","X",(IF(D973="X",1,D973+1)))))</f>
        <v/>
      </c>
      <c r="E974" s="51" t="str">
        <f>IF($A974="","",(IF((VLOOKUP($A974,DATA!$A$1:$M$38,5,FALSE))="X","X",(IF(E973="X",1,E973+1)))))</f>
        <v/>
      </c>
      <c r="F974" s="50" t="str">
        <f>IF($A974="","",(IF((VLOOKUP($A974,DATA!$A$1:$M$38,6,FALSE))="X","X",(IF(F973="X",1,F973+1)))))</f>
        <v/>
      </c>
      <c r="G974" s="51" t="str">
        <f>IF($A974="","",(IF((VLOOKUP($A974,DATA!$A$1:$M$38,7,FALSE))="X","X",(IF(G973="X",1,G973+1)))))</f>
        <v/>
      </c>
      <c r="H974" s="50" t="str">
        <f>IF($A974="","",(IF((VLOOKUP($A974,DATA!$A$1:$M$38,8,FALSE))="X","X",(IF(H973="X",1,H973+1)))))</f>
        <v/>
      </c>
      <c r="I974" s="50" t="str">
        <f>IF($A974="","",(IF((VLOOKUP($A974,DATA!$A$1:$M$38,9,FALSE))="X","X",(IF(I973="X",1,I973+1)))))</f>
        <v/>
      </c>
      <c r="J974" s="51" t="str">
        <f>IF($A974="","",(IF((VLOOKUP($A974,DATA!$A$1:$M$38,10,FALSE))="X","X",(IF(J973="X",1,J973+1)))))</f>
        <v/>
      </c>
      <c r="K974" s="50" t="str">
        <f>IF($A974="","",(IF((VLOOKUP($A974,DATA!$A$1:$M$38,11,FALSE))="X","X",(IF(K973="X",1,K973+1)))))</f>
        <v/>
      </c>
      <c r="L974" s="50" t="str">
        <f>IF($A974="","",(IF((VLOOKUP($A974,DATA!$A$1:$M$38,12,FALSE))="X","X",(IF(L973="X",1,L973+1)))))</f>
        <v/>
      </c>
      <c r="M974" s="50" t="str">
        <f>IF($A974="","",(IF((VLOOKUP($A974,DATA!$A$1:$M$38,13,FALSE))="X","X",(IF(M973="X",1,M973+1)))))</f>
        <v/>
      </c>
      <c r="N974" s="53" t="str">
        <f t="shared" si="30"/>
        <v/>
      </c>
      <c r="O974" s="51" t="str">
        <f t="shared" si="31"/>
        <v/>
      </c>
      <c r="P974" s="50" t="str">
        <f>IF($A974="","",(IF((VLOOKUP($A974,DATA!$S$1:$AC$38,2,FALSE))="X","X",(IF(P973="X",1,P973+1)))))</f>
        <v/>
      </c>
      <c r="Q974" s="50" t="str">
        <f>IF($A974="","",(IF((VLOOKUP($A974,DATA!$S$1:$AC$38,3,FALSE))="X","X",(IF(Q973="X",1,Q973+1)))))</f>
        <v/>
      </c>
      <c r="R974" s="50" t="str">
        <f>IF($A974="","",(IF((VLOOKUP($A974,DATA!$S$1:$AC$38,4,FALSE))="X","X",(IF(R973="X",1,R973+1)))))</f>
        <v/>
      </c>
      <c r="S974" s="50" t="str">
        <f>IF($A974="","",(IF((VLOOKUP($A974,DATA!$S$1:$AC$38,5,FALSE))="X","X",(IF(S973="X",1,S973+1)))))</f>
        <v/>
      </c>
      <c r="T974" s="50" t="str">
        <f>IF($A974="","",(IF((VLOOKUP($A974,DATA!$S$1:$AC$38,6,FALSE))="X","X",(IF(T973="X",1,T973+1)))))</f>
        <v/>
      </c>
      <c r="U974" s="50" t="str">
        <f>IF($A974="","",(IF((VLOOKUP($A974,DATA!$S$1:$AC$38,7,FALSE))="X","X",(IF(U973="X",1,U973+1)))))</f>
        <v/>
      </c>
      <c r="V974" s="51" t="str">
        <f>IF($A974="","",(IF((VLOOKUP($A974,DATA!$S$1:$AC$38,8,FALSE))="X","X",(IF(V973="X",1,V973+1)))))</f>
        <v/>
      </c>
      <c r="W974" s="50" t="str">
        <f>IF($A974="","",(IF((VLOOKUP($A974,DATA!$S$1:$AC$38,9,FALSE))="X","X",(IF(W973="X",1,W973+1)))))</f>
        <v/>
      </c>
      <c r="X974" s="50" t="str">
        <f>IF($A974="","",(IF((VLOOKUP($A974,DATA!$S$1:$AC$38,10,FALSE))="X","X",(IF(X973="X",1,X973+1)))))</f>
        <v/>
      </c>
      <c r="Y974" s="51" t="str">
        <f>IF($A974="","",(IF((VLOOKUP($A974,DATA!$S$1:$AC$38,11,FALSE))="X","X",(IF(Y973="X",1,Y973+1)))))</f>
        <v/>
      </c>
    </row>
    <row r="975" spans="2:25" ht="18.600000000000001" customHeight="1" x14ac:dyDescent="0.25">
      <c r="B975" s="50" t="str">
        <f>IF($A975="","",(IF((VLOOKUP($A975,DATA!$A$1:$M$38,2,FALSE))="X","X",(IF(B974="X",1,B974+1)))))</f>
        <v/>
      </c>
      <c r="C975" s="51" t="str">
        <f>IF($A975="","",(IF((VLOOKUP($A975,DATA!$A$1:$M$38,3,FALSE))="X","X",(IF(C974="X",1,C974+1)))))</f>
        <v/>
      </c>
      <c r="D975" s="50" t="str">
        <f>IF($A975="","",(IF((VLOOKUP($A975,DATA!$A$1:$M$38,4,FALSE))="X","X",(IF(D974="X",1,D974+1)))))</f>
        <v/>
      </c>
      <c r="E975" s="51" t="str">
        <f>IF($A975="","",(IF((VLOOKUP($A975,DATA!$A$1:$M$38,5,FALSE))="X","X",(IF(E974="X",1,E974+1)))))</f>
        <v/>
      </c>
      <c r="F975" s="50" t="str">
        <f>IF($A975="","",(IF((VLOOKUP($A975,DATA!$A$1:$M$38,6,FALSE))="X","X",(IF(F974="X",1,F974+1)))))</f>
        <v/>
      </c>
      <c r="G975" s="51" t="str">
        <f>IF($A975="","",(IF((VLOOKUP($A975,DATA!$A$1:$M$38,7,FALSE))="X","X",(IF(G974="X",1,G974+1)))))</f>
        <v/>
      </c>
      <c r="H975" s="50" t="str">
        <f>IF($A975="","",(IF((VLOOKUP($A975,DATA!$A$1:$M$38,8,FALSE))="X","X",(IF(H974="X",1,H974+1)))))</f>
        <v/>
      </c>
      <c r="I975" s="50" t="str">
        <f>IF($A975="","",(IF((VLOOKUP($A975,DATA!$A$1:$M$38,9,FALSE))="X","X",(IF(I974="X",1,I974+1)))))</f>
        <v/>
      </c>
      <c r="J975" s="51" t="str">
        <f>IF($A975="","",(IF((VLOOKUP($A975,DATA!$A$1:$M$38,10,FALSE))="X","X",(IF(J974="X",1,J974+1)))))</f>
        <v/>
      </c>
      <c r="K975" s="50" t="str">
        <f>IF($A975="","",(IF((VLOOKUP($A975,DATA!$A$1:$M$38,11,FALSE))="X","X",(IF(K974="X",1,K974+1)))))</f>
        <v/>
      </c>
      <c r="L975" s="50" t="str">
        <f>IF($A975="","",(IF((VLOOKUP($A975,DATA!$A$1:$M$38,12,FALSE))="X","X",(IF(L974="X",1,L974+1)))))</f>
        <v/>
      </c>
      <c r="M975" s="50" t="str">
        <f>IF($A975="","",(IF((VLOOKUP($A975,DATA!$A$1:$M$38,13,FALSE))="X","X",(IF(M974="X",1,M974+1)))))</f>
        <v/>
      </c>
      <c r="N975" s="53" t="str">
        <f t="shared" si="30"/>
        <v/>
      </c>
      <c r="O975" s="51" t="str">
        <f t="shared" si="31"/>
        <v/>
      </c>
      <c r="P975" s="50" t="str">
        <f>IF($A975="","",(IF((VLOOKUP($A975,DATA!$S$1:$AC$38,2,FALSE))="X","X",(IF(P974="X",1,P974+1)))))</f>
        <v/>
      </c>
      <c r="Q975" s="50" t="str">
        <f>IF($A975="","",(IF((VLOOKUP($A975,DATA!$S$1:$AC$38,3,FALSE))="X","X",(IF(Q974="X",1,Q974+1)))))</f>
        <v/>
      </c>
      <c r="R975" s="50" t="str">
        <f>IF($A975="","",(IF((VLOOKUP($A975,DATA!$S$1:$AC$38,4,FALSE))="X","X",(IF(R974="X",1,R974+1)))))</f>
        <v/>
      </c>
      <c r="S975" s="50" t="str">
        <f>IF($A975="","",(IF((VLOOKUP($A975,DATA!$S$1:$AC$38,5,FALSE))="X","X",(IF(S974="X",1,S974+1)))))</f>
        <v/>
      </c>
      <c r="T975" s="50" t="str">
        <f>IF($A975="","",(IF((VLOOKUP($A975,DATA!$S$1:$AC$38,6,FALSE))="X","X",(IF(T974="X",1,T974+1)))))</f>
        <v/>
      </c>
      <c r="U975" s="50" t="str">
        <f>IF($A975="","",(IF((VLOOKUP($A975,DATA!$S$1:$AC$38,7,FALSE))="X","X",(IF(U974="X",1,U974+1)))))</f>
        <v/>
      </c>
      <c r="V975" s="51" t="str">
        <f>IF($A975="","",(IF((VLOOKUP($A975,DATA!$S$1:$AC$38,8,FALSE))="X","X",(IF(V974="X",1,V974+1)))))</f>
        <v/>
      </c>
      <c r="W975" s="50" t="str">
        <f>IF($A975="","",(IF((VLOOKUP($A975,DATA!$S$1:$AC$38,9,FALSE))="X","X",(IF(W974="X",1,W974+1)))))</f>
        <v/>
      </c>
      <c r="X975" s="50" t="str">
        <f>IF($A975="","",(IF((VLOOKUP($A975,DATA!$S$1:$AC$38,10,FALSE))="X","X",(IF(X974="X",1,X974+1)))))</f>
        <v/>
      </c>
      <c r="Y975" s="51" t="str">
        <f>IF($A975="","",(IF((VLOOKUP($A975,DATA!$S$1:$AC$38,11,FALSE))="X","X",(IF(Y974="X",1,Y974+1)))))</f>
        <v/>
      </c>
    </row>
    <row r="976" spans="2:25" ht="18.600000000000001" customHeight="1" x14ac:dyDescent="0.25">
      <c r="B976" s="50" t="str">
        <f>IF($A976="","",(IF((VLOOKUP($A976,DATA!$A$1:$M$38,2,FALSE))="X","X",(IF(B975="X",1,B975+1)))))</f>
        <v/>
      </c>
      <c r="C976" s="51" t="str">
        <f>IF($A976="","",(IF((VLOOKUP($A976,DATA!$A$1:$M$38,3,FALSE))="X","X",(IF(C975="X",1,C975+1)))))</f>
        <v/>
      </c>
      <c r="D976" s="50" t="str">
        <f>IF($A976="","",(IF((VLOOKUP($A976,DATA!$A$1:$M$38,4,FALSE))="X","X",(IF(D975="X",1,D975+1)))))</f>
        <v/>
      </c>
      <c r="E976" s="51" t="str">
        <f>IF($A976="","",(IF((VLOOKUP($A976,DATA!$A$1:$M$38,5,FALSE))="X","X",(IF(E975="X",1,E975+1)))))</f>
        <v/>
      </c>
      <c r="F976" s="50" t="str">
        <f>IF($A976="","",(IF((VLOOKUP($A976,DATA!$A$1:$M$38,6,FALSE))="X","X",(IF(F975="X",1,F975+1)))))</f>
        <v/>
      </c>
      <c r="G976" s="51" t="str">
        <f>IF($A976="","",(IF((VLOOKUP($A976,DATA!$A$1:$M$38,7,FALSE))="X","X",(IF(G975="X",1,G975+1)))))</f>
        <v/>
      </c>
      <c r="H976" s="50" t="str">
        <f>IF($A976="","",(IF((VLOOKUP($A976,DATA!$A$1:$M$38,8,FALSE))="X","X",(IF(H975="X",1,H975+1)))))</f>
        <v/>
      </c>
      <c r="I976" s="50" t="str">
        <f>IF($A976="","",(IF((VLOOKUP($A976,DATA!$A$1:$M$38,9,FALSE))="X","X",(IF(I975="X",1,I975+1)))))</f>
        <v/>
      </c>
      <c r="J976" s="51" t="str">
        <f>IF($A976="","",(IF((VLOOKUP($A976,DATA!$A$1:$M$38,10,FALSE))="X","X",(IF(J975="X",1,J975+1)))))</f>
        <v/>
      </c>
      <c r="K976" s="50" t="str">
        <f>IF($A976="","",(IF((VLOOKUP($A976,DATA!$A$1:$M$38,11,FALSE))="X","X",(IF(K975="X",1,K975+1)))))</f>
        <v/>
      </c>
      <c r="L976" s="50" t="str">
        <f>IF($A976="","",(IF((VLOOKUP($A976,DATA!$A$1:$M$38,12,FALSE))="X","X",(IF(L975="X",1,L975+1)))))</f>
        <v/>
      </c>
      <c r="M976" s="50" t="str">
        <f>IF($A976="","",(IF((VLOOKUP($A976,DATA!$A$1:$M$38,13,FALSE))="X","X",(IF(M975="X",1,M975+1)))))</f>
        <v/>
      </c>
      <c r="N976" s="53" t="str">
        <f t="shared" si="30"/>
        <v/>
      </c>
      <c r="O976" s="51" t="str">
        <f t="shared" si="31"/>
        <v/>
      </c>
      <c r="P976" s="50" t="str">
        <f>IF($A976="","",(IF((VLOOKUP($A976,DATA!$S$1:$AC$38,2,FALSE))="X","X",(IF(P975="X",1,P975+1)))))</f>
        <v/>
      </c>
      <c r="Q976" s="50" t="str">
        <f>IF($A976="","",(IF((VLOOKUP($A976,DATA!$S$1:$AC$38,3,FALSE))="X","X",(IF(Q975="X",1,Q975+1)))))</f>
        <v/>
      </c>
      <c r="R976" s="50" t="str">
        <f>IF($A976="","",(IF((VLOOKUP($A976,DATA!$S$1:$AC$38,4,FALSE))="X","X",(IF(R975="X",1,R975+1)))))</f>
        <v/>
      </c>
      <c r="S976" s="50" t="str">
        <f>IF($A976="","",(IF((VLOOKUP($A976,DATA!$S$1:$AC$38,5,FALSE))="X","X",(IF(S975="X",1,S975+1)))))</f>
        <v/>
      </c>
      <c r="T976" s="50" t="str">
        <f>IF($A976="","",(IF((VLOOKUP($A976,DATA!$S$1:$AC$38,6,FALSE))="X","X",(IF(T975="X",1,T975+1)))))</f>
        <v/>
      </c>
      <c r="U976" s="50" t="str">
        <f>IF($A976="","",(IF((VLOOKUP($A976,DATA!$S$1:$AC$38,7,FALSE))="X","X",(IF(U975="X",1,U975+1)))))</f>
        <v/>
      </c>
      <c r="V976" s="51" t="str">
        <f>IF($A976="","",(IF((VLOOKUP($A976,DATA!$S$1:$AC$38,8,FALSE))="X","X",(IF(V975="X",1,V975+1)))))</f>
        <v/>
      </c>
      <c r="W976" s="50" t="str">
        <f>IF($A976="","",(IF((VLOOKUP($A976,DATA!$S$1:$AC$38,9,FALSE))="X","X",(IF(W975="X",1,W975+1)))))</f>
        <v/>
      </c>
      <c r="X976" s="50" t="str">
        <f>IF($A976="","",(IF((VLOOKUP($A976,DATA!$S$1:$AC$38,10,FALSE))="X","X",(IF(X975="X",1,X975+1)))))</f>
        <v/>
      </c>
      <c r="Y976" s="51" t="str">
        <f>IF($A976="","",(IF((VLOOKUP($A976,DATA!$S$1:$AC$38,11,FALSE))="X","X",(IF(Y975="X",1,Y975+1)))))</f>
        <v/>
      </c>
    </row>
    <row r="977" spans="2:25" ht="18.600000000000001" customHeight="1" x14ac:dyDescent="0.25">
      <c r="B977" s="50" t="str">
        <f>IF($A977="","",(IF((VLOOKUP($A977,DATA!$A$1:$M$38,2,FALSE))="X","X",(IF(B976="X",1,B976+1)))))</f>
        <v/>
      </c>
      <c r="C977" s="51" t="str">
        <f>IF($A977="","",(IF((VLOOKUP($A977,DATA!$A$1:$M$38,3,FALSE))="X","X",(IF(C976="X",1,C976+1)))))</f>
        <v/>
      </c>
      <c r="D977" s="50" t="str">
        <f>IF($A977="","",(IF((VLOOKUP($A977,DATA!$A$1:$M$38,4,FALSE))="X","X",(IF(D976="X",1,D976+1)))))</f>
        <v/>
      </c>
      <c r="E977" s="51" t="str">
        <f>IF($A977="","",(IF((VLOOKUP($A977,DATA!$A$1:$M$38,5,FALSE))="X","X",(IF(E976="X",1,E976+1)))))</f>
        <v/>
      </c>
      <c r="F977" s="50" t="str">
        <f>IF($A977="","",(IF((VLOOKUP($A977,DATA!$A$1:$M$38,6,FALSE))="X","X",(IF(F976="X",1,F976+1)))))</f>
        <v/>
      </c>
      <c r="G977" s="51" t="str">
        <f>IF($A977="","",(IF((VLOOKUP($A977,DATA!$A$1:$M$38,7,FALSE))="X","X",(IF(G976="X",1,G976+1)))))</f>
        <v/>
      </c>
      <c r="H977" s="50" t="str">
        <f>IF($A977="","",(IF((VLOOKUP($A977,DATA!$A$1:$M$38,8,FALSE))="X","X",(IF(H976="X",1,H976+1)))))</f>
        <v/>
      </c>
      <c r="I977" s="50" t="str">
        <f>IF($A977="","",(IF((VLOOKUP($A977,DATA!$A$1:$M$38,9,FALSE))="X","X",(IF(I976="X",1,I976+1)))))</f>
        <v/>
      </c>
      <c r="J977" s="51" t="str">
        <f>IF($A977="","",(IF((VLOOKUP($A977,DATA!$A$1:$M$38,10,FALSE))="X","X",(IF(J976="X",1,J976+1)))))</f>
        <v/>
      </c>
      <c r="K977" s="50" t="str">
        <f>IF($A977="","",(IF((VLOOKUP($A977,DATA!$A$1:$M$38,11,FALSE))="X","X",(IF(K976="X",1,K976+1)))))</f>
        <v/>
      </c>
      <c r="L977" s="50" t="str">
        <f>IF($A977="","",(IF((VLOOKUP($A977,DATA!$A$1:$M$38,12,FALSE))="X","X",(IF(L976="X",1,L976+1)))))</f>
        <v/>
      </c>
      <c r="M977" s="50" t="str">
        <f>IF($A977="","",(IF((VLOOKUP($A977,DATA!$A$1:$M$38,13,FALSE))="X","X",(IF(M976="X",1,M976+1)))))</f>
        <v/>
      </c>
      <c r="N977" s="53" t="str">
        <f t="shared" si="30"/>
        <v/>
      </c>
      <c r="O977" s="51" t="str">
        <f t="shared" si="31"/>
        <v/>
      </c>
      <c r="P977" s="50" t="str">
        <f>IF($A977="","",(IF((VLOOKUP($A977,DATA!$S$1:$AC$38,2,FALSE))="X","X",(IF(P976="X",1,P976+1)))))</f>
        <v/>
      </c>
      <c r="Q977" s="50" t="str">
        <f>IF($A977="","",(IF((VLOOKUP($A977,DATA!$S$1:$AC$38,3,FALSE))="X","X",(IF(Q976="X",1,Q976+1)))))</f>
        <v/>
      </c>
      <c r="R977" s="50" t="str">
        <f>IF($A977="","",(IF((VLOOKUP($A977,DATA!$S$1:$AC$38,4,FALSE))="X","X",(IF(R976="X",1,R976+1)))))</f>
        <v/>
      </c>
      <c r="S977" s="50" t="str">
        <f>IF($A977="","",(IF((VLOOKUP($A977,DATA!$S$1:$AC$38,5,FALSE))="X","X",(IF(S976="X",1,S976+1)))))</f>
        <v/>
      </c>
      <c r="T977" s="50" t="str">
        <f>IF($A977="","",(IF((VLOOKUP($A977,DATA!$S$1:$AC$38,6,FALSE))="X","X",(IF(T976="X",1,T976+1)))))</f>
        <v/>
      </c>
      <c r="U977" s="50" t="str">
        <f>IF($A977="","",(IF((VLOOKUP($A977,DATA!$S$1:$AC$38,7,FALSE))="X","X",(IF(U976="X",1,U976+1)))))</f>
        <v/>
      </c>
      <c r="V977" s="51" t="str">
        <f>IF($A977="","",(IF((VLOOKUP($A977,DATA!$S$1:$AC$38,8,FALSE))="X","X",(IF(V976="X",1,V976+1)))))</f>
        <v/>
      </c>
      <c r="W977" s="50" t="str">
        <f>IF($A977="","",(IF((VLOOKUP($A977,DATA!$S$1:$AC$38,9,FALSE))="X","X",(IF(W976="X",1,W976+1)))))</f>
        <v/>
      </c>
      <c r="X977" s="50" t="str">
        <f>IF($A977="","",(IF((VLOOKUP($A977,DATA!$S$1:$AC$38,10,FALSE))="X","X",(IF(X976="X",1,X976+1)))))</f>
        <v/>
      </c>
      <c r="Y977" s="51" t="str">
        <f>IF($A977="","",(IF((VLOOKUP($A977,DATA!$S$1:$AC$38,11,FALSE))="X","X",(IF(Y976="X",1,Y976+1)))))</f>
        <v/>
      </c>
    </row>
    <row r="978" spans="2:25" ht="18.600000000000001" customHeight="1" x14ac:dyDescent="0.25">
      <c r="B978" s="50" t="str">
        <f>IF($A978="","",(IF((VLOOKUP($A978,DATA!$A$1:$M$38,2,FALSE))="X","X",(IF(B977="X",1,B977+1)))))</f>
        <v/>
      </c>
      <c r="C978" s="51" t="str">
        <f>IF($A978="","",(IF((VLOOKUP($A978,DATA!$A$1:$M$38,3,FALSE))="X","X",(IF(C977="X",1,C977+1)))))</f>
        <v/>
      </c>
      <c r="D978" s="50" t="str">
        <f>IF($A978="","",(IF((VLOOKUP($A978,DATA!$A$1:$M$38,4,FALSE))="X","X",(IF(D977="X",1,D977+1)))))</f>
        <v/>
      </c>
      <c r="E978" s="51" t="str">
        <f>IF($A978="","",(IF((VLOOKUP($A978,DATA!$A$1:$M$38,5,FALSE))="X","X",(IF(E977="X",1,E977+1)))))</f>
        <v/>
      </c>
      <c r="F978" s="50" t="str">
        <f>IF($A978="","",(IF((VLOOKUP($A978,DATA!$A$1:$M$38,6,FALSE))="X","X",(IF(F977="X",1,F977+1)))))</f>
        <v/>
      </c>
      <c r="G978" s="51" t="str">
        <f>IF($A978="","",(IF((VLOOKUP($A978,DATA!$A$1:$M$38,7,FALSE))="X","X",(IF(G977="X",1,G977+1)))))</f>
        <v/>
      </c>
      <c r="H978" s="50" t="str">
        <f>IF($A978="","",(IF((VLOOKUP($A978,DATA!$A$1:$M$38,8,FALSE))="X","X",(IF(H977="X",1,H977+1)))))</f>
        <v/>
      </c>
      <c r="I978" s="50" t="str">
        <f>IF($A978="","",(IF((VLOOKUP($A978,DATA!$A$1:$M$38,9,FALSE))="X","X",(IF(I977="X",1,I977+1)))))</f>
        <v/>
      </c>
      <c r="J978" s="51" t="str">
        <f>IF($A978="","",(IF((VLOOKUP($A978,DATA!$A$1:$M$38,10,FALSE))="X","X",(IF(J977="X",1,J977+1)))))</f>
        <v/>
      </c>
      <c r="K978" s="50" t="str">
        <f>IF($A978="","",(IF((VLOOKUP($A978,DATA!$A$1:$M$38,11,FALSE))="X","X",(IF(K977="X",1,K977+1)))))</f>
        <v/>
      </c>
      <c r="L978" s="50" t="str">
        <f>IF($A978="","",(IF((VLOOKUP($A978,DATA!$A$1:$M$38,12,FALSE))="X","X",(IF(L977="X",1,L977+1)))))</f>
        <v/>
      </c>
      <c r="M978" s="50" t="str">
        <f>IF($A978="","",(IF((VLOOKUP($A978,DATA!$A$1:$M$38,13,FALSE))="X","X",(IF(M977="X",1,M977+1)))))</f>
        <v/>
      </c>
      <c r="N978" s="53" t="str">
        <f t="shared" si="30"/>
        <v/>
      </c>
      <c r="O978" s="51" t="str">
        <f t="shared" si="31"/>
        <v/>
      </c>
      <c r="P978" s="50" t="str">
        <f>IF($A978="","",(IF((VLOOKUP($A978,DATA!$S$1:$AC$38,2,FALSE))="X","X",(IF(P977="X",1,P977+1)))))</f>
        <v/>
      </c>
      <c r="Q978" s="50" t="str">
        <f>IF($A978="","",(IF((VLOOKUP($A978,DATA!$S$1:$AC$38,3,FALSE))="X","X",(IF(Q977="X",1,Q977+1)))))</f>
        <v/>
      </c>
      <c r="R978" s="50" t="str">
        <f>IF($A978="","",(IF((VLOOKUP($A978,DATA!$S$1:$AC$38,4,FALSE))="X","X",(IF(R977="X",1,R977+1)))))</f>
        <v/>
      </c>
      <c r="S978" s="50" t="str">
        <f>IF($A978="","",(IF((VLOOKUP($A978,DATA!$S$1:$AC$38,5,FALSE))="X","X",(IF(S977="X",1,S977+1)))))</f>
        <v/>
      </c>
      <c r="T978" s="50" t="str">
        <f>IF($A978="","",(IF((VLOOKUP($A978,DATA!$S$1:$AC$38,6,FALSE))="X","X",(IF(T977="X",1,T977+1)))))</f>
        <v/>
      </c>
      <c r="U978" s="50" t="str">
        <f>IF($A978="","",(IF((VLOOKUP($A978,DATA!$S$1:$AC$38,7,FALSE))="X","X",(IF(U977="X",1,U977+1)))))</f>
        <v/>
      </c>
      <c r="V978" s="51" t="str">
        <f>IF($A978="","",(IF((VLOOKUP($A978,DATA!$S$1:$AC$38,8,FALSE))="X","X",(IF(V977="X",1,V977+1)))))</f>
        <v/>
      </c>
      <c r="W978" s="50" t="str">
        <f>IF($A978="","",(IF((VLOOKUP($A978,DATA!$S$1:$AC$38,9,FALSE))="X","X",(IF(W977="X",1,W977+1)))))</f>
        <v/>
      </c>
      <c r="X978" s="50" t="str">
        <f>IF($A978="","",(IF((VLOOKUP($A978,DATA!$S$1:$AC$38,10,FALSE))="X","X",(IF(X977="X",1,X977+1)))))</f>
        <v/>
      </c>
      <c r="Y978" s="51" t="str">
        <f>IF($A978="","",(IF((VLOOKUP($A978,DATA!$S$1:$AC$38,11,FALSE))="X","X",(IF(Y977="X",1,Y977+1)))))</f>
        <v/>
      </c>
    </row>
    <row r="979" spans="2:25" ht="18.600000000000001" customHeight="1" x14ac:dyDescent="0.25">
      <c r="B979" s="50" t="str">
        <f>IF($A979="","",(IF((VLOOKUP($A979,DATA!$A$1:$M$38,2,FALSE))="X","X",(IF(B978="X",1,B978+1)))))</f>
        <v/>
      </c>
      <c r="C979" s="51" t="str">
        <f>IF($A979="","",(IF((VLOOKUP($A979,DATA!$A$1:$M$38,3,FALSE))="X","X",(IF(C978="X",1,C978+1)))))</f>
        <v/>
      </c>
      <c r="D979" s="50" t="str">
        <f>IF($A979="","",(IF((VLOOKUP($A979,DATA!$A$1:$M$38,4,FALSE))="X","X",(IF(D978="X",1,D978+1)))))</f>
        <v/>
      </c>
      <c r="E979" s="51" t="str">
        <f>IF($A979="","",(IF((VLOOKUP($A979,DATA!$A$1:$M$38,5,FALSE))="X","X",(IF(E978="X",1,E978+1)))))</f>
        <v/>
      </c>
      <c r="F979" s="50" t="str">
        <f>IF($A979="","",(IF((VLOOKUP($A979,DATA!$A$1:$M$38,6,FALSE))="X","X",(IF(F978="X",1,F978+1)))))</f>
        <v/>
      </c>
      <c r="G979" s="51" t="str">
        <f>IF($A979="","",(IF((VLOOKUP($A979,DATA!$A$1:$M$38,7,FALSE))="X","X",(IF(G978="X",1,G978+1)))))</f>
        <v/>
      </c>
      <c r="H979" s="50" t="str">
        <f>IF($A979="","",(IF((VLOOKUP($A979,DATA!$A$1:$M$38,8,FALSE))="X","X",(IF(H978="X",1,H978+1)))))</f>
        <v/>
      </c>
      <c r="I979" s="50" t="str">
        <f>IF($A979="","",(IF((VLOOKUP($A979,DATA!$A$1:$M$38,9,FALSE))="X","X",(IF(I978="X",1,I978+1)))))</f>
        <v/>
      </c>
      <c r="J979" s="51" t="str">
        <f>IF($A979="","",(IF((VLOOKUP($A979,DATA!$A$1:$M$38,10,FALSE))="X","X",(IF(J978="X",1,J978+1)))))</f>
        <v/>
      </c>
      <c r="K979" s="50" t="str">
        <f>IF($A979="","",(IF((VLOOKUP($A979,DATA!$A$1:$M$38,11,FALSE))="X","X",(IF(K978="X",1,K978+1)))))</f>
        <v/>
      </c>
      <c r="L979" s="50" t="str">
        <f>IF($A979="","",(IF((VLOOKUP($A979,DATA!$A$1:$M$38,12,FALSE))="X","X",(IF(L978="X",1,L978+1)))))</f>
        <v/>
      </c>
      <c r="M979" s="50" t="str">
        <f>IF($A979="","",(IF((VLOOKUP($A979,DATA!$A$1:$M$38,13,FALSE))="X","X",(IF(M978="X",1,M978+1)))))</f>
        <v/>
      </c>
      <c r="N979" s="53" t="str">
        <f t="shared" si="30"/>
        <v/>
      </c>
      <c r="O979" s="51" t="str">
        <f t="shared" si="31"/>
        <v/>
      </c>
      <c r="P979" s="50" t="str">
        <f>IF($A979="","",(IF((VLOOKUP($A979,DATA!$S$1:$AC$38,2,FALSE))="X","X",(IF(P978="X",1,P978+1)))))</f>
        <v/>
      </c>
      <c r="Q979" s="50" t="str">
        <f>IF($A979="","",(IF((VLOOKUP($A979,DATA!$S$1:$AC$38,3,FALSE))="X","X",(IF(Q978="X",1,Q978+1)))))</f>
        <v/>
      </c>
      <c r="R979" s="50" t="str">
        <f>IF($A979="","",(IF((VLOOKUP($A979,DATA!$S$1:$AC$38,4,FALSE))="X","X",(IF(R978="X",1,R978+1)))))</f>
        <v/>
      </c>
      <c r="S979" s="50" t="str">
        <f>IF($A979="","",(IF((VLOOKUP($A979,DATA!$S$1:$AC$38,5,FALSE))="X","X",(IF(S978="X",1,S978+1)))))</f>
        <v/>
      </c>
      <c r="T979" s="50" t="str">
        <f>IF($A979="","",(IF((VLOOKUP($A979,DATA!$S$1:$AC$38,6,FALSE))="X","X",(IF(T978="X",1,T978+1)))))</f>
        <v/>
      </c>
      <c r="U979" s="50" t="str">
        <f>IF($A979="","",(IF((VLOOKUP($A979,DATA!$S$1:$AC$38,7,FALSE))="X","X",(IF(U978="X",1,U978+1)))))</f>
        <v/>
      </c>
      <c r="V979" s="51" t="str">
        <f>IF($A979="","",(IF((VLOOKUP($A979,DATA!$S$1:$AC$38,8,FALSE))="X","X",(IF(V978="X",1,V978+1)))))</f>
        <v/>
      </c>
      <c r="W979" s="50" t="str">
        <f>IF($A979="","",(IF((VLOOKUP($A979,DATA!$S$1:$AC$38,9,FALSE))="X","X",(IF(W978="X",1,W978+1)))))</f>
        <v/>
      </c>
      <c r="X979" s="50" t="str">
        <f>IF($A979="","",(IF((VLOOKUP($A979,DATA!$S$1:$AC$38,10,FALSE))="X","X",(IF(X978="X",1,X978+1)))))</f>
        <v/>
      </c>
      <c r="Y979" s="51" t="str">
        <f>IF($A979="","",(IF((VLOOKUP($A979,DATA!$S$1:$AC$38,11,FALSE))="X","X",(IF(Y978="X",1,Y978+1)))))</f>
        <v/>
      </c>
    </row>
    <row r="980" spans="2:25" ht="18.600000000000001" customHeight="1" x14ac:dyDescent="0.25">
      <c r="B980" s="50" t="str">
        <f>IF($A980="","",(IF((VLOOKUP($A980,DATA!$A$1:$M$38,2,FALSE))="X","X",(IF(B979="X",1,B979+1)))))</f>
        <v/>
      </c>
      <c r="C980" s="51" t="str">
        <f>IF($A980="","",(IF((VLOOKUP($A980,DATA!$A$1:$M$38,3,FALSE))="X","X",(IF(C979="X",1,C979+1)))))</f>
        <v/>
      </c>
      <c r="D980" s="50" t="str">
        <f>IF($A980="","",(IF((VLOOKUP($A980,DATA!$A$1:$M$38,4,FALSE))="X","X",(IF(D979="X",1,D979+1)))))</f>
        <v/>
      </c>
      <c r="E980" s="51" t="str">
        <f>IF($A980="","",(IF((VLOOKUP($A980,DATA!$A$1:$M$38,5,FALSE))="X","X",(IF(E979="X",1,E979+1)))))</f>
        <v/>
      </c>
      <c r="F980" s="50" t="str">
        <f>IF($A980="","",(IF((VLOOKUP($A980,DATA!$A$1:$M$38,6,FALSE))="X","X",(IF(F979="X",1,F979+1)))))</f>
        <v/>
      </c>
      <c r="G980" s="51" t="str">
        <f>IF($A980="","",(IF((VLOOKUP($A980,DATA!$A$1:$M$38,7,FALSE))="X","X",(IF(G979="X",1,G979+1)))))</f>
        <v/>
      </c>
      <c r="H980" s="50" t="str">
        <f>IF($A980="","",(IF((VLOOKUP($A980,DATA!$A$1:$M$38,8,FALSE))="X","X",(IF(H979="X",1,H979+1)))))</f>
        <v/>
      </c>
      <c r="I980" s="50" t="str">
        <f>IF($A980="","",(IF((VLOOKUP($A980,DATA!$A$1:$M$38,9,FALSE))="X","X",(IF(I979="X",1,I979+1)))))</f>
        <v/>
      </c>
      <c r="J980" s="51" t="str">
        <f>IF($A980="","",(IF((VLOOKUP($A980,DATA!$A$1:$M$38,10,FALSE))="X","X",(IF(J979="X",1,J979+1)))))</f>
        <v/>
      </c>
      <c r="K980" s="50" t="str">
        <f>IF($A980="","",(IF((VLOOKUP($A980,DATA!$A$1:$M$38,11,FALSE))="X","X",(IF(K979="X",1,K979+1)))))</f>
        <v/>
      </c>
      <c r="L980" s="50" t="str">
        <f>IF($A980="","",(IF((VLOOKUP($A980,DATA!$A$1:$M$38,12,FALSE))="X","X",(IF(L979="X",1,L979+1)))))</f>
        <v/>
      </c>
      <c r="M980" s="50" t="str">
        <f>IF($A980="","",(IF((VLOOKUP($A980,DATA!$A$1:$M$38,13,FALSE))="X","X",(IF(M979="X",1,M979+1)))))</f>
        <v/>
      </c>
      <c r="N980" s="53" t="str">
        <f t="shared" si="30"/>
        <v/>
      </c>
      <c r="O980" s="51" t="str">
        <f t="shared" si="31"/>
        <v/>
      </c>
      <c r="P980" s="50" t="str">
        <f>IF($A980="","",(IF((VLOOKUP($A980,DATA!$S$1:$AC$38,2,FALSE))="X","X",(IF(P979="X",1,P979+1)))))</f>
        <v/>
      </c>
      <c r="Q980" s="50" t="str">
        <f>IF($A980="","",(IF((VLOOKUP($A980,DATA!$S$1:$AC$38,3,FALSE))="X","X",(IF(Q979="X",1,Q979+1)))))</f>
        <v/>
      </c>
      <c r="R980" s="50" t="str">
        <f>IF($A980="","",(IF((VLOOKUP($A980,DATA!$S$1:$AC$38,4,FALSE))="X","X",(IF(R979="X",1,R979+1)))))</f>
        <v/>
      </c>
      <c r="S980" s="50" t="str">
        <f>IF($A980="","",(IF((VLOOKUP($A980,DATA!$S$1:$AC$38,5,FALSE))="X","X",(IF(S979="X",1,S979+1)))))</f>
        <v/>
      </c>
      <c r="T980" s="50" t="str">
        <f>IF($A980="","",(IF((VLOOKUP($A980,DATA!$S$1:$AC$38,6,FALSE))="X","X",(IF(T979="X",1,T979+1)))))</f>
        <v/>
      </c>
      <c r="U980" s="50" t="str">
        <f>IF($A980="","",(IF((VLOOKUP($A980,DATA!$S$1:$AC$38,7,FALSE))="X","X",(IF(U979="X",1,U979+1)))))</f>
        <v/>
      </c>
      <c r="V980" s="51" t="str">
        <f>IF($A980="","",(IF((VLOOKUP($A980,DATA!$S$1:$AC$38,8,FALSE))="X","X",(IF(V979="X",1,V979+1)))))</f>
        <v/>
      </c>
      <c r="W980" s="50" t="str">
        <f>IF($A980="","",(IF((VLOOKUP($A980,DATA!$S$1:$AC$38,9,FALSE))="X","X",(IF(W979="X",1,W979+1)))))</f>
        <v/>
      </c>
      <c r="X980" s="50" t="str">
        <f>IF($A980="","",(IF((VLOOKUP($A980,DATA!$S$1:$AC$38,10,FALSE))="X","X",(IF(X979="X",1,X979+1)))))</f>
        <v/>
      </c>
      <c r="Y980" s="51" t="str">
        <f>IF($A980="","",(IF((VLOOKUP($A980,DATA!$S$1:$AC$38,11,FALSE))="X","X",(IF(Y979="X",1,Y979+1)))))</f>
        <v/>
      </c>
    </row>
    <row r="981" spans="2:25" ht="18.600000000000001" customHeight="1" x14ac:dyDescent="0.25">
      <c r="B981" s="50" t="str">
        <f>IF($A981="","",(IF((VLOOKUP($A981,DATA!$A$1:$M$38,2,FALSE))="X","X",(IF(B980="X",1,B980+1)))))</f>
        <v/>
      </c>
      <c r="C981" s="51" t="str">
        <f>IF($A981="","",(IF((VLOOKUP($A981,DATA!$A$1:$M$38,3,FALSE))="X","X",(IF(C980="X",1,C980+1)))))</f>
        <v/>
      </c>
      <c r="D981" s="50" t="str">
        <f>IF($A981="","",(IF((VLOOKUP($A981,DATA!$A$1:$M$38,4,FALSE))="X","X",(IF(D980="X",1,D980+1)))))</f>
        <v/>
      </c>
      <c r="E981" s="51" t="str">
        <f>IF($A981="","",(IF((VLOOKUP($A981,DATA!$A$1:$M$38,5,FALSE))="X","X",(IF(E980="X",1,E980+1)))))</f>
        <v/>
      </c>
      <c r="F981" s="50" t="str">
        <f>IF($A981="","",(IF((VLOOKUP($A981,DATA!$A$1:$M$38,6,FALSE))="X","X",(IF(F980="X",1,F980+1)))))</f>
        <v/>
      </c>
      <c r="G981" s="51" t="str">
        <f>IF($A981="","",(IF((VLOOKUP($A981,DATA!$A$1:$M$38,7,FALSE))="X","X",(IF(G980="X",1,G980+1)))))</f>
        <v/>
      </c>
      <c r="H981" s="50" t="str">
        <f>IF($A981="","",(IF((VLOOKUP($A981,DATA!$A$1:$M$38,8,FALSE))="X","X",(IF(H980="X",1,H980+1)))))</f>
        <v/>
      </c>
      <c r="I981" s="50" t="str">
        <f>IF($A981="","",(IF((VLOOKUP($A981,DATA!$A$1:$M$38,9,FALSE))="X","X",(IF(I980="X",1,I980+1)))))</f>
        <v/>
      </c>
      <c r="J981" s="51" t="str">
        <f>IF($A981="","",(IF((VLOOKUP($A981,DATA!$A$1:$M$38,10,FALSE))="X","X",(IF(J980="X",1,J980+1)))))</f>
        <v/>
      </c>
      <c r="K981" s="50" t="str">
        <f>IF($A981="","",(IF((VLOOKUP($A981,DATA!$A$1:$M$38,11,FALSE))="X","X",(IF(K980="X",1,K980+1)))))</f>
        <v/>
      </c>
      <c r="L981" s="50" t="str">
        <f>IF($A981="","",(IF((VLOOKUP($A981,DATA!$A$1:$M$38,12,FALSE))="X","X",(IF(L980="X",1,L980+1)))))</f>
        <v/>
      </c>
      <c r="M981" s="50" t="str">
        <f>IF($A981="","",(IF((VLOOKUP($A981,DATA!$A$1:$M$38,13,FALSE))="X","X",(IF(M980="X",1,M980+1)))))</f>
        <v/>
      </c>
      <c r="N981" s="53" t="str">
        <f t="shared" si="30"/>
        <v/>
      </c>
      <c r="O981" s="51" t="str">
        <f t="shared" si="31"/>
        <v/>
      </c>
      <c r="P981" s="50" t="str">
        <f>IF($A981="","",(IF((VLOOKUP($A981,DATA!$S$1:$AC$38,2,FALSE))="X","X",(IF(P980="X",1,P980+1)))))</f>
        <v/>
      </c>
      <c r="Q981" s="50" t="str">
        <f>IF($A981="","",(IF((VLOOKUP($A981,DATA!$S$1:$AC$38,3,FALSE))="X","X",(IF(Q980="X",1,Q980+1)))))</f>
        <v/>
      </c>
      <c r="R981" s="50" t="str">
        <f>IF($A981="","",(IF((VLOOKUP($A981,DATA!$S$1:$AC$38,4,FALSE))="X","X",(IF(R980="X",1,R980+1)))))</f>
        <v/>
      </c>
      <c r="S981" s="50" t="str">
        <f>IF($A981="","",(IF((VLOOKUP($A981,DATA!$S$1:$AC$38,5,FALSE))="X","X",(IF(S980="X",1,S980+1)))))</f>
        <v/>
      </c>
      <c r="T981" s="50" t="str">
        <f>IF($A981="","",(IF((VLOOKUP($A981,DATA!$S$1:$AC$38,6,FALSE))="X","X",(IF(T980="X",1,T980+1)))))</f>
        <v/>
      </c>
      <c r="U981" s="50" t="str">
        <f>IF($A981="","",(IF((VLOOKUP($A981,DATA!$S$1:$AC$38,7,FALSE))="X","X",(IF(U980="X",1,U980+1)))))</f>
        <v/>
      </c>
      <c r="V981" s="51" t="str">
        <f>IF($A981="","",(IF((VLOOKUP($A981,DATA!$S$1:$AC$38,8,FALSE))="X","X",(IF(V980="X",1,V980+1)))))</f>
        <v/>
      </c>
      <c r="W981" s="50" t="str">
        <f>IF($A981="","",(IF((VLOOKUP($A981,DATA!$S$1:$AC$38,9,FALSE))="X","X",(IF(W980="X",1,W980+1)))))</f>
        <v/>
      </c>
      <c r="X981" s="50" t="str">
        <f>IF($A981="","",(IF((VLOOKUP($A981,DATA!$S$1:$AC$38,10,FALSE))="X","X",(IF(X980="X",1,X980+1)))))</f>
        <v/>
      </c>
      <c r="Y981" s="51" t="str">
        <f>IF($A981="","",(IF((VLOOKUP($A981,DATA!$S$1:$AC$38,11,FALSE))="X","X",(IF(Y980="X",1,Y980+1)))))</f>
        <v/>
      </c>
    </row>
    <row r="982" spans="2:25" ht="18.600000000000001" customHeight="1" x14ac:dyDescent="0.25">
      <c r="B982" s="50" t="str">
        <f>IF($A982="","",(IF((VLOOKUP($A982,DATA!$A$1:$M$38,2,FALSE))="X","X",(IF(B981="X",1,B981+1)))))</f>
        <v/>
      </c>
      <c r="C982" s="51" t="str">
        <f>IF($A982="","",(IF((VLOOKUP($A982,DATA!$A$1:$M$38,3,FALSE))="X","X",(IF(C981="X",1,C981+1)))))</f>
        <v/>
      </c>
      <c r="D982" s="50" t="str">
        <f>IF($A982="","",(IF((VLOOKUP($A982,DATA!$A$1:$M$38,4,FALSE))="X","X",(IF(D981="X",1,D981+1)))))</f>
        <v/>
      </c>
      <c r="E982" s="51" t="str">
        <f>IF($A982="","",(IF((VLOOKUP($A982,DATA!$A$1:$M$38,5,FALSE))="X","X",(IF(E981="X",1,E981+1)))))</f>
        <v/>
      </c>
      <c r="F982" s="50" t="str">
        <f>IF($A982="","",(IF((VLOOKUP($A982,DATA!$A$1:$M$38,6,FALSE))="X","X",(IF(F981="X",1,F981+1)))))</f>
        <v/>
      </c>
      <c r="G982" s="51" t="str">
        <f>IF($A982="","",(IF((VLOOKUP($A982,DATA!$A$1:$M$38,7,FALSE))="X","X",(IF(G981="X",1,G981+1)))))</f>
        <v/>
      </c>
      <c r="H982" s="50" t="str">
        <f>IF($A982="","",(IF((VLOOKUP($A982,DATA!$A$1:$M$38,8,FALSE))="X","X",(IF(H981="X",1,H981+1)))))</f>
        <v/>
      </c>
      <c r="I982" s="50" t="str">
        <f>IF($A982="","",(IF((VLOOKUP($A982,DATA!$A$1:$M$38,9,FALSE))="X","X",(IF(I981="X",1,I981+1)))))</f>
        <v/>
      </c>
      <c r="J982" s="51" t="str">
        <f>IF($A982="","",(IF((VLOOKUP($A982,DATA!$A$1:$M$38,10,FALSE))="X","X",(IF(J981="X",1,J981+1)))))</f>
        <v/>
      </c>
      <c r="K982" s="50" t="str">
        <f>IF($A982="","",(IF((VLOOKUP($A982,DATA!$A$1:$M$38,11,FALSE))="X","X",(IF(K981="X",1,K981+1)))))</f>
        <v/>
      </c>
      <c r="L982" s="50" t="str">
        <f>IF($A982="","",(IF((VLOOKUP($A982,DATA!$A$1:$M$38,12,FALSE))="X","X",(IF(L981="X",1,L981+1)))))</f>
        <v/>
      </c>
      <c r="M982" s="50" t="str">
        <f>IF($A982="","",(IF((VLOOKUP($A982,DATA!$A$1:$M$38,13,FALSE))="X","X",(IF(M981="X",1,M981+1)))))</f>
        <v/>
      </c>
      <c r="N982" s="53" t="str">
        <f t="shared" si="30"/>
        <v/>
      </c>
      <c r="O982" s="51" t="str">
        <f t="shared" si="31"/>
        <v/>
      </c>
      <c r="P982" s="50" t="str">
        <f>IF($A982="","",(IF((VLOOKUP($A982,DATA!$S$1:$AC$38,2,FALSE))="X","X",(IF(P981="X",1,P981+1)))))</f>
        <v/>
      </c>
      <c r="Q982" s="50" t="str">
        <f>IF($A982="","",(IF((VLOOKUP($A982,DATA!$S$1:$AC$38,3,FALSE))="X","X",(IF(Q981="X",1,Q981+1)))))</f>
        <v/>
      </c>
      <c r="R982" s="50" t="str">
        <f>IF($A982="","",(IF((VLOOKUP($A982,DATA!$S$1:$AC$38,4,FALSE))="X","X",(IF(R981="X",1,R981+1)))))</f>
        <v/>
      </c>
      <c r="S982" s="50" t="str">
        <f>IF($A982="","",(IF((VLOOKUP($A982,DATA!$S$1:$AC$38,5,FALSE))="X","X",(IF(S981="X",1,S981+1)))))</f>
        <v/>
      </c>
      <c r="T982" s="50" t="str">
        <f>IF($A982="","",(IF((VLOOKUP($A982,DATA!$S$1:$AC$38,6,FALSE))="X","X",(IF(T981="X",1,T981+1)))))</f>
        <v/>
      </c>
      <c r="U982" s="50" t="str">
        <f>IF($A982="","",(IF((VLOOKUP($A982,DATA!$S$1:$AC$38,7,FALSE))="X","X",(IF(U981="X",1,U981+1)))))</f>
        <v/>
      </c>
      <c r="V982" s="51" t="str">
        <f>IF($A982="","",(IF((VLOOKUP($A982,DATA!$S$1:$AC$38,8,FALSE))="X","X",(IF(V981="X",1,V981+1)))))</f>
        <v/>
      </c>
      <c r="W982" s="50" t="str">
        <f>IF($A982="","",(IF((VLOOKUP($A982,DATA!$S$1:$AC$38,9,FALSE))="X","X",(IF(W981="X",1,W981+1)))))</f>
        <v/>
      </c>
      <c r="X982" s="50" t="str">
        <f>IF($A982="","",(IF((VLOOKUP($A982,DATA!$S$1:$AC$38,10,FALSE))="X","X",(IF(X981="X",1,X981+1)))))</f>
        <v/>
      </c>
      <c r="Y982" s="51" t="str">
        <f>IF($A982="","",(IF((VLOOKUP($A982,DATA!$S$1:$AC$38,11,FALSE))="X","X",(IF(Y981="X",1,Y981+1)))))</f>
        <v/>
      </c>
    </row>
    <row r="983" spans="2:25" ht="18.600000000000001" customHeight="1" x14ac:dyDescent="0.25">
      <c r="B983" s="50" t="str">
        <f>IF($A983="","",(IF((VLOOKUP($A983,DATA!$A$1:$M$38,2,FALSE))="X","X",(IF(B982="X",1,B982+1)))))</f>
        <v/>
      </c>
      <c r="C983" s="51" t="str">
        <f>IF($A983="","",(IF((VLOOKUP($A983,DATA!$A$1:$M$38,3,FALSE))="X","X",(IF(C982="X",1,C982+1)))))</f>
        <v/>
      </c>
      <c r="D983" s="50" t="str">
        <f>IF($A983="","",(IF((VLOOKUP($A983,DATA!$A$1:$M$38,4,FALSE))="X","X",(IF(D982="X",1,D982+1)))))</f>
        <v/>
      </c>
      <c r="E983" s="51" t="str">
        <f>IF($A983="","",(IF((VLOOKUP($A983,DATA!$A$1:$M$38,5,FALSE))="X","X",(IF(E982="X",1,E982+1)))))</f>
        <v/>
      </c>
      <c r="F983" s="50" t="str">
        <f>IF($A983="","",(IF((VLOOKUP($A983,DATA!$A$1:$M$38,6,FALSE))="X","X",(IF(F982="X",1,F982+1)))))</f>
        <v/>
      </c>
      <c r="G983" s="51" t="str">
        <f>IF($A983="","",(IF((VLOOKUP($A983,DATA!$A$1:$M$38,7,FALSE))="X","X",(IF(G982="X",1,G982+1)))))</f>
        <v/>
      </c>
      <c r="H983" s="50" t="str">
        <f>IF($A983="","",(IF((VLOOKUP($A983,DATA!$A$1:$M$38,8,FALSE))="X","X",(IF(H982="X",1,H982+1)))))</f>
        <v/>
      </c>
      <c r="I983" s="50" t="str">
        <f>IF($A983="","",(IF((VLOOKUP($A983,DATA!$A$1:$M$38,9,FALSE))="X","X",(IF(I982="X",1,I982+1)))))</f>
        <v/>
      </c>
      <c r="J983" s="51" t="str">
        <f>IF($A983="","",(IF((VLOOKUP($A983,DATA!$A$1:$M$38,10,FALSE))="X","X",(IF(J982="X",1,J982+1)))))</f>
        <v/>
      </c>
      <c r="K983" s="50" t="str">
        <f>IF($A983="","",(IF((VLOOKUP($A983,DATA!$A$1:$M$38,11,FALSE))="X","X",(IF(K982="X",1,K982+1)))))</f>
        <v/>
      </c>
      <c r="L983" s="50" t="str">
        <f>IF($A983="","",(IF((VLOOKUP($A983,DATA!$A$1:$M$38,12,FALSE))="X","X",(IF(L982="X",1,L982+1)))))</f>
        <v/>
      </c>
      <c r="M983" s="50" t="str">
        <f>IF($A983="","",(IF((VLOOKUP($A983,DATA!$A$1:$M$38,13,FALSE))="X","X",(IF(M982="X",1,M982+1)))))</f>
        <v/>
      </c>
      <c r="N983" s="53" t="str">
        <f t="shared" si="30"/>
        <v/>
      </c>
      <c r="O983" s="51" t="str">
        <f t="shared" si="31"/>
        <v/>
      </c>
      <c r="P983" s="50" t="str">
        <f>IF($A983="","",(IF((VLOOKUP($A983,DATA!$S$1:$AC$38,2,FALSE))="X","X",(IF(P982="X",1,P982+1)))))</f>
        <v/>
      </c>
      <c r="Q983" s="50" t="str">
        <f>IF($A983="","",(IF((VLOOKUP($A983,DATA!$S$1:$AC$38,3,FALSE))="X","X",(IF(Q982="X",1,Q982+1)))))</f>
        <v/>
      </c>
      <c r="R983" s="50" t="str">
        <f>IF($A983="","",(IF((VLOOKUP($A983,DATA!$S$1:$AC$38,4,FALSE))="X","X",(IF(R982="X",1,R982+1)))))</f>
        <v/>
      </c>
      <c r="S983" s="50" t="str">
        <f>IF($A983="","",(IF((VLOOKUP($A983,DATA!$S$1:$AC$38,5,FALSE))="X","X",(IF(S982="X",1,S982+1)))))</f>
        <v/>
      </c>
      <c r="T983" s="50" t="str">
        <f>IF($A983="","",(IF((VLOOKUP($A983,DATA!$S$1:$AC$38,6,FALSE))="X","X",(IF(T982="X",1,T982+1)))))</f>
        <v/>
      </c>
      <c r="U983" s="50" t="str">
        <f>IF($A983="","",(IF((VLOOKUP($A983,DATA!$S$1:$AC$38,7,FALSE))="X","X",(IF(U982="X",1,U982+1)))))</f>
        <v/>
      </c>
      <c r="V983" s="51" t="str">
        <f>IF($A983="","",(IF((VLOOKUP($A983,DATA!$S$1:$AC$38,8,FALSE))="X","X",(IF(V982="X",1,V982+1)))))</f>
        <v/>
      </c>
      <c r="W983" s="50" t="str">
        <f>IF($A983="","",(IF((VLOOKUP($A983,DATA!$S$1:$AC$38,9,FALSE))="X","X",(IF(W982="X",1,W982+1)))))</f>
        <v/>
      </c>
      <c r="X983" s="50" t="str">
        <f>IF($A983="","",(IF((VLOOKUP($A983,DATA!$S$1:$AC$38,10,FALSE))="X","X",(IF(X982="X",1,X982+1)))))</f>
        <v/>
      </c>
      <c r="Y983" s="51" t="str">
        <f>IF($A983="","",(IF((VLOOKUP($A983,DATA!$S$1:$AC$38,11,FALSE))="X","X",(IF(Y982="X",1,Y982+1)))))</f>
        <v/>
      </c>
    </row>
    <row r="984" spans="2:25" ht="18.600000000000001" customHeight="1" x14ac:dyDescent="0.25">
      <c r="B984" s="50" t="str">
        <f>IF($A984="","",(IF((VLOOKUP($A984,DATA!$A$1:$M$38,2,FALSE))="X","X",(IF(B983="X",1,B983+1)))))</f>
        <v/>
      </c>
      <c r="C984" s="51" t="str">
        <f>IF($A984="","",(IF((VLOOKUP($A984,DATA!$A$1:$M$38,3,FALSE))="X","X",(IF(C983="X",1,C983+1)))))</f>
        <v/>
      </c>
      <c r="D984" s="50" t="str">
        <f>IF($A984="","",(IF((VLOOKUP($A984,DATA!$A$1:$M$38,4,FALSE))="X","X",(IF(D983="X",1,D983+1)))))</f>
        <v/>
      </c>
      <c r="E984" s="51" t="str">
        <f>IF($A984="","",(IF((VLOOKUP($A984,DATA!$A$1:$M$38,5,FALSE))="X","X",(IF(E983="X",1,E983+1)))))</f>
        <v/>
      </c>
      <c r="F984" s="50" t="str">
        <f>IF($A984="","",(IF((VLOOKUP($A984,DATA!$A$1:$M$38,6,FALSE))="X","X",(IF(F983="X",1,F983+1)))))</f>
        <v/>
      </c>
      <c r="G984" s="51" t="str">
        <f>IF($A984="","",(IF((VLOOKUP($A984,DATA!$A$1:$M$38,7,FALSE))="X","X",(IF(G983="X",1,G983+1)))))</f>
        <v/>
      </c>
      <c r="H984" s="50" t="str">
        <f>IF($A984="","",(IF((VLOOKUP($A984,DATA!$A$1:$M$38,8,FALSE))="X","X",(IF(H983="X",1,H983+1)))))</f>
        <v/>
      </c>
      <c r="I984" s="50" t="str">
        <f>IF($A984="","",(IF((VLOOKUP($A984,DATA!$A$1:$M$38,9,FALSE))="X","X",(IF(I983="X",1,I983+1)))))</f>
        <v/>
      </c>
      <c r="J984" s="51" t="str">
        <f>IF($A984="","",(IF((VLOOKUP($A984,DATA!$A$1:$M$38,10,FALSE))="X","X",(IF(J983="X",1,J983+1)))))</f>
        <v/>
      </c>
      <c r="K984" s="50" t="str">
        <f>IF($A984="","",(IF((VLOOKUP($A984,DATA!$A$1:$M$38,11,FALSE))="X","X",(IF(K983="X",1,K983+1)))))</f>
        <v/>
      </c>
      <c r="L984" s="50" t="str">
        <f>IF($A984="","",(IF((VLOOKUP($A984,DATA!$A$1:$M$38,12,FALSE))="X","X",(IF(L983="X",1,L983+1)))))</f>
        <v/>
      </c>
      <c r="M984" s="50" t="str">
        <f>IF($A984="","",(IF((VLOOKUP($A984,DATA!$A$1:$M$38,13,FALSE))="X","X",(IF(M983="X",1,M983+1)))))</f>
        <v/>
      </c>
      <c r="N984" s="53" t="str">
        <f t="shared" si="30"/>
        <v/>
      </c>
      <c r="O984" s="51" t="str">
        <f t="shared" si="31"/>
        <v/>
      </c>
      <c r="P984" s="50" t="str">
        <f>IF($A984="","",(IF((VLOOKUP($A984,DATA!$S$1:$AC$38,2,FALSE))="X","X",(IF(P983="X",1,P983+1)))))</f>
        <v/>
      </c>
      <c r="Q984" s="50" t="str">
        <f>IF($A984="","",(IF((VLOOKUP($A984,DATA!$S$1:$AC$38,3,FALSE))="X","X",(IF(Q983="X",1,Q983+1)))))</f>
        <v/>
      </c>
      <c r="R984" s="50" t="str">
        <f>IF($A984="","",(IF((VLOOKUP($A984,DATA!$S$1:$AC$38,4,FALSE))="X","X",(IF(R983="X",1,R983+1)))))</f>
        <v/>
      </c>
      <c r="S984" s="50" t="str">
        <f>IF($A984="","",(IF((VLOOKUP($A984,DATA!$S$1:$AC$38,5,FALSE))="X","X",(IF(S983="X",1,S983+1)))))</f>
        <v/>
      </c>
      <c r="T984" s="50" t="str">
        <f>IF($A984="","",(IF((VLOOKUP($A984,DATA!$S$1:$AC$38,6,FALSE))="X","X",(IF(T983="X",1,T983+1)))))</f>
        <v/>
      </c>
      <c r="U984" s="50" t="str">
        <f>IF($A984="","",(IF((VLOOKUP($A984,DATA!$S$1:$AC$38,7,FALSE))="X","X",(IF(U983="X",1,U983+1)))))</f>
        <v/>
      </c>
      <c r="V984" s="51" t="str">
        <f>IF($A984="","",(IF((VLOOKUP($A984,DATA!$S$1:$AC$38,8,FALSE))="X","X",(IF(V983="X",1,V983+1)))))</f>
        <v/>
      </c>
      <c r="W984" s="50" t="str">
        <f>IF($A984="","",(IF((VLOOKUP($A984,DATA!$S$1:$AC$38,9,FALSE))="X","X",(IF(W983="X",1,W983+1)))))</f>
        <v/>
      </c>
      <c r="X984" s="50" t="str">
        <f>IF($A984="","",(IF((VLOOKUP($A984,DATA!$S$1:$AC$38,10,FALSE))="X","X",(IF(X983="X",1,X983+1)))))</f>
        <v/>
      </c>
      <c r="Y984" s="51" t="str">
        <f>IF($A984="","",(IF((VLOOKUP($A984,DATA!$S$1:$AC$38,11,FALSE))="X","X",(IF(Y983="X",1,Y983+1)))))</f>
        <v/>
      </c>
    </row>
    <row r="985" spans="2:25" ht="18.600000000000001" customHeight="1" x14ac:dyDescent="0.25">
      <c r="B985" s="50" t="str">
        <f>IF($A985="","",(IF((VLOOKUP($A985,DATA!$A$1:$M$38,2,FALSE))="X","X",(IF(B984="X",1,B984+1)))))</f>
        <v/>
      </c>
      <c r="C985" s="51" t="str">
        <f>IF($A985="","",(IF((VLOOKUP($A985,DATA!$A$1:$M$38,3,FALSE))="X","X",(IF(C984="X",1,C984+1)))))</f>
        <v/>
      </c>
      <c r="D985" s="50" t="str">
        <f>IF($A985="","",(IF((VLOOKUP($A985,DATA!$A$1:$M$38,4,FALSE))="X","X",(IF(D984="X",1,D984+1)))))</f>
        <v/>
      </c>
      <c r="E985" s="51" t="str">
        <f>IF($A985="","",(IF((VLOOKUP($A985,DATA!$A$1:$M$38,5,FALSE))="X","X",(IF(E984="X",1,E984+1)))))</f>
        <v/>
      </c>
      <c r="F985" s="50" t="str">
        <f>IF($A985="","",(IF((VLOOKUP($A985,DATA!$A$1:$M$38,6,FALSE))="X","X",(IF(F984="X",1,F984+1)))))</f>
        <v/>
      </c>
      <c r="G985" s="51" t="str">
        <f>IF($A985="","",(IF((VLOOKUP($A985,DATA!$A$1:$M$38,7,FALSE))="X","X",(IF(G984="X",1,G984+1)))))</f>
        <v/>
      </c>
      <c r="H985" s="50" t="str">
        <f>IF($A985="","",(IF((VLOOKUP($A985,DATA!$A$1:$M$38,8,FALSE))="X","X",(IF(H984="X",1,H984+1)))))</f>
        <v/>
      </c>
      <c r="I985" s="50" t="str">
        <f>IF($A985="","",(IF((VLOOKUP($A985,DATA!$A$1:$M$38,9,FALSE))="X","X",(IF(I984="X",1,I984+1)))))</f>
        <v/>
      </c>
      <c r="J985" s="51" t="str">
        <f>IF($A985="","",(IF((VLOOKUP($A985,DATA!$A$1:$M$38,10,FALSE))="X","X",(IF(J984="X",1,J984+1)))))</f>
        <v/>
      </c>
      <c r="K985" s="50" t="str">
        <f>IF($A985="","",(IF((VLOOKUP($A985,DATA!$A$1:$M$38,11,FALSE))="X","X",(IF(K984="X",1,K984+1)))))</f>
        <v/>
      </c>
      <c r="L985" s="50" t="str">
        <f>IF($A985="","",(IF((VLOOKUP($A985,DATA!$A$1:$M$38,12,FALSE))="X","X",(IF(L984="X",1,L984+1)))))</f>
        <v/>
      </c>
      <c r="M985" s="50" t="str">
        <f>IF($A985="","",(IF((VLOOKUP($A985,DATA!$A$1:$M$38,13,FALSE))="X","X",(IF(M984="X",1,M984+1)))))</f>
        <v/>
      </c>
      <c r="N985" s="53" t="str">
        <f t="shared" si="30"/>
        <v/>
      </c>
      <c r="O985" s="51" t="str">
        <f t="shared" si="31"/>
        <v/>
      </c>
      <c r="P985" s="50" t="str">
        <f>IF($A985="","",(IF((VLOOKUP($A985,DATA!$S$1:$AC$38,2,FALSE))="X","X",(IF(P984="X",1,P984+1)))))</f>
        <v/>
      </c>
      <c r="Q985" s="50" t="str">
        <f>IF($A985="","",(IF((VLOOKUP($A985,DATA!$S$1:$AC$38,3,FALSE))="X","X",(IF(Q984="X",1,Q984+1)))))</f>
        <v/>
      </c>
      <c r="R985" s="50" t="str">
        <f>IF($A985="","",(IF((VLOOKUP($A985,DATA!$S$1:$AC$38,4,FALSE))="X","X",(IF(R984="X",1,R984+1)))))</f>
        <v/>
      </c>
      <c r="S985" s="50" t="str">
        <f>IF($A985="","",(IF((VLOOKUP($A985,DATA!$S$1:$AC$38,5,FALSE))="X","X",(IF(S984="X",1,S984+1)))))</f>
        <v/>
      </c>
      <c r="T985" s="50" t="str">
        <f>IF($A985="","",(IF((VLOOKUP($A985,DATA!$S$1:$AC$38,6,FALSE))="X","X",(IF(T984="X",1,T984+1)))))</f>
        <v/>
      </c>
      <c r="U985" s="50" t="str">
        <f>IF($A985="","",(IF((VLOOKUP($A985,DATA!$S$1:$AC$38,7,FALSE))="X","X",(IF(U984="X",1,U984+1)))))</f>
        <v/>
      </c>
      <c r="V985" s="51" t="str">
        <f>IF($A985="","",(IF((VLOOKUP($A985,DATA!$S$1:$AC$38,8,FALSE))="X","X",(IF(V984="X",1,V984+1)))))</f>
        <v/>
      </c>
      <c r="W985" s="50" t="str">
        <f>IF($A985="","",(IF((VLOOKUP($A985,DATA!$S$1:$AC$38,9,FALSE))="X","X",(IF(W984="X",1,W984+1)))))</f>
        <v/>
      </c>
      <c r="X985" s="50" t="str">
        <f>IF($A985="","",(IF((VLOOKUP($A985,DATA!$S$1:$AC$38,10,FALSE))="X","X",(IF(X984="X",1,X984+1)))))</f>
        <v/>
      </c>
      <c r="Y985" s="51" t="str">
        <f>IF($A985="","",(IF((VLOOKUP($A985,DATA!$S$1:$AC$38,11,FALSE))="X","X",(IF(Y984="X",1,Y984+1)))))</f>
        <v/>
      </c>
    </row>
    <row r="986" spans="2:25" ht="18.600000000000001" customHeight="1" x14ac:dyDescent="0.25">
      <c r="B986" s="50" t="str">
        <f>IF($A986="","",(IF((VLOOKUP($A986,DATA!$A$1:$M$38,2,FALSE))="X","X",(IF(B985="X",1,B985+1)))))</f>
        <v/>
      </c>
      <c r="C986" s="51" t="str">
        <f>IF($A986="","",(IF((VLOOKUP($A986,DATA!$A$1:$M$38,3,FALSE))="X","X",(IF(C985="X",1,C985+1)))))</f>
        <v/>
      </c>
      <c r="D986" s="50" t="str">
        <f>IF($A986="","",(IF((VLOOKUP($A986,DATA!$A$1:$M$38,4,FALSE))="X","X",(IF(D985="X",1,D985+1)))))</f>
        <v/>
      </c>
      <c r="E986" s="51" t="str">
        <f>IF($A986="","",(IF((VLOOKUP($A986,DATA!$A$1:$M$38,5,FALSE))="X","X",(IF(E985="X",1,E985+1)))))</f>
        <v/>
      </c>
      <c r="F986" s="50" t="str">
        <f>IF($A986="","",(IF((VLOOKUP($A986,DATA!$A$1:$M$38,6,FALSE))="X","X",(IF(F985="X",1,F985+1)))))</f>
        <v/>
      </c>
      <c r="G986" s="51" t="str">
        <f>IF($A986="","",(IF((VLOOKUP($A986,DATA!$A$1:$M$38,7,FALSE))="X","X",(IF(G985="X",1,G985+1)))))</f>
        <v/>
      </c>
      <c r="H986" s="50" t="str">
        <f>IF($A986="","",(IF((VLOOKUP($A986,DATA!$A$1:$M$38,8,FALSE))="X","X",(IF(H985="X",1,H985+1)))))</f>
        <v/>
      </c>
      <c r="I986" s="50" t="str">
        <f>IF($A986="","",(IF((VLOOKUP($A986,DATA!$A$1:$M$38,9,FALSE))="X","X",(IF(I985="X",1,I985+1)))))</f>
        <v/>
      </c>
      <c r="J986" s="51" t="str">
        <f>IF($A986="","",(IF((VLOOKUP($A986,DATA!$A$1:$M$38,10,FALSE))="X","X",(IF(J985="X",1,J985+1)))))</f>
        <v/>
      </c>
      <c r="K986" s="50" t="str">
        <f>IF($A986="","",(IF((VLOOKUP($A986,DATA!$A$1:$M$38,11,FALSE))="X","X",(IF(K985="X",1,K985+1)))))</f>
        <v/>
      </c>
      <c r="L986" s="50" t="str">
        <f>IF($A986="","",(IF((VLOOKUP($A986,DATA!$A$1:$M$38,12,FALSE))="X","X",(IF(L985="X",1,L985+1)))))</f>
        <v/>
      </c>
      <c r="M986" s="50" t="str">
        <f>IF($A986="","",(IF((VLOOKUP($A986,DATA!$A$1:$M$38,13,FALSE))="X","X",(IF(M985="X",1,M985+1)))))</f>
        <v/>
      </c>
      <c r="N986" s="53" t="str">
        <f t="shared" si="30"/>
        <v/>
      </c>
      <c r="O986" s="51" t="str">
        <f t="shared" si="31"/>
        <v/>
      </c>
      <c r="P986" s="50" t="str">
        <f>IF($A986="","",(IF((VLOOKUP($A986,DATA!$S$1:$AC$38,2,FALSE))="X","X",(IF(P985="X",1,P985+1)))))</f>
        <v/>
      </c>
      <c r="Q986" s="50" t="str">
        <f>IF($A986="","",(IF((VLOOKUP($A986,DATA!$S$1:$AC$38,3,FALSE))="X","X",(IF(Q985="X",1,Q985+1)))))</f>
        <v/>
      </c>
      <c r="R986" s="50" t="str">
        <f>IF($A986="","",(IF((VLOOKUP($A986,DATA!$S$1:$AC$38,4,FALSE))="X","X",(IF(R985="X",1,R985+1)))))</f>
        <v/>
      </c>
      <c r="S986" s="50" t="str">
        <f>IF($A986="","",(IF((VLOOKUP($A986,DATA!$S$1:$AC$38,5,FALSE))="X","X",(IF(S985="X",1,S985+1)))))</f>
        <v/>
      </c>
      <c r="T986" s="50" t="str">
        <f>IF($A986="","",(IF((VLOOKUP($A986,DATA!$S$1:$AC$38,6,FALSE))="X","X",(IF(T985="X",1,T985+1)))))</f>
        <v/>
      </c>
      <c r="U986" s="50" t="str">
        <f>IF($A986="","",(IF((VLOOKUP($A986,DATA!$S$1:$AC$38,7,FALSE))="X","X",(IF(U985="X",1,U985+1)))))</f>
        <v/>
      </c>
      <c r="V986" s="51" t="str">
        <f>IF($A986="","",(IF((VLOOKUP($A986,DATA!$S$1:$AC$38,8,FALSE))="X","X",(IF(V985="X",1,V985+1)))))</f>
        <v/>
      </c>
      <c r="W986" s="50" t="str">
        <f>IF($A986="","",(IF((VLOOKUP($A986,DATA!$S$1:$AC$38,9,FALSE))="X","X",(IF(W985="X",1,W985+1)))))</f>
        <v/>
      </c>
      <c r="X986" s="50" t="str">
        <f>IF($A986="","",(IF((VLOOKUP($A986,DATA!$S$1:$AC$38,10,FALSE))="X","X",(IF(X985="X",1,X985+1)))))</f>
        <v/>
      </c>
      <c r="Y986" s="51" t="str">
        <f>IF($A986="","",(IF((VLOOKUP($A986,DATA!$S$1:$AC$38,11,FALSE))="X","X",(IF(Y985="X",1,Y985+1)))))</f>
        <v/>
      </c>
    </row>
    <row r="987" spans="2:25" ht="18.600000000000001" customHeight="1" x14ac:dyDescent="0.25">
      <c r="B987" s="50" t="str">
        <f>IF($A987="","",(IF((VLOOKUP($A987,DATA!$A$1:$M$38,2,FALSE))="X","X",(IF(B986="X",1,B986+1)))))</f>
        <v/>
      </c>
      <c r="C987" s="51" t="str">
        <f>IF($A987="","",(IF((VLOOKUP($A987,DATA!$A$1:$M$38,3,FALSE))="X","X",(IF(C986="X",1,C986+1)))))</f>
        <v/>
      </c>
      <c r="D987" s="50" t="str">
        <f>IF($A987="","",(IF((VLOOKUP($A987,DATA!$A$1:$M$38,4,FALSE))="X","X",(IF(D986="X",1,D986+1)))))</f>
        <v/>
      </c>
      <c r="E987" s="51" t="str">
        <f>IF($A987="","",(IF((VLOOKUP($A987,DATA!$A$1:$M$38,5,FALSE))="X","X",(IF(E986="X",1,E986+1)))))</f>
        <v/>
      </c>
      <c r="F987" s="50" t="str">
        <f>IF($A987="","",(IF((VLOOKUP($A987,DATA!$A$1:$M$38,6,FALSE))="X","X",(IF(F986="X",1,F986+1)))))</f>
        <v/>
      </c>
      <c r="G987" s="51" t="str">
        <f>IF($A987="","",(IF((VLOOKUP($A987,DATA!$A$1:$M$38,7,FALSE))="X","X",(IF(G986="X",1,G986+1)))))</f>
        <v/>
      </c>
      <c r="H987" s="50" t="str">
        <f>IF($A987="","",(IF((VLOOKUP($A987,DATA!$A$1:$M$38,8,FALSE))="X","X",(IF(H986="X",1,H986+1)))))</f>
        <v/>
      </c>
      <c r="I987" s="50" t="str">
        <f>IF($A987="","",(IF((VLOOKUP($A987,DATA!$A$1:$M$38,9,FALSE))="X","X",(IF(I986="X",1,I986+1)))))</f>
        <v/>
      </c>
      <c r="J987" s="51" t="str">
        <f>IF($A987="","",(IF((VLOOKUP($A987,DATA!$A$1:$M$38,10,FALSE))="X","X",(IF(J986="X",1,J986+1)))))</f>
        <v/>
      </c>
      <c r="K987" s="50" t="str">
        <f>IF($A987="","",(IF((VLOOKUP($A987,DATA!$A$1:$M$38,11,FALSE))="X","X",(IF(K986="X",1,K986+1)))))</f>
        <v/>
      </c>
      <c r="L987" s="50" t="str">
        <f>IF($A987="","",(IF((VLOOKUP($A987,DATA!$A$1:$M$38,12,FALSE))="X","X",(IF(L986="X",1,L986+1)))))</f>
        <v/>
      </c>
      <c r="M987" s="50" t="str">
        <f>IF($A987="","",(IF((VLOOKUP($A987,DATA!$A$1:$M$38,13,FALSE))="X","X",(IF(M986="X",1,M986+1)))))</f>
        <v/>
      </c>
      <c r="N987" s="53" t="str">
        <f t="shared" si="30"/>
        <v/>
      </c>
      <c r="O987" s="51" t="str">
        <f t="shared" si="31"/>
        <v/>
      </c>
      <c r="P987" s="50" t="str">
        <f>IF($A987="","",(IF((VLOOKUP($A987,DATA!$S$1:$AC$38,2,FALSE))="X","X",(IF(P986="X",1,P986+1)))))</f>
        <v/>
      </c>
      <c r="Q987" s="50" t="str">
        <f>IF($A987="","",(IF((VLOOKUP($A987,DATA!$S$1:$AC$38,3,FALSE))="X","X",(IF(Q986="X",1,Q986+1)))))</f>
        <v/>
      </c>
      <c r="R987" s="50" t="str">
        <f>IF($A987="","",(IF((VLOOKUP($A987,DATA!$S$1:$AC$38,4,FALSE))="X","X",(IF(R986="X",1,R986+1)))))</f>
        <v/>
      </c>
      <c r="S987" s="50" t="str">
        <f>IF($A987="","",(IF((VLOOKUP($A987,DATA!$S$1:$AC$38,5,FALSE))="X","X",(IF(S986="X",1,S986+1)))))</f>
        <v/>
      </c>
      <c r="T987" s="50" t="str">
        <f>IF($A987="","",(IF((VLOOKUP($A987,DATA!$S$1:$AC$38,6,FALSE))="X","X",(IF(T986="X",1,T986+1)))))</f>
        <v/>
      </c>
      <c r="U987" s="50" t="str">
        <f>IF($A987="","",(IF((VLOOKUP($A987,DATA!$S$1:$AC$38,7,FALSE))="X","X",(IF(U986="X",1,U986+1)))))</f>
        <v/>
      </c>
      <c r="V987" s="51" t="str">
        <f>IF($A987="","",(IF((VLOOKUP($A987,DATA!$S$1:$AC$38,8,FALSE))="X","X",(IF(V986="X",1,V986+1)))))</f>
        <v/>
      </c>
      <c r="W987" s="50" t="str">
        <f>IF($A987="","",(IF((VLOOKUP($A987,DATA!$S$1:$AC$38,9,FALSE))="X","X",(IF(W986="X",1,W986+1)))))</f>
        <v/>
      </c>
      <c r="X987" s="50" t="str">
        <f>IF($A987="","",(IF((VLOOKUP($A987,DATA!$S$1:$AC$38,10,FALSE))="X","X",(IF(X986="X",1,X986+1)))))</f>
        <v/>
      </c>
      <c r="Y987" s="51" t="str">
        <f>IF($A987="","",(IF((VLOOKUP($A987,DATA!$S$1:$AC$38,11,FALSE))="X","X",(IF(Y986="X",1,Y986+1)))))</f>
        <v/>
      </c>
    </row>
    <row r="988" spans="2:25" ht="18.600000000000001" customHeight="1" x14ac:dyDescent="0.25">
      <c r="B988" s="50" t="str">
        <f>IF($A988="","",(IF((VLOOKUP($A988,DATA!$A$1:$M$38,2,FALSE))="X","X",(IF(B987="X",1,B987+1)))))</f>
        <v/>
      </c>
      <c r="C988" s="51" t="str">
        <f>IF($A988="","",(IF((VLOOKUP($A988,DATA!$A$1:$M$38,3,FALSE))="X","X",(IF(C987="X",1,C987+1)))))</f>
        <v/>
      </c>
      <c r="D988" s="50" t="str">
        <f>IF($A988="","",(IF((VLOOKUP($A988,DATA!$A$1:$M$38,4,FALSE))="X","X",(IF(D987="X",1,D987+1)))))</f>
        <v/>
      </c>
      <c r="E988" s="51" t="str">
        <f>IF($A988="","",(IF((VLOOKUP($A988,DATA!$A$1:$M$38,5,FALSE))="X","X",(IF(E987="X",1,E987+1)))))</f>
        <v/>
      </c>
      <c r="F988" s="50" t="str">
        <f>IF($A988="","",(IF((VLOOKUP($A988,DATA!$A$1:$M$38,6,FALSE))="X","X",(IF(F987="X",1,F987+1)))))</f>
        <v/>
      </c>
      <c r="G988" s="51" t="str">
        <f>IF($A988="","",(IF((VLOOKUP($A988,DATA!$A$1:$M$38,7,FALSE))="X","X",(IF(G987="X",1,G987+1)))))</f>
        <v/>
      </c>
      <c r="H988" s="50" t="str">
        <f>IF($A988="","",(IF((VLOOKUP($A988,DATA!$A$1:$M$38,8,FALSE))="X","X",(IF(H987="X",1,H987+1)))))</f>
        <v/>
      </c>
      <c r="I988" s="50" t="str">
        <f>IF($A988="","",(IF((VLOOKUP($A988,DATA!$A$1:$M$38,9,FALSE))="X","X",(IF(I987="X",1,I987+1)))))</f>
        <v/>
      </c>
      <c r="J988" s="51" t="str">
        <f>IF($A988="","",(IF((VLOOKUP($A988,DATA!$A$1:$M$38,10,FALSE))="X","X",(IF(J987="X",1,J987+1)))))</f>
        <v/>
      </c>
      <c r="K988" s="50" t="str">
        <f>IF($A988="","",(IF((VLOOKUP($A988,DATA!$A$1:$M$38,11,FALSE))="X","X",(IF(K987="X",1,K987+1)))))</f>
        <v/>
      </c>
      <c r="L988" s="50" t="str">
        <f>IF($A988="","",(IF((VLOOKUP($A988,DATA!$A$1:$M$38,12,FALSE))="X","X",(IF(L987="X",1,L987+1)))))</f>
        <v/>
      </c>
      <c r="M988" s="50" t="str">
        <f>IF($A988="","",(IF((VLOOKUP($A988,DATA!$A$1:$M$38,13,FALSE))="X","X",(IF(M987="X",1,M987+1)))))</f>
        <v/>
      </c>
      <c r="N988" s="53" t="str">
        <f t="shared" si="30"/>
        <v/>
      </c>
      <c r="O988" s="51" t="str">
        <f t="shared" si="31"/>
        <v/>
      </c>
      <c r="P988" s="50" t="str">
        <f>IF($A988="","",(IF((VLOOKUP($A988,DATA!$S$1:$AC$38,2,FALSE))="X","X",(IF(P987="X",1,P987+1)))))</f>
        <v/>
      </c>
      <c r="Q988" s="50" t="str">
        <f>IF($A988="","",(IF((VLOOKUP($A988,DATA!$S$1:$AC$38,3,FALSE))="X","X",(IF(Q987="X",1,Q987+1)))))</f>
        <v/>
      </c>
      <c r="R988" s="50" t="str">
        <f>IF($A988="","",(IF((VLOOKUP($A988,DATA!$S$1:$AC$38,4,FALSE))="X","X",(IF(R987="X",1,R987+1)))))</f>
        <v/>
      </c>
      <c r="S988" s="50" t="str">
        <f>IF($A988="","",(IF((VLOOKUP($A988,DATA!$S$1:$AC$38,5,FALSE))="X","X",(IF(S987="X",1,S987+1)))))</f>
        <v/>
      </c>
      <c r="T988" s="50" t="str">
        <f>IF($A988="","",(IF((VLOOKUP($A988,DATA!$S$1:$AC$38,6,FALSE))="X","X",(IF(T987="X",1,T987+1)))))</f>
        <v/>
      </c>
      <c r="U988" s="50" t="str">
        <f>IF($A988="","",(IF((VLOOKUP($A988,DATA!$S$1:$AC$38,7,FALSE))="X","X",(IF(U987="X",1,U987+1)))))</f>
        <v/>
      </c>
      <c r="V988" s="51" t="str">
        <f>IF($A988="","",(IF((VLOOKUP($A988,DATA!$S$1:$AC$38,8,FALSE))="X","X",(IF(V987="X",1,V987+1)))))</f>
        <v/>
      </c>
      <c r="W988" s="50" t="str">
        <f>IF($A988="","",(IF((VLOOKUP($A988,DATA!$S$1:$AC$38,9,FALSE))="X","X",(IF(W987="X",1,W987+1)))))</f>
        <v/>
      </c>
      <c r="X988" s="50" t="str">
        <f>IF($A988="","",(IF((VLOOKUP($A988,DATA!$S$1:$AC$38,10,FALSE))="X","X",(IF(X987="X",1,X987+1)))))</f>
        <v/>
      </c>
      <c r="Y988" s="51" t="str">
        <f>IF($A988="","",(IF((VLOOKUP($A988,DATA!$S$1:$AC$38,11,FALSE))="X","X",(IF(Y987="X",1,Y987+1)))))</f>
        <v/>
      </c>
    </row>
    <row r="989" spans="2:25" ht="18.600000000000001" customHeight="1" x14ac:dyDescent="0.25">
      <c r="B989" s="50" t="str">
        <f>IF($A989="","",(IF((VLOOKUP($A989,DATA!$A$1:$M$38,2,FALSE))="X","X",(IF(B988="X",1,B988+1)))))</f>
        <v/>
      </c>
      <c r="C989" s="51" t="str">
        <f>IF($A989="","",(IF((VLOOKUP($A989,DATA!$A$1:$M$38,3,FALSE))="X","X",(IF(C988="X",1,C988+1)))))</f>
        <v/>
      </c>
      <c r="D989" s="50" t="str">
        <f>IF($A989="","",(IF((VLOOKUP($A989,DATA!$A$1:$M$38,4,FALSE))="X","X",(IF(D988="X",1,D988+1)))))</f>
        <v/>
      </c>
      <c r="E989" s="51" t="str">
        <f>IF($A989="","",(IF((VLOOKUP($A989,DATA!$A$1:$M$38,5,FALSE))="X","X",(IF(E988="X",1,E988+1)))))</f>
        <v/>
      </c>
      <c r="F989" s="50" t="str">
        <f>IF($A989="","",(IF((VLOOKUP($A989,DATA!$A$1:$M$38,6,FALSE))="X","X",(IF(F988="X",1,F988+1)))))</f>
        <v/>
      </c>
      <c r="G989" s="51" t="str">
        <f>IF($A989="","",(IF((VLOOKUP($A989,DATA!$A$1:$M$38,7,FALSE))="X","X",(IF(G988="X",1,G988+1)))))</f>
        <v/>
      </c>
      <c r="H989" s="50" t="str">
        <f>IF($A989="","",(IF((VLOOKUP($A989,DATA!$A$1:$M$38,8,FALSE))="X","X",(IF(H988="X",1,H988+1)))))</f>
        <v/>
      </c>
      <c r="I989" s="50" t="str">
        <f>IF($A989="","",(IF((VLOOKUP($A989,DATA!$A$1:$M$38,9,FALSE))="X","X",(IF(I988="X",1,I988+1)))))</f>
        <v/>
      </c>
      <c r="J989" s="51" t="str">
        <f>IF($A989="","",(IF((VLOOKUP($A989,DATA!$A$1:$M$38,10,FALSE))="X","X",(IF(J988="X",1,J988+1)))))</f>
        <v/>
      </c>
      <c r="K989" s="50" t="str">
        <f>IF($A989="","",(IF((VLOOKUP($A989,DATA!$A$1:$M$38,11,FALSE))="X","X",(IF(K988="X",1,K988+1)))))</f>
        <v/>
      </c>
      <c r="L989" s="50" t="str">
        <f>IF($A989="","",(IF((VLOOKUP($A989,DATA!$A$1:$M$38,12,FALSE))="X","X",(IF(L988="X",1,L988+1)))))</f>
        <v/>
      </c>
      <c r="M989" s="50" t="str">
        <f>IF($A989="","",(IF((VLOOKUP($A989,DATA!$A$1:$M$38,13,FALSE))="X","X",(IF(M988="X",1,M988+1)))))</f>
        <v/>
      </c>
      <c r="N989" s="53" t="str">
        <f t="shared" si="30"/>
        <v/>
      </c>
      <c r="O989" s="51" t="str">
        <f t="shared" si="31"/>
        <v/>
      </c>
      <c r="P989" s="50" t="str">
        <f>IF($A989="","",(IF((VLOOKUP($A989,DATA!$S$1:$AC$38,2,FALSE))="X","X",(IF(P988="X",1,P988+1)))))</f>
        <v/>
      </c>
      <c r="Q989" s="50" t="str">
        <f>IF($A989="","",(IF((VLOOKUP($A989,DATA!$S$1:$AC$38,3,FALSE))="X","X",(IF(Q988="X",1,Q988+1)))))</f>
        <v/>
      </c>
      <c r="R989" s="50" t="str">
        <f>IF($A989="","",(IF((VLOOKUP($A989,DATA!$S$1:$AC$38,4,FALSE))="X","X",(IF(R988="X",1,R988+1)))))</f>
        <v/>
      </c>
      <c r="S989" s="50" t="str">
        <f>IF($A989="","",(IF((VLOOKUP($A989,DATA!$S$1:$AC$38,5,FALSE))="X","X",(IF(S988="X",1,S988+1)))))</f>
        <v/>
      </c>
      <c r="T989" s="50" t="str">
        <f>IF($A989="","",(IF((VLOOKUP($A989,DATA!$S$1:$AC$38,6,FALSE))="X","X",(IF(T988="X",1,T988+1)))))</f>
        <v/>
      </c>
      <c r="U989" s="50" t="str">
        <f>IF($A989="","",(IF((VLOOKUP($A989,DATA!$S$1:$AC$38,7,FALSE))="X","X",(IF(U988="X",1,U988+1)))))</f>
        <v/>
      </c>
      <c r="V989" s="51" t="str">
        <f>IF($A989="","",(IF((VLOOKUP($A989,DATA!$S$1:$AC$38,8,FALSE))="X","X",(IF(V988="X",1,V988+1)))))</f>
        <v/>
      </c>
      <c r="W989" s="50" t="str">
        <f>IF($A989="","",(IF((VLOOKUP($A989,DATA!$S$1:$AC$38,9,FALSE))="X","X",(IF(W988="X",1,W988+1)))))</f>
        <v/>
      </c>
      <c r="X989" s="50" t="str">
        <f>IF($A989="","",(IF((VLOOKUP($A989,DATA!$S$1:$AC$38,10,FALSE))="X","X",(IF(X988="X",1,X988+1)))))</f>
        <v/>
      </c>
      <c r="Y989" s="51" t="str">
        <f>IF($A989="","",(IF((VLOOKUP($A989,DATA!$S$1:$AC$38,11,FALSE))="X","X",(IF(Y988="X",1,Y988+1)))))</f>
        <v/>
      </c>
    </row>
    <row r="990" spans="2:25" ht="18.600000000000001" customHeight="1" x14ac:dyDescent="0.25">
      <c r="B990" s="50" t="str">
        <f>IF($A990="","",(IF((VLOOKUP($A990,DATA!$A$1:$M$38,2,FALSE))="X","X",(IF(B989="X",1,B989+1)))))</f>
        <v/>
      </c>
      <c r="C990" s="51" t="str">
        <f>IF($A990="","",(IF((VLOOKUP($A990,DATA!$A$1:$M$38,3,FALSE))="X","X",(IF(C989="X",1,C989+1)))))</f>
        <v/>
      </c>
      <c r="D990" s="50" t="str">
        <f>IF($A990="","",(IF((VLOOKUP($A990,DATA!$A$1:$M$38,4,FALSE))="X","X",(IF(D989="X",1,D989+1)))))</f>
        <v/>
      </c>
      <c r="E990" s="51" t="str">
        <f>IF($A990="","",(IF((VLOOKUP($A990,DATA!$A$1:$M$38,5,FALSE))="X","X",(IF(E989="X",1,E989+1)))))</f>
        <v/>
      </c>
      <c r="F990" s="50" t="str">
        <f>IF($A990="","",(IF((VLOOKUP($A990,DATA!$A$1:$M$38,6,FALSE))="X","X",(IF(F989="X",1,F989+1)))))</f>
        <v/>
      </c>
      <c r="G990" s="51" t="str">
        <f>IF($A990="","",(IF((VLOOKUP($A990,DATA!$A$1:$M$38,7,FALSE))="X","X",(IF(G989="X",1,G989+1)))))</f>
        <v/>
      </c>
      <c r="H990" s="50" t="str">
        <f>IF($A990="","",(IF((VLOOKUP($A990,DATA!$A$1:$M$38,8,FALSE))="X","X",(IF(H989="X",1,H989+1)))))</f>
        <v/>
      </c>
      <c r="I990" s="50" t="str">
        <f>IF($A990="","",(IF((VLOOKUP($A990,DATA!$A$1:$M$38,9,FALSE))="X","X",(IF(I989="X",1,I989+1)))))</f>
        <v/>
      </c>
      <c r="J990" s="51" t="str">
        <f>IF($A990="","",(IF((VLOOKUP($A990,DATA!$A$1:$M$38,10,FALSE))="X","X",(IF(J989="X",1,J989+1)))))</f>
        <v/>
      </c>
      <c r="K990" s="50" t="str">
        <f>IF($A990="","",(IF((VLOOKUP($A990,DATA!$A$1:$M$38,11,FALSE))="X","X",(IF(K989="X",1,K989+1)))))</f>
        <v/>
      </c>
      <c r="L990" s="50" t="str">
        <f>IF($A990="","",(IF((VLOOKUP($A990,DATA!$A$1:$M$38,12,FALSE))="X","X",(IF(L989="X",1,L989+1)))))</f>
        <v/>
      </c>
      <c r="M990" s="50" t="str">
        <f>IF($A990="","",(IF((VLOOKUP($A990,DATA!$A$1:$M$38,13,FALSE))="X","X",(IF(M989="X",1,M989+1)))))</f>
        <v/>
      </c>
      <c r="N990" s="53" t="str">
        <f t="shared" si="30"/>
        <v/>
      </c>
      <c r="O990" s="51" t="str">
        <f t="shared" si="31"/>
        <v/>
      </c>
      <c r="P990" s="50" t="str">
        <f>IF($A990="","",(IF((VLOOKUP($A990,DATA!$S$1:$AC$38,2,FALSE))="X","X",(IF(P989="X",1,P989+1)))))</f>
        <v/>
      </c>
      <c r="Q990" s="50" t="str">
        <f>IF($A990="","",(IF((VLOOKUP($A990,DATA!$S$1:$AC$38,3,FALSE))="X","X",(IF(Q989="X",1,Q989+1)))))</f>
        <v/>
      </c>
      <c r="R990" s="50" t="str">
        <f>IF($A990="","",(IF((VLOOKUP($A990,DATA!$S$1:$AC$38,4,FALSE))="X","X",(IF(R989="X",1,R989+1)))))</f>
        <v/>
      </c>
      <c r="S990" s="50" t="str">
        <f>IF($A990="","",(IF((VLOOKUP($A990,DATA!$S$1:$AC$38,5,FALSE))="X","X",(IF(S989="X",1,S989+1)))))</f>
        <v/>
      </c>
      <c r="T990" s="50" t="str">
        <f>IF($A990="","",(IF((VLOOKUP($A990,DATA!$S$1:$AC$38,6,FALSE))="X","X",(IF(T989="X",1,T989+1)))))</f>
        <v/>
      </c>
      <c r="U990" s="50" t="str">
        <f>IF($A990="","",(IF((VLOOKUP($A990,DATA!$S$1:$AC$38,7,FALSE))="X","X",(IF(U989="X",1,U989+1)))))</f>
        <v/>
      </c>
      <c r="V990" s="51" t="str">
        <f>IF($A990="","",(IF((VLOOKUP($A990,DATA!$S$1:$AC$38,8,FALSE))="X","X",(IF(V989="X",1,V989+1)))))</f>
        <v/>
      </c>
      <c r="W990" s="50" t="str">
        <f>IF($A990="","",(IF((VLOOKUP($A990,DATA!$S$1:$AC$38,9,FALSE))="X","X",(IF(W989="X",1,W989+1)))))</f>
        <v/>
      </c>
      <c r="X990" s="50" t="str">
        <f>IF($A990="","",(IF((VLOOKUP($A990,DATA!$S$1:$AC$38,10,FALSE))="X","X",(IF(X989="X",1,X989+1)))))</f>
        <v/>
      </c>
      <c r="Y990" s="51" t="str">
        <f>IF($A990="","",(IF((VLOOKUP($A990,DATA!$S$1:$AC$38,11,FALSE))="X","X",(IF(Y989="X",1,Y989+1)))))</f>
        <v/>
      </c>
    </row>
    <row r="991" spans="2:25" ht="18.600000000000001" customHeight="1" x14ac:dyDescent="0.25">
      <c r="B991" s="50" t="str">
        <f>IF($A991="","",(IF((VLOOKUP($A991,DATA!$A$1:$M$38,2,FALSE))="X","X",(IF(B990="X",1,B990+1)))))</f>
        <v/>
      </c>
      <c r="C991" s="51" t="str">
        <f>IF($A991="","",(IF((VLOOKUP($A991,DATA!$A$1:$M$38,3,FALSE))="X","X",(IF(C990="X",1,C990+1)))))</f>
        <v/>
      </c>
      <c r="D991" s="50" t="str">
        <f>IF($A991="","",(IF((VLOOKUP($A991,DATA!$A$1:$M$38,4,FALSE))="X","X",(IF(D990="X",1,D990+1)))))</f>
        <v/>
      </c>
      <c r="E991" s="51" t="str">
        <f>IF($A991="","",(IF((VLOOKUP($A991,DATA!$A$1:$M$38,5,FALSE))="X","X",(IF(E990="X",1,E990+1)))))</f>
        <v/>
      </c>
      <c r="F991" s="50" t="str">
        <f>IF($A991="","",(IF((VLOOKUP($A991,DATA!$A$1:$M$38,6,FALSE))="X","X",(IF(F990="X",1,F990+1)))))</f>
        <v/>
      </c>
      <c r="G991" s="51" t="str">
        <f>IF($A991="","",(IF((VLOOKUP($A991,DATA!$A$1:$M$38,7,FALSE))="X","X",(IF(G990="X",1,G990+1)))))</f>
        <v/>
      </c>
      <c r="H991" s="50" t="str">
        <f>IF($A991="","",(IF((VLOOKUP($A991,DATA!$A$1:$M$38,8,FALSE))="X","X",(IF(H990="X",1,H990+1)))))</f>
        <v/>
      </c>
      <c r="I991" s="50" t="str">
        <f>IF($A991="","",(IF((VLOOKUP($A991,DATA!$A$1:$M$38,9,FALSE))="X","X",(IF(I990="X",1,I990+1)))))</f>
        <v/>
      </c>
      <c r="J991" s="51" t="str">
        <f>IF($A991="","",(IF((VLOOKUP($A991,DATA!$A$1:$M$38,10,FALSE))="X","X",(IF(J990="X",1,J990+1)))))</f>
        <v/>
      </c>
      <c r="K991" s="50" t="str">
        <f>IF($A991="","",(IF((VLOOKUP($A991,DATA!$A$1:$M$38,11,FALSE))="X","X",(IF(K990="X",1,K990+1)))))</f>
        <v/>
      </c>
      <c r="L991" s="50" t="str">
        <f>IF($A991="","",(IF((VLOOKUP($A991,DATA!$A$1:$M$38,12,FALSE))="X","X",(IF(L990="X",1,L990+1)))))</f>
        <v/>
      </c>
      <c r="M991" s="50" t="str">
        <f>IF($A991="","",(IF((VLOOKUP($A991,DATA!$A$1:$M$38,13,FALSE))="X","X",(IF(M990="X",1,M990+1)))))</f>
        <v/>
      </c>
      <c r="N991" s="53" t="str">
        <f t="shared" si="30"/>
        <v/>
      </c>
      <c r="O991" s="51" t="str">
        <f t="shared" si="31"/>
        <v/>
      </c>
      <c r="P991" s="50" t="str">
        <f>IF($A991="","",(IF((VLOOKUP($A991,DATA!$S$1:$AC$38,2,FALSE))="X","X",(IF(P990="X",1,P990+1)))))</f>
        <v/>
      </c>
      <c r="Q991" s="50" t="str">
        <f>IF($A991="","",(IF((VLOOKUP($A991,DATA!$S$1:$AC$38,3,FALSE))="X","X",(IF(Q990="X",1,Q990+1)))))</f>
        <v/>
      </c>
      <c r="R991" s="50" t="str">
        <f>IF($A991="","",(IF((VLOOKUP($A991,DATA!$S$1:$AC$38,4,FALSE))="X","X",(IF(R990="X",1,R990+1)))))</f>
        <v/>
      </c>
      <c r="S991" s="50" t="str">
        <f>IF($A991="","",(IF((VLOOKUP($A991,DATA!$S$1:$AC$38,5,FALSE))="X","X",(IF(S990="X",1,S990+1)))))</f>
        <v/>
      </c>
      <c r="T991" s="50" t="str">
        <f>IF($A991="","",(IF((VLOOKUP($A991,DATA!$S$1:$AC$38,6,FALSE))="X","X",(IF(T990="X",1,T990+1)))))</f>
        <v/>
      </c>
      <c r="U991" s="50" t="str">
        <f>IF($A991="","",(IF((VLOOKUP($A991,DATA!$S$1:$AC$38,7,FALSE))="X","X",(IF(U990="X",1,U990+1)))))</f>
        <v/>
      </c>
      <c r="V991" s="51" t="str">
        <f>IF($A991="","",(IF((VLOOKUP($A991,DATA!$S$1:$AC$38,8,FALSE))="X","X",(IF(V990="X",1,V990+1)))))</f>
        <v/>
      </c>
      <c r="W991" s="50" t="str">
        <f>IF($A991="","",(IF((VLOOKUP($A991,DATA!$S$1:$AC$38,9,FALSE))="X","X",(IF(W990="X",1,W990+1)))))</f>
        <v/>
      </c>
      <c r="X991" s="50" t="str">
        <f>IF($A991="","",(IF((VLOOKUP($A991,DATA!$S$1:$AC$38,10,FALSE))="X","X",(IF(X990="X",1,X990+1)))))</f>
        <v/>
      </c>
      <c r="Y991" s="51" t="str">
        <f>IF($A991="","",(IF((VLOOKUP($A991,DATA!$S$1:$AC$38,11,FALSE))="X","X",(IF(Y990="X",1,Y990+1)))))</f>
        <v/>
      </c>
    </row>
    <row r="992" spans="2:25" ht="18.600000000000001" customHeight="1" x14ac:dyDescent="0.25">
      <c r="B992" s="50" t="str">
        <f>IF($A992="","",(IF((VLOOKUP($A992,DATA!$A$1:$M$38,2,FALSE))="X","X",(IF(B991="X",1,B991+1)))))</f>
        <v/>
      </c>
      <c r="C992" s="51" t="str">
        <f>IF($A992="","",(IF((VLOOKUP($A992,DATA!$A$1:$M$38,3,FALSE))="X","X",(IF(C991="X",1,C991+1)))))</f>
        <v/>
      </c>
      <c r="D992" s="50" t="str">
        <f>IF($A992="","",(IF((VLOOKUP($A992,DATA!$A$1:$M$38,4,FALSE))="X","X",(IF(D991="X",1,D991+1)))))</f>
        <v/>
      </c>
      <c r="E992" s="51" t="str">
        <f>IF($A992="","",(IF((VLOOKUP($A992,DATA!$A$1:$M$38,5,FALSE))="X","X",(IF(E991="X",1,E991+1)))))</f>
        <v/>
      </c>
      <c r="F992" s="50" t="str">
        <f>IF($A992="","",(IF((VLOOKUP($A992,DATA!$A$1:$M$38,6,FALSE))="X","X",(IF(F991="X",1,F991+1)))))</f>
        <v/>
      </c>
      <c r="G992" s="51" t="str">
        <f>IF($A992="","",(IF((VLOOKUP($A992,DATA!$A$1:$M$38,7,FALSE))="X","X",(IF(G991="X",1,G991+1)))))</f>
        <v/>
      </c>
      <c r="H992" s="50" t="str">
        <f>IF($A992="","",(IF((VLOOKUP($A992,DATA!$A$1:$M$38,8,FALSE))="X","X",(IF(H991="X",1,H991+1)))))</f>
        <v/>
      </c>
      <c r="I992" s="50" t="str">
        <f>IF($A992="","",(IF((VLOOKUP($A992,DATA!$A$1:$M$38,9,FALSE))="X","X",(IF(I991="X",1,I991+1)))))</f>
        <v/>
      </c>
      <c r="J992" s="51" t="str">
        <f>IF($A992="","",(IF((VLOOKUP($A992,DATA!$A$1:$M$38,10,FALSE))="X","X",(IF(J991="X",1,J991+1)))))</f>
        <v/>
      </c>
      <c r="K992" s="50" t="str">
        <f>IF($A992="","",(IF((VLOOKUP($A992,DATA!$A$1:$M$38,11,FALSE))="X","X",(IF(K991="X",1,K991+1)))))</f>
        <v/>
      </c>
      <c r="L992" s="50" t="str">
        <f>IF($A992="","",(IF((VLOOKUP($A992,DATA!$A$1:$M$38,12,FALSE))="X","X",(IF(L991="X",1,L991+1)))))</f>
        <v/>
      </c>
      <c r="M992" s="50" t="str">
        <f>IF($A992="","",(IF((VLOOKUP($A992,DATA!$A$1:$M$38,13,FALSE))="X","X",(IF(M991="X",1,M991+1)))))</f>
        <v/>
      </c>
      <c r="N992" s="53" t="str">
        <f t="shared" si="30"/>
        <v/>
      </c>
      <c r="O992" s="51" t="str">
        <f t="shared" si="31"/>
        <v/>
      </c>
      <c r="P992" s="50" t="str">
        <f>IF($A992="","",(IF((VLOOKUP($A992,DATA!$S$1:$AC$38,2,FALSE))="X","X",(IF(P991="X",1,P991+1)))))</f>
        <v/>
      </c>
      <c r="Q992" s="50" t="str">
        <f>IF($A992="","",(IF((VLOOKUP($A992,DATA!$S$1:$AC$38,3,FALSE))="X","X",(IF(Q991="X",1,Q991+1)))))</f>
        <v/>
      </c>
      <c r="R992" s="50" t="str">
        <f>IF($A992="","",(IF((VLOOKUP($A992,DATA!$S$1:$AC$38,4,FALSE))="X","X",(IF(R991="X",1,R991+1)))))</f>
        <v/>
      </c>
      <c r="S992" s="50" t="str">
        <f>IF($A992="","",(IF((VLOOKUP($A992,DATA!$S$1:$AC$38,5,FALSE))="X","X",(IF(S991="X",1,S991+1)))))</f>
        <v/>
      </c>
      <c r="T992" s="50" t="str">
        <f>IF($A992="","",(IF((VLOOKUP($A992,DATA!$S$1:$AC$38,6,FALSE))="X","X",(IF(T991="X",1,T991+1)))))</f>
        <v/>
      </c>
      <c r="U992" s="50" t="str">
        <f>IF($A992="","",(IF((VLOOKUP($A992,DATA!$S$1:$AC$38,7,FALSE))="X","X",(IF(U991="X",1,U991+1)))))</f>
        <v/>
      </c>
      <c r="V992" s="51" t="str">
        <f>IF($A992="","",(IF((VLOOKUP($A992,DATA!$S$1:$AC$38,8,FALSE))="X","X",(IF(V991="X",1,V991+1)))))</f>
        <v/>
      </c>
      <c r="W992" s="50" t="str">
        <f>IF($A992="","",(IF((VLOOKUP($A992,DATA!$S$1:$AC$38,9,FALSE))="X","X",(IF(W991="X",1,W991+1)))))</f>
        <v/>
      </c>
      <c r="X992" s="50" t="str">
        <f>IF($A992="","",(IF((VLOOKUP($A992,DATA!$S$1:$AC$38,10,FALSE))="X","X",(IF(X991="X",1,X991+1)))))</f>
        <v/>
      </c>
      <c r="Y992" s="51" t="str">
        <f>IF($A992="","",(IF((VLOOKUP($A992,DATA!$S$1:$AC$38,11,FALSE))="X","X",(IF(Y991="X",1,Y991+1)))))</f>
        <v/>
      </c>
    </row>
    <row r="993" spans="2:25" ht="18.600000000000001" customHeight="1" x14ac:dyDescent="0.25">
      <c r="B993" s="50" t="str">
        <f>IF($A993="","",(IF((VLOOKUP($A993,DATA!$A$1:$M$38,2,FALSE))="X","X",(IF(B992="X",1,B992+1)))))</f>
        <v/>
      </c>
      <c r="C993" s="51" t="str">
        <f>IF($A993="","",(IF((VLOOKUP($A993,DATA!$A$1:$M$38,3,FALSE))="X","X",(IF(C992="X",1,C992+1)))))</f>
        <v/>
      </c>
      <c r="D993" s="50" t="str">
        <f>IF($A993="","",(IF((VLOOKUP($A993,DATA!$A$1:$M$38,4,FALSE))="X","X",(IF(D992="X",1,D992+1)))))</f>
        <v/>
      </c>
      <c r="E993" s="51" t="str">
        <f>IF($A993="","",(IF((VLOOKUP($A993,DATA!$A$1:$M$38,5,FALSE))="X","X",(IF(E992="X",1,E992+1)))))</f>
        <v/>
      </c>
      <c r="F993" s="50" t="str">
        <f>IF($A993="","",(IF((VLOOKUP($A993,DATA!$A$1:$M$38,6,FALSE))="X","X",(IF(F992="X",1,F992+1)))))</f>
        <v/>
      </c>
      <c r="G993" s="51" t="str">
        <f>IF($A993="","",(IF((VLOOKUP($A993,DATA!$A$1:$M$38,7,FALSE))="X","X",(IF(G992="X",1,G992+1)))))</f>
        <v/>
      </c>
      <c r="H993" s="50" t="str">
        <f>IF($A993="","",(IF((VLOOKUP($A993,DATA!$A$1:$M$38,8,FALSE))="X","X",(IF(H992="X",1,H992+1)))))</f>
        <v/>
      </c>
      <c r="I993" s="50" t="str">
        <f>IF($A993="","",(IF((VLOOKUP($A993,DATA!$A$1:$M$38,9,FALSE))="X","X",(IF(I992="X",1,I992+1)))))</f>
        <v/>
      </c>
      <c r="J993" s="51" t="str">
        <f>IF($A993="","",(IF((VLOOKUP($A993,DATA!$A$1:$M$38,10,FALSE))="X","X",(IF(J992="X",1,J992+1)))))</f>
        <v/>
      </c>
      <c r="K993" s="50" t="str">
        <f>IF($A993="","",(IF((VLOOKUP($A993,DATA!$A$1:$M$38,11,FALSE))="X","X",(IF(K992="X",1,K992+1)))))</f>
        <v/>
      </c>
      <c r="L993" s="50" t="str">
        <f>IF($A993="","",(IF((VLOOKUP($A993,DATA!$A$1:$M$38,12,FALSE))="X","X",(IF(L992="X",1,L992+1)))))</f>
        <v/>
      </c>
      <c r="M993" s="50" t="str">
        <f>IF($A993="","",(IF((VLOOKUP($A993,DATA!$A$1:$M$38,13,FALSE))="X","X",(IF(M992="X",1,M992+1)))))</f>
        <v/>
      </c>
      <c r="N993" s="53" t="str">
        <f t="shared" si="30"/>
        <v/>
      </c>
      <c r="O993" s="51" t="str">
        <f t="shared" si="31"/>
        <v/>
      </c>
      <c r="P993" s="50" t="str">
        <f>IF($A993="","",(IF((VLOOKUP($A993,DATA!$S$1:$AC$38,2,FALSE))="X","X",(IF(P992="X",1,P992+1)))))</f>
        <v/>
      </c>
      <c r="Q993" s="50" t="str">
        <f>IF($A993="","",(IF((VLOOKUP($A993,DATA!$S$1:$AC$38,3,FALSE))="X","X",(IF(Q992="X",1,Q992+1)))))</f>
        <v/>
      </c>
      <c r="R993" s="50" t="str">
        <f>IF($A993="","",(IF((VLOOKUP($A993,DATA!$S$1:$AC$38,4,FALSE))="X","X",(IF(R992="X",1,R992+1)))))</f>
        <v/>
      </c>
      <c r="S993" s="50" t="str">
        <f>IF($A993="","",(IF((VLOOKUP($A993,DATA!$S$1:$AC$38,5,FALSE))="X","X",(IF(S992="X",1,S992+1)))))</f>
        <v/>
      </c>
      <c r="T993" s="50" t="str">
        <f>IF($A993="","",(IF((VLOOKUP($A993,DATA!$S$1:$AC$38,6,FALSE))="X","X",(IF(T992="X",1,T992+1)))))</f>
        <v/>
      </c>
      <c r="U993" s="50" t="str">
        <f>IF($A993="","",(IF((VLOOKUP($A993,DATA!$S$1:$AC$38,7,FALSE))="X","X",(IF(U992="X",1,U992+1)))))</f>
        <v/>
      </c>
      <c r="V993" s="51" t="str">
        <f>IF($A993="","",(IF((VLOOKUP($A993,DATA!$S$1:$AC$38,8,FALSE))="X","X",(IF(V992="X",1,V992+1)))))</f>
        <v/>
      </c>
      <c r="W993" s="50" t="str">
        <f>IF($A993="","",(IF((VLOOKUP($A993,DATA!$S$1:$AC$38,9,FALSE))="X","X",(IF(W992="X",1,W992+1)))))</f>
        <v/>
      </c>
      <c r="X993" s="50" t="str">
        <f>IF($A993="","",(IF((VLOOKUP($A993,DATA!$S$1:$AC$38,10,FALSE))="X","X",(IF(X992="X",1,X992+1)))))</f>
        <v/>
      </c>
      <c r="Y993" s="51" t="str">
        <f>IF($A993="","",(IF((VLOOKUP($A993,DATA!$S$1:$AC$38,11,FALSE))="X","X",(IF(Y992="X",1,Y992+1)))))</f>
        <v/>
      </c>
    </row>
    <row r="994" spans="2:25" ht="18.600000000000001" customHeight="1" x14ac:dyDescent="0.25">
      <c r="B994" s="50" t="str">
        <f>IF($A994="","",(IF((VLOOKUP($A994,DATA!$A$1:$M$38,2,FALSE))="X","X",(IF(B993="X",1,B993+1)))))</f>
        <v/>
      </c>
      <c r="C994" s="51" t="str">
        <f>IF($A994="","",(IF((VLOOKUP($A994,DATA!$A$1:$M$38,3,FALSE))="X","X",(IF(C993="X",1,C993+1)))))</f>
        <v/>
      </c>
      <c r="D994" s="50" t="str">
        <f>IF($A994="","",(IF((VLOOKUP($A994,DATA!$A$1:$M$38,4,FALSE))="X","X",(IF(D993="X",1,D993+1)))))</f>
        <v/>
      </c>
      <c r="E994" s="51" t="str">
        <f>IF($A994="","",(IF((VLOOKUP($A994,DATA!$A$1:$M$38,5,FALSE))="X","X",(IF(E993="X",1,E993+1)))))</f>
        <v/>
      </c>
      <c r="F994" s="50" t="str">
        <f>IF($A994="","",(IF((VLOOKUP($A994,DATA!$A$1:$M$38,6,FALSE))="X","X",(IF(F993="X",1,F993+1)))))</f>
        <v/>
      </c>
      <c r="G994" s="51" t="str">
        <f>IF($A994="","",(IF((VLOOKUP($A994,DATA!$A$1:$M$38,7,FALSE))="X","X",(IF(G993="X",1,G993+1)))))</f>
        <v/>
      </c>
      <c r="H994" s="50" t="str">
        <f>IF($A994="","",(IF((VLOOKUP($A994,DATA!$A$1:$M$38,8,FALSE))="X","X",(IF(H993="X",1,H993+1)))))</f>
        <v/>
      </c>
      <c r="I994" s="50" t="str">
        <f>IF($A994="","",(IF((VLOOKUP($A994,DATA!$A$1:$M$38,9,FALSE))="X","X",(IF(I993="X",1,I993+1)))))</f>
        <v/>
      </c>
      <c r="J994" s="51" t="str">
        <f>IF($A994="","",(IF((VLOOKUP($A994,DATA!$A$1:$M$38,10,FALSE))="X","X",(IF(J993="X",1,J993+1)))))</f>
        <v/>
      </c>
      <c r="K994" s="50" t="str">
        <f>IF($A994="","",(IF((VLOOKUP($A994,DATA!$A$1:$M$38,11,FALSE))="X","X",(IF(K993="X",1,K993+1)))))</f>
        <v/>
      </c>
      <c r="L994" s="50" t="str">
        <f>IF($A994="","",(IF((VLOOKUP($A994,DATA!$A$1:$M$38,12,FALSE))="X","X",(IF(L993="X",1,L993+1)))))</f>
        <v/>
      </c>
      <c r="M994" s="50" t="str">
        <f>IF($A994="","",(IF((VLOOKUP($A994,DATA!$A$1:$M$38,13,FALSE))="X","X",(IF(M993="X",1,M993+1)))))</f>
        <v/>
      </c>
      <c r="N994" s="53" t="str">
        <f t="shared" si="30"/>
        <v/>
      </c>
      <c r="O994" s="51" t="str">
        <f t="shared" si="31"/>
        <v/>
      </c>
      <c r="P994" s="50" t="str">
        <f>IF($A994="","",(IF((VLOOKUP($A994,DATA!$S$1:$AC$38,2,FALSE))="X","X",(IF(P993="X",1,P993+1)))))</f>
        <v/>
      </c>
      <c r="Q994" s="50" t="str">
        <f>IF($A994="","",(IF((VLOOKUP($A994,DATA!$S$1:$AC$38,3,FALSE))="X","X",(IF(Q993="X",1,Q993+1)))))</f>
        <v/>
      </c>
      <c r="R994" s="50" t="str">
        <f>IF($A994="","",(IF((VLOOKUP($A994,DATA!$S$1:$AC$38,4,FALSE))="X","X",(IF(R993="X",1,R993+1)))))</f>
        <v/>
      </c>
      <c r="S994" s="50" t="str">
        <f>IF($A994="","",(IF((VLOOKUP($A994,DATA!$S$1:$AC$38,5,FALSE))="X","X",(IF(S993="X",1,S993+1)))))</f>
        <v/>
      </c>
      <c r="T994" s="50" t="str">
        <f>IF($A994="","",(IF((VLOOKUP($A994,DATA!$S$1:$AC$38,6,FALSE))="X","X",(IF(T993="X",1,T993+1)))))</f>
        <v/>
      </c>
      <c r="U994" s="50" t="str">
        <f>IF($A994="","",(IF((VLOOKUP($A994,DATA!$S$1:$AC$38,7,FALSE))="X","X",(IF(U993="X",1,U993+1)))))</f>
        <v/>
      </c>
      <c r="V994" s="51" t="str">
        <f>IF($A994="","",(IF((VLOOKUP($A994,DATA!$S$1:$AC$38,8,FALSE))="X","X",(IF(V993="X",1,V993+1)))))</f>
        <v/>
      </c>
      <c r="W994" s="50" t="str">
        <f>IF($A994="","",(IF((VLOOKUP($A994,DATA!$S$1:$AC$38,9,FALSE))="X","X",(IF(W993="X",1,W993+1)))))</f>
        <v/>
      </c>
      <c r="X994" s="50" t="str">
        <f>IF($A994="","",(IF((VLOOKUP($A994,DATA!$S$1:$AC$38,10,FALSE))="X","X",(IF(X993="X",1,X993+1)))))</f>
        <v/>
      </c>
      <c r="Y994" s="51" t="str">
        <f>IF($A994="","",(IF((VLOOKUP($A994,DATA!$S$1:$AC$38,11,FALSE))="X","X",(IF(Y993="X",1,Y993+1)))))</f>
        <v/>
      </c>
    </row>
    <row r="995" spans="2:25" ht="18.600000000000001" customHeight="1" x14ac:dyDescent="0.25">
      <c r="B995" s="50" t="str">
        <f>IF($A995="","",(IF((VLOOKUP($A995,DATA!$A$1:$M$38,2,FALSE))="X","X",(IF(B994="X",1,B994+1)))))</f>
        <v/>
      </c>
      <c r="C995" s="51" t="str">
        <f>IF($A995="","",(IF((VLOOKUP($A995,DATA!$A$1:$M$38,3,FALSE))="X","X",(IF(C994="X",1,C994+1)))))</f>
        <v/>
      </c>
      <c r="D995" s="50" t="str">
        <f>IF($A995="","",(IF((VLOOKUP($A995,DATA!$A$1:$M$38,4,FALSE))="X","X",(IF(D994="X",1,D994+1)))))</f>
        <v/>
      </c>
      <c r="E995" s="51" t="str">
        <f>IF($A995="","",(IF((VLOOKUP($A995,DATA!$A$1:$M$38,5,FALSE))="X","X",(IF(E994="X",1,E994+1)))))</f>
        <v/>
      </c>
      <c r="F995" s="50" t="str">
        <f>IF($A995="","",(IF((VLOOKUP($A995,DATA!$A$1:$M$38,6,FALSE))="X","X",(IF(F994="X",1,F994+1)))))</f>
        <v/>
      </c>
      <c r="G995" s="51" t="str">
        <f>IF($A995="","",(IF((VLOOKUP($A995,DATA!$A$1:$M$38,7,FALSE))="X","X",(IF(G994="X",1,G994+1)))))</f>
        <v/>
      </c>
      <c r="H995" s="50" t="str">
        <f>IF($A995="","",(IF((VLOOKUP($A995,DATA!$A$1:$M$38,8,FALSE))="X","X",(IF(H994="X",1,H994+1)))))</f>
        <v/>
      </c>
      <c r="I995" s="50" t="str">
        <f>IF($A995="","",(IF((VLOOKUP($A995,DATA!$A$1:$M$38,9,FALSE))="X","X",(IF(I994="X",1,I994+1)))))</f>
        <v/>
      </c>
      <c r="J995" s="51" t="str">
        <f>IF($A995="","",(IF((VLOOKUP($A995,DATA!$A$1:$M$38,10,FALSE))="X","X",(IF(J994="X",1,J994+1)))))</f>
        <v/>
      </c>
      <c r="K995" s="50" t="str">
        <f>IF($A995="","",(IF((VLOOKUP($A995,DATA!$A$1:$M$38,11,FALSE))="X","X",(IF(K994="X",1,K994+1)))))</f>
        <v/>
      </c>
      <c r="L995" s="50" t="str">
        <f>IF($A995="","",(IF((VLOOKUP($A995,DATA!$A$1:$M$38,12,FALSE))="X","X",(IF(L994="X",1,L994+1)))))</f>
        <v/>
      </c>
      <c r="M995" s="50" t="str">
        <f>IF($A995="","",(IF((VLOOKUP($A995,DATA!$A$1:$M$38,13,FALSE))="X","X",(IF(M994="X",1,M994+1)))))</f>
        <v/>
      </c>
      <c r="N995" s="53" t="str">
        <f t="shared" si="30"/>
        <v/>
      </c>
      <c r="O995" s="51" t="str">
        <f t="shared" si="31"/>
        <v/>
      </c>
      <c r="P995" s="50" t="str">
        <f>IF($A995="","",(IF((VLOOKUP($A995,DATA!$S$1:$AC$38,2,FALSE))="X","X",(IF(P994="X",1,P994+1)))))</f>
        <v/>
      </c>
      <c r="Q995" s="50" t="str">
        <f>IF($A995="","",(IF((VLOOKUP($A995,DATA!$S$1:$AC$38,3,FALSE))="X","X",(IF(Q994="X",1,Q994+1)))))</f>
        <v/>
      </c>
      <c r="R995" s="50" t="str">
        <f>IF($A995="","",(IF((VLOOKUP($A995,DATA!$S$1:$AC$38,4,FALSE))="X","X",(IF(R994="X",1,R994+1)))))</f>
        <v/>
      </c>
      <c r="S995" s="50" t="str">
        <f>IF($A995="","",(IF((VLOOKUP($A995,DATA!$S$1:$AC$38,5,FALSE))="X","X",(IF(S994="X",1,S994+1)))))</f>
        <v/>
      </c>
      <c r="T995" s="50" t="str">
        <f>IF($A995="","",(IF((VLOOKUP($A995,DATA!$S$1:$AC$38,6,FALSE))="X","X",(IF(T994="X",1,T994+1)))))</f>
        <v/>
      </c>
      <c r="U995" s="50" t="str">
        <f>IF($A995="","",(IF((VLOOKUP($A995,DATA!$S$1:$AC$38,7,FALSE))="X","X",(IF(U994="X",1,U994+1)))))</f>
        <v/>
      </c>
      <c r="V995" s="51" t="str">
        <f>IF($A995="","",(IF((VLOOKUP($A995,DATA!$S$1:$AC$38,8,FALSE))="X","X",(IF(V994="X",1,V994+1)))))</f>
        <v/>
      </c>
      <c r="W995" s="50" t="str">
        <f>IF($A995="","",(IF((VLOOKUP($A995,DATA!$S$1:$AC$38,9,FALSE))="X","X",(IF(W994="X",1,W994+1)))))</f>
        <v/>
      </c>
      <c r="X995" s="50" t="str">
        <f>IF($A995="","",(IF((VLOOKUP($A995,DATA!$S$1:$AC$38,10,FALSE))="X","X",(IF(X994="X",1,X994+1)))))</f>
        <v/>
      </c>
      <c r="Y995" s="51" t="str">
        <f>IF($A995="","",(IF((VLOOKUP($A995,DATA!$S$1:$AC$38,11,FALSE))="X","X",(IF(Y994="X",1,Y994+1)))))</f>
        <v/>
      </c>
    </row>
    <row r="996" spans="2:25" ht="18.600000000000001" customHeight="1" x14ac:dyDescent="0.25">
      <c r="B996" s="50" t="str">
        <f>IF($A996="","",(IF((VLOOKUP($A996,DATA!$A$1:$M$38,2,FALSE))="X","X",(IF(B995="X",1,B995+1)))))</f>
        <v/>
      </c>
      <c r="C996" s="51" t="str">
        <f>IF($A996="","",(IF((VLOOKUP($A996,DATA!$A$1:$M$38,3,FALSE))="X","X",(IF(C995="X",1,C995+1)))))</f>
        <v/>
      </c>
      <c r="D996" s="50" t="str">
        <f>IF($A996="","",(IF((VLOOKUP($A996,DATA!$A$1:$M$38,4,FALSE))="X","X",(IF(D995="X",1,D995+1)))))</f>
        <v/>
      </c>
      <c r="E996" s="51" t="str">
        <f>IF($A996="","",(IF((VLOOKUP($A996,DATA!$A$1:$M$38,5,FALSE))="X","X",(IF(E995="X",1,E995+1)))))</f>
        <v/>
      </c>
      <c r="F996" s="50" t="str">
        <f>IF($A996="","",(IF((VLOOKUP($A996,DATA!$A$1:$M$38,6,FALSE))="X","X",(IF(F995="X",1,F995+1)))))</f>
        <v/>
      </c>
      <c r="G996" s="51" t="str">
        <f>IF($A996="","",(IF((VLOOKUP($A996,DATA!$A$1:$M$38,7,FALSE))="X","X",(IF(G995="X",1,G995+1)))))</f>
        <v/>
      </c>
      <c r="H996" s="50" t="str">
        <f>IF($A996="","",(IF((VLOOKUP($A996,DATA!$A$1:$M$38,8,FALSE))="X","X",(IF(H995="X",1,H995+1)))))</f>
        <v/>
      </c>
      <c r="I996" s="50" t="str">
        <f>IF($A996="","",(IF((VLOOKUP($A996,DATA!$A$1:$M$38,9,FALSE))="X","X",(IF(I995="X",1,I995+1)))))</f>
        <v/>
      </c>
      <c r="J996" s="51" t="str">
        <f>IF($A996="","",(IF((VLOOKUP($A996,DATA!$A$1:$M$38,10,FALSE))="X","X",(IF(J995="X",1,J995+1)))))</f>
        <v/>
      </c>
      <c r="K996" s="50" t="str">
        <f>IF($A996="","",(IF((VLOOKUP($A996,DATA!$A$1:$M$38,11,FALSE))="X","X",(IF(K995="X",1,K995+1)))))</f>
        <v/>
      </c>
      <c r="L996" s="50" t="str">
        <f>IF($A996="","",(IF((VLOOKUP($A996,DATA!$A$1:$M$38,12,FALSE))="X","X",(IF(L995="X",1,L995+1)))))</f>
        <v/>
      </c>
      <c r="M996" s="50" t="str">
        <f>IF($A996="","",(IF((VLOOKUP($A996,DATA!$A$1:$M$38,13,FALSE))="X","X",(IF(M995="X",1,M995+1)))))</f>
        <v/>
      </c>
      <c r="N996" s="53" t="str">
        <f t="shared" si="30"/>
        <v/>
      </c>
      <c r="O996" s="51" t="str">
        <f t="shared" si="31"/>
        <v/>
      </c>
      <c r="P996" s="50" t="str">
        <f>IF($A996="","",(IF((VLOOKUP($A996,DATA!$S$1:$AC$38,2,FALSE))="X","X",(IF(P995="X",1,P995+1)))))</f>
        <v/>
      </c>
      <c r="Q996" s="50" t="str">
        <f>IF($A996="","",(IF((VLOOKUP($A996,DATA!$S$1:$AC$38,3,FALSE))="X","X",(IF(Q995="X",1,Q995+1)))))</f>
        <v/>
      </c>
      <c r="R996" s="50" t="str">
        <f>IF($A996="","",(IF((VLOOKUP($A996,DATA!$S$1:$AC$38,4,FALSE))="X","X",(IF(R995="X",1,R995+1)))))</f>
        <v/>
      </c>
      <c r="S996" s="50" t="str">
        <f>IF($A996="","",(IF((VLOOKUP($A996,DATA!$S$1:$AC$38,5,FALSE))="X","X",(IF(S995="X",1,S995+1)))))</f>
        <v/>
      </c>
      <c r="T996" s="50" t="str">
        <f>IF($A996="","",(IF((VLOOKUP($A996,DATA!$S$1:$AC$38,6,FALSE))="X","X",(IF(T995="X",1,T995+1)))))</f>
        <v/>
      </c>
      <c r="U996" s="50" t="str">
        <f>IF($A996="","",(IF((VLOOKUP($A996,DATA!$S$1:$AC$38,7,FALSE))="X","X",(IF(U995="X",1,U995+1)))))</f>
        <v/>
      </c>
      <c r="V996" s="51" t="str">
        <f>IF($A996="","",(IF((VLOOKUP($A996,DATA!$S$1:$AC$38,8,FALSE))="X","X",(IF(V995="X",1,V995+1)))))</f>
        <v/>
      </c>
      <c r="W996" s="50" t="str">
        <f>IF($A996="","",(IF((VLOOKUP($A996,DATA!$S$1:$AC$38,9,FALSE))="X","X",(IF(W995="X",1,W995+1)))))</f>
        <v/>
      </c>
      <c r="X996" s="50" t="str">
        <f>IF($A996="","",(IF((VLOOKUP($A996,DATA!$S$1:$AC$38,10,FALSE))="X","X",(IF(X995="X",1,X995+1)))))</f>
        <v/>
      </c>
      <c r="Y996" s="51" t="str">
        <f>IF($A996="","",(IF((VLOOKUP($A996,DATA!$S$1:$AC$38,11,FALSE))="X","X",(IF(Y995="X",1,Y995+1)))))</f>
        <v/>
      </c>
    </row>
    <row r="997" spans="2:25" ht="18.600000000000001" customHeight="1" x14ac:dyDescent="0.25">
      <c r="B997" s="50" t="str">
        <f>IF($A997="","",(IF((VLOOKUP($A997,DATA!$A$1:$M$38,2,FALSE))="X","X",(IF(B996="X",1,B996+1)))))</f>
        <v/>
      </c>
      <c r="C997" s="51" t="str">
        <f>IF($A997="","",(IF((VLOOKUP($A997,DATA!$A$1:$M$38,3,FALSE))="X","X",(IF(C996="X",1,C996+1)))))</f>
        <v/>
      </c>
      <c r="D997" s="50" t="str">
        <f>IF($A997="","",(IF((VLOOKUP($A997,DATA!$A$1:$M$38,4,FALSE))="X","X",(IF(D996="X",1,D996+1)))))</f>
        <v/>
      </c>
      <c r="E997" s="51" t="str">
        <f>IF($A997="","",(IF((VLOOKUP($A997,DATA!$A$1:$M$38,5,FALSE))="X","X",(IF(E996="X",1,E996+1)))))</f>
        <v/>
      </c>
      <c r="F997" s="50" t="str">
        <f>IF($A997="","",(IF((VLOOKUP($A997,DATA!$A$1:$M$38,6,FALSE))="X","X",(IF(F996="X",1,F996+1)))))</f>
        <v/>
      </c>
      <c r="G997" s="51" t="str">
        <f>IF($A997="","",(IF((VLOOKUP($A997,DATA!$A$1:$M$38,7,FALSE))="X","X",(IF(G996="X",1,G996+1)))))</f>
        <v/>
      </c>
      <c r="H997" s="50" t="str">
        <f>IF($A997="","",(IF((VLOOKUP($A997,DATA!$A$1:$M$38,8,FALSE))="X","X",(IF(H996="X",1,H996+1)))))</f>
        <v/>
      </c>
      <c r="I997" s="50" t="str">
        <f>IF($A997="","",(IF((VLOOKUP($A997,DATA!$A$1:$M$38,9,FALSE))="X","X",(IF(I996="X",1,I996+1)))))</f>
        <v/>
      </c>
      <c r="J997" s="51" t="str">
        <f>IF($A997="","",(IF((VLOOKUP($A997,DATA!$A$1:$M$38,10,FALSE))="X","X",(IF(J996="X",1,J996+1)))))</f>
        <v/>
      </c>
      <c r="K997" s="50" t="str">
        <f>IF($A997="","",(IF((VLOOKUP($A997,DATA!$A$1:$M$38,11,FALSE))="X","X",(IF(K996="X",1,K996+1)))))</f>
        <v/>
      </c>
      <c r="L997" s="50" t="str">
        <f>IF($A997="","",(IF((VLOOKUP($A997,DATA!$A$1:$M$38,12,FALSE))="X","X",(IF(L996="X",1,L996+1)))))</f>
        <v/>
      </c>
      <c r="M997" s="50" t="str">
        <f>IF($A997="","",(IF((VLOOKUP($A997,DATA!$A$1:$M$38,13,FALSE))="X","X",(IF(M996="X",1,M996+1)))))</f>
        <v/>
      </c>
      <c r="N997" s="53" t="str">
        <f t="shared" si="30"/>
        <v/>
      </c>
      <c r="O997" s="51" t="str">
        <f t="shared" si="31"/>
        <v/>
      </c>
      <c r="P997" s="50" t="str">
        <f>IF($A997="","",(IF((VLOOKUP($A997,DATA!$S$1:$AC$38,2,FALSE))="X","X",(IF(P996="X",1,P996+1)))))</f>
        <v/>
      </c>
      <c r="Q997" s="50" t="str">
        <f>IF($A997="","",(IF((VLOOKUP($A997,DATA!$S$1:$AC$38,3,FALSE))="X","X",(IF(Q996="X",1,Q996+1)))))</f>
        <v/>
      </c>
      <c r="R997" s="50" t="str">
        <f>IF($A997="","",(IF((VLOOKUP($A997,DATA!$S$1:$AC$38,4,FALSE))="X","X",(IF(R996="X",1,R996+1)))))</f>
        <v/>
      </c>
      <c r="S997" s="50" t="str">
        <f>IF($A997="","",(IF((VLOOKUP($A997,DATA!$S$1:$AC$38,5,FALSE))="X","X",(IF(S996="X",1,S996+1)))))</f>
        <v/>
      </c>
      <c r="T997" s="50" t="str">
        <f>IF($A997="","",(IF((VLOOKUP($A997,DATA!$S$1:$AC$38,6,FALSE))="X","X",(IF(T996="X",1,T996+1)))))</f>
        <v/>
      </c>
      <c r="U997" s="50" t="str">
        <f>IF($A997="","",(IF((VLOOKUP($A997,DATA!$S$1:$AC$38,7,FALSE))="X","X",(IF(U996="X",1,U996+1)))))</f>
        <v/>
      </c>
      <c r="V997" s="51" t="str">
        <f>IF($A997="","",(IF((VLOOKUP($A997,DATA!$S$1:$AC$38,8,FALSE))="X","X",(IF(V996="X",1,V996+1)))))</f>
        <v/>
      </c>
      <c r="W997" s="50" t="str">
        <f>IF($A997="","",(IF((VLOOKUP($A997,DATA!$S$1:$AC$38,9,FALSE))="X","X",(IF(W996="X",1,W996+1)))))</f>
        <v/>
      </c>
      <c r="X997" s="50" t="str">
        <f>IF($A997="","",(IF((VLOOKUP($A997,DATA!$S$1:$AC$38,10,FALSE))="X","X",(IF(X996="X",1,X996+1)))))</f>
        <v/>
      </c>
      <c r="Y997" s="51" t="str">
        <f>IF($A997="","",(IF((VLOOKUP($A997,DATA!$S$1:$AC$38,11,FALSE))="X","X",(IF(Y996="X",1,Y996+1)))))</f>
        <v/>
      </c>
    </row>
    <row r="998" spans="2:25" ht="18.600000000000001" customHeight="1" x14ac:dyDescent="0.25">
      <c r="B998" s="50" t="str">
        <f>IF($A998="","",(IF((VLOOKUP($A998,DATA!$A$1:$M$38,2,FALSE))="X","X",(IF(B997="X",1,B997+1)))))</f>
        <v/>
      </c>
      <c r="C998" s="51" t="str">
        <f>IF($A998="","",(IF((VLOOKUP($A998,DATA!$A$1:$M$38,3,FALSE))="X","X",(IF(C997="X",1,C997+1)))))</f>
        <v/>
      </c>
      <c r="D998" s="50" t="str">
        <f>IF($A998="","",(IF((VLOOKUP($A998,DATA!$A$1:$M$38,4,FALSE))="X","X",(IF(D997="X",1,D997+1)))))</f>
        <v/>
      </c>
      <c r="E998" s="51" t="str">
        <f>IF($A998="","",(IF((VLOOKUP($A998,DATA!$A$1:$M$38,5,FALSE))="X","X",(IF(E997="X",1,E997+1)))))</f>
        <v/>
      </c>
      <c r="F998" s="50" t="str">
        <f>IF($A998="","",(IF((VLOOKUP($A998,DATA!$A$1:$M$38,6,FALSE))="X","X",(IF(F997="X",1,F997+1)))))</f>
        <v/>
      </c>
      <c r="G998" s="51" t="str">
        <f>IF($A998="","",(IF((VLOOKUP($A998,DATA!$A$1:$M$38,7,FALSE))="X","X",(IF(G997="X",1,G997+1)))))</f>
        <v/>
      </c>
      <c r="H998" s="50" t="str">
        <f>IF($A998="","",(IF((VLOOKUP($A998,DATA!$A$1:$M$38,8,FALSE))="X","X",(IF(H997="X",1,H997+1)))))</f>
        <v/>
      </c>
      <c r="I998" s="50" t="str">
        <f>IF($A998="","",(IF((VLOOKUP($A998,DATA!$A$1:$M$38,9,FALSE))="X","X",(IF(I997="X",1,I997+1)))))</f>
        <v/>
      </c>
      <c r="J998" s="51" t="str">
        <f>IF($A998="","",(IF((VLOOKUP($A998,DATA!$A$1:$M$38,10,FALSE))="X","X",(IF(J997="X",1,J997+1)))))</f>
        <v/>
      </c>
      <c r="K998" s="50" t="str">
        <f>IF($A998="","",(IF((VLOOKUP($A998,DATA!$A$1:$M$38,11,FALSE))="X","X",(IF(K997="X",1,K997+1)))))</f>
        <v/>
      </c>
      <c r="L998" s="50" t="str">
        <f>IF($A998="","",(IF((VLOOKUP($A998,DATA!$A$1:$M$38,12,FALSE))="X","X",(IF(L997="X",1,L997+1)))))</f>
        <v/>
      </c>
      <c r="M998" s="50" t="str">
        <f>IF($A998="","",(IF((VLOOKUP($A998,DATA!$A$1:$M$38,13,FALSE))="X","X",(IF(M997="X",1,M997+1)))))</f>
        <v/>
      </c>
      <c r="N998" s="53" t="str">
        <f t="shared" si="30"/>
        <v/>
      </c>
      <c r="O998" s="51" t="str">
        <f t="shared" si="31"/>
        <v/>
      </c>
      <c r="P998" s="50" t="str">
        <f>IF($A998="","",(IF((VLOOKUP($A998,DATA!$S$1:$AC$38,2,FALSE))="X","X",(IF(P997="X",1,P997+1)))))</f>
        <v/>
      </c>
      <c r="Q998" s="50" t="str">
        <f>IF($A998="","",(IF((VLOOKUP($A998,DATA!$S$1:$AC$38,3,FALSE))="X","X",(IF(Q997="X",1,Q997+1)))))</f>
        <v/>
      </c>
      <c r="R998" s="50" t="str">
        <f>IF($A998="","",(IF((VLOOKUP($A998,DATA!$S$1:$AC$38,4,FALSE))="X","X",(IF(R997="X",1,R997+1)))))</f>
        <v/>
      </c>
      <c r="S998" s="50" t="str">
        <f>IF($A998="","",(IF((VLOOKUP($A998,DATA!$S$1:$AC$38,5,FALSE))="X","X",(IF(S997="X",1,S997+1)))))</f>
        <v/>
      </c>
      <c r="T998" s="50" t="str">
        <f>IF($A998="","",(IF((VLOOKUP($A998,DATA!$S$1:$AC$38,6,FALSE))="X","X",(IF(T997="X",1,T997+1)))))</f>
        <v/>
      </c>
      <c r="U998" s="50" t="str">
        <f>IF($A998="","",(IF((VLOOKUP($A998,DATA!$S$1:$AC$38,7,FALSE))="X","X",(IF(U997="X",1,U997+1)))))</f>
        <v/>
      </c>
      <c r="V998" s="51" t="str">
        <f>IF($A998="","",(IF((VLOOKUP($A998,DATA!$S$1:$AC$38,8,FALSE))="X","X",(IF(V997="X",1,V997+1)))))</f>
        <v/>
      </c>
      <c r="W998" s="50" t="str">
        <f>IF($A998="","",(IF((VLOOKUP($A998,DATA!$S$1:$AC$38,9,FALSE))="X","X",(IF(W997="X",1,W997+1)))))</f>
        <v/>
      </c>
      <c r="X998" s="50" t="str">
        <f>IF($A998="","",(IF((VLOOKUP($A998,DATA!$S$1:$AC$38,10,FALSE))="X","X",(IF(X997="X",1,X997+1)))))</f>
        <v/>
      </c>
      <c r="Y998" s="51" t="str">
        <f>IF($A998="","",(IF((VLOOKUP($A998,DATA!$S$1:$AC$38,11,FALSE))="X","X",(IF(Y997="X",1,Y997+1)))))</f>
        <v/>
      </c>
    </row>
    <row r="999" spans="2:25" ht="18.600000000000001" customHeight="1" x14ac:dyDescent="0.25">
      <c r="B999" s="50" t="str">
        <f>IF($A999="","",(IF((VLOOKUP($A999,DATA!$A$1:$M$38,2,FALSE))="X","X",(IF(B998="X",1,B998+1)))))</f>
        <v/>
      </c>
      <c r="C999" s="51" t="str">
        <f>IF($A999="","",(IF((VLOOKUP($A999,DATA!$A$1:$M$38,3,FALSE))="X","X",(IF(C998="X",1,C998+1)))))</f>
        <v/>
      </c>
      <c r="D999" s="50" t="str">
        <f>IF($A999="","",(IF((VLOOKUP($A999,DATA!$A$1:$M$38,4,FALSE))="X","X",(IF(D998="X",1,D998+1)))))</f>
        <v/>
      </c>
      <c r="E999" s="51" t="str">
        <f>IF($A999="","",(IF((VLOOKUP($A999,DATA!$A$1:$M$38,5,FALSE))="X","X",(IF(E998="X",1,E998+1)))))</f>
        <v/>
      </c>
      <c r="F999" s="50" t="str">
        <f>IF($A999="","",(IF((VLOOKUP($A999,DATA!$A$1:$M$38,6,FALSE))="X","X",(IF(F998="X",1,F998+1)))))</f>
        <v/>
      </c>
      <c r="G999" s="51" t="str">
        <f>IF($A999="","",(IF((VLOOKUP($A999,DATA!$A$1:$M$38,7,FALSE))="X","X",(IF(G998="X",1,G998+1)))))</f>
        <v/>
      </c>
      <c r="H999" s="50" t="str">
        <f>IF($A999="","",(IF((VLOOKUP($A999,DATA!$A$1:$M$38,8,FALSE))="X","X",(IF(H998="X",1,H998+1)))))</f>
        <v/>
      </c>
      <c r="I999" s="50" t="str">
        <f>IF($A999="","",(IF((VLOOKUP($A999,DATA!$A$1:$M$38,9,FALSE))="X","X",(IF(I998="X",1,I998+1)))))</f>
        <v/>
      </c>
      <c r="J999" s="51" t="str">
        <f>IF($A999="","",(IF((VLOOKUP($A999,DATA!$A$1:$M$38,10,FALSE))="X","X",(IF(J998="X",1,J998+1)))))</f>
        <v/>
      </c>
      <c r="K999" s="50" t="str">
        <f>IF($A999="","",(IF((VLOOKUP($A999,DATA!$A$1:$M$38,11,FALSE))="X","X",(IF(K998="X",1,K998+1)))))</f>
        <v/>
      </c>
      <c r="L999" s="50" t="str">
        <f>IF($A999="","",(IF((VLOOKUP($A999,DATA!$A$1:$M$38,12,FALSE))="X","X",(IF(L998="X",1,L998+1)))))</f>
        <v/>
      </c>
      <c r="M999" s="50" t="str">
        <f>IF($A999="","",(IF((VLOOKUP($A999,DATA!$A$1:$M$38,13,FALSE))="X","X",(IF(M998="X",1,M998+1)))))</f>
        <v/>
      </c>
      <c r="N999" s="53" t="str">
        <f t="shared" si="30"/>
        <v/>
      </c>
      <c r="O999" s="51" t="str">
        <f t="shared" si="31"/>
        <v/>
      </c>
      <c r="P999" s="50" t="str">
        <f>IF($A999="","",(IF((VLOOKUP($A999,DATA!$S$1:$AC$38,2,FALSE))="X","X",(IF(P998="X",1,P998+1)))))</f>
        <v/>
      </c>
      <c r="Q999" s="50" t="str">
        <f>IF($A999="","",(IF((VLOOKUP($A999,DATA!$S$1:$AC$38,3,FALSE))="X","X",(IF(Q998="X",1,Q998+1)))))</f>
        <v/>
      </c>
      <c r="R999" s="50" t="str">
        <f>IF($A999="","",(IF((VLOOKUP($A999,DATA!$S$1:$AC$38,4,FALSE))="X","X",(IF(R998="X",1,R998+1)))))</f>
        <v/>
      </c>
      <c r="S999" s="50" t="str">
        <f>IF($A999="","",(IF((VLOOKUP($A999,DATA!$S$1:$AC$38,5,FALSE))="X","X",(IF(S998="X",1,S998+1)))))</f>
        <v/>
      </c>
      <c r="T999" s="50" t="str">
        <f>IF($A999="","",(IF((VLOOKUP($A999,DATA!$S$1:$AC$38,6,FALSE))="X","X",(IF(T998="X",1,T998+1)))))</f>
        <v/>
      </c>
      <c r="U999" s="50" t="str">
        <f>IF($A999="","",(IF((VLOOKUP($A999,DATA!$S$1:$AC$38,7,FALSE))="X","X",(IF(U998="X",1,U998+1)))))</f>
        <v/>
      </c>
      <c r="V999" s="51" t="str">
        <f>IF($A999="","",(IF((VLOOKUP($A999,DATA!$S$1:$AC$38,8,FALSE))="X","X",(IF(V998="X",1,V998+1)))))</f>
        <v/>
      </c>
      <c r="W999" s="50" t="str">
        <f>IF($A999="","",(IF((VLOOKUP($A999,DATA!$S$1:$AC$38,9,FALSE))="X","X",(IF(W998="X",1,W998+1)))))</f>
        <v/>
      </c>
      <c r="X999" s="50" t="str">
        <f>IF($A999="","",(IF((VLOOKUP($A999,DATA!$S$1:$AC$38,10,FALSE))="X","X",(IF(X998="X",1,X998+1)))))</f>
        <v/>
      </c>
      <c r="Y999" s="51" t="str">
        <f>IF($A999="","",(IF((VLOOKUP($A999,DATA!$S$1:$AC$38,11,FALSE))="X","X",(IF(Y998="X",1,Y998+1)))))</f>
        <v/>
      </c>
    </row>
  </sheetData>
  <sheetProtection algorithmName="SHA-512" hashValue="xapJz33aYbwcOxMAcVJFqmGrtlYY7AJzrQP+IAD/7V/UACfPHzJV4dOfh4n7pM1nFvCrudbaxQpD7tWrfECTWQ==" saltValue="i6qNcgpyZrMS4h8/EMfSXQ==" spinCount="100000" sheet="1" selectLockedCells="1"/>
  <conditionalFormatting sqref="B2:C1048576 F2:G1048576 K2:M1048576">
    <cfRule type="expression" dxfId="18" priority="10">
      <formula>B2="X"</formula>
    </cfRule>
  </conditionalFormatting>
  <conditionalFormatting sqref="B2:M1048576">
    <cfRule type="expression" dxfId="17" priority="9">
      <formula>AND($A2=0,$A2&lt;&gt;"")</formula>
    </cfRule>
  </conditionalFormatting>
  <conditionalFormatting sqref="N2:N1048576">
    <cfRule type="cellIs" dxfId="16" priority="8" operator="equal">
      <formula>"x"</formula>
    </cfRule>
  </conditionalFormatting>
  <conditionalFormatting sqref="O2:O1048576">
    <cfRule type="cellIs" dxfId="15" priority="7" operator="equal">
      <formula>"x"</formula>
    </cfRule>
  </conditionalFormatting>
  <conditionalFormatting sqref="B2:Y999">
    <cfRule type="expression" dxfId="14" priority="3">
      <formula>AND($A2="",$A1&lt;&gt;"")</formula>
    </cfRule>
  </conditionalFormatting>
  <conditionalFormatting sqref="P2:Y1048576 D2:E1048576 H2:J1048576">
    <cfRule type="cellIs" dxfId="13" priority="6" operator="equal">
      <formula>"x"</formula>
    </cfRule>
  </conditionalFormatting>
  <dataValidations count="1">
    <dataValidation type="whole" allowBlank="1" showErrorMessage="1" errorTitle="Wrong number!" error="Please enter a number between 0 and 36. " sqref="A1:A1048576" xr:uid="{00000000-0002-0000-0000-000000000000}">
      <formula1>0</formula1>
      <formula2>36</formula2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5"/>
  <dimension ref="A2:DN501"/>
  <sheetViews>
    <sheetView topLeftCell="C4" zoomScale="85" zoomScaleNormal="85" workbookViewId="0">
      <selection activeCell="T27" sqref="T27"/>
    </sheetView>
  </sheetViews>
  <sheetFormatPr defaultColWidth="3" defaultRowHeight="15" x14ac:dyDescent="0.25"/>
  <cols>
    <col min="2" max="2" width="4.7109375" style="1" customWidth="1"/>
    <col min="3" max="3" width="9.140625" style="6" customWidth="1"/>
    <col min="4" max="18" width="3" style="6"/>
    <col min="19" max="19" width="3.140625" style="6" customWidth="1"/>
    <col min="20" max="102" width="3" style="6"/>
  </cols>
  <sheetData>
    <row r="2" spans="1:118" x14ac:dyDescent="0.25">
      <c r="C2" s="3"/>
      <c r="D2" s="32">
        <v>16</v>
      </c>
      <c r="E2" s="32">
        <v>15</v>
      </c>
      <c r="F2" s="32">
        <v>14</v>
      </c>
      <c r="G2" s="32">
        <v>13</v>
      </c>
      <c r="H2" s="32">
        <v>12</v>
      </c>
      <c r="I2" s="32">
        <v>11</v>
      </c>
      <c r="J2" s="32">
        <v>10</v>
      </c>
      <c r="K2" s="32">
        <v>9</v>
      </c>
      <c r="L2" s="32">
        <v>8</v>
      </c>
      <c r="M2" s="31">
        <v>7</v>
      </c>
      <c r="N2" s="31">
        <v>6</v>
      </c>
      <c r="O2" s="31">
        <v>5</v>
      </c>
      <c r="P2" s="31">
        <v>4</v>
      </c>
      <c r="Q2" s="31">
        <v>3</v>
      </c>
      <c r="R2" s="31">
        <v>2</v>
      </c>
      <c r="S2" s="31">
        <v>1</v>
      </c>
      <c r="T2" s="31" t="s">
        <v>2</v>
      </c>
      <c r="U2" s="31">
        <v>1</v>
      </c>
      <c r="V2" s="31">
        <v>2</v>
      </c>
      <c r="W2" s="31">
        <v>3</v>
      </c>
      <c r="X2" s="31">
        <v>4</v>
      </c>
      <c r="Y2" s="31">
        <v>5</v>
      </c>
      <c r="Z2" s="31">
        <v>6</v>
      </c>
      <c r="AA2" s="31">
        <v>7</v>
      </c>
      <c r="AB2" s="31">
        <v>8</v>
      </c>
      <c r="AC2" s="31">
        <v>9</v>
      </c>
      <c r="AD2" s="31">
        <v>10</v>
      </c>
      <c r="AE2" s="31">
        <v>11</v>
      </c>
      <c r="AF2" s="31">
        <v>12</v>
      </c>
      <c r="AG2" s="31">
        <v>13</v>
      </c>
      <c r="AH2" s="31">
        <v>14</v>
      </c>
      <c r="AI2" s="31">
        <v>15</v>
      </c>
      <c r="AJ2" s="31">
        <v>16</v>
      </c>
      <c r="AK2" s="30">
        <v>16</v>
      </c>
      <c r="AL2" s="30">
        <v>15</v>
      </c>
      <c r="AM2" s="30">
        <v>14</v>
      </c>
      <c r="AN2" s="30">
        <v>13</v>
      </c>
      <c r="AO2" s="30">
        <v>12</v>
      </c>
      <c r="AP2" s="30">
        <v>11</v>
      </c>
      <c r="AQ2" s="30">
        <v>10</v>
      </c>
      <c r="AR2" s="30">
        <v>9</v>
      </c>
      <c r="AS2" s="30">
        <v>8</v>
      </c>
      <c r="AT2" s="29">
        <v>7</v>
      </c>
      <c r="AU2" s="29">
        <v>6</v>
      </c>
      <c r="AV2" s="29">
        <v>5</v>
      </c>
      <c r="AW2" s="29">
        <v>4</v>
      </c>
      <c r="AX2" s="29">
        <v>3</v>
      </c>
      <c r="AY2" s="29">
        <v>2</v>
      </c>
      <c r="AZ2" s="29">
        <v>1</v>
      </c>
      <c r="BA2" s="29" t="s">
        <v>3</v>
      </c>
      <c r="BB2" s="29">
        <v>1</v>
      </c>
      <c r="BC2" s="29">
        <v>2</v>
      </c>
      <c r="BD2" s="29">
        <v>3</v>
      </c>
      <c r="BE2" s="29">
        <v>4</v>
      </c>
      <c r="BF2" s="29">
        <v>5</v>
      </c>
      <c r="BG2" s="29">
        <v>6</v>
      </c>
      <c r="BH2" s="29">
        <v>7</v>
      </c>
      <c r="BI2" s="29">
        <v>8</v>
      </c>
      <c r="BJ2" s="29">
        <v>9</v>
      </c>
      <c r="BK2" s="29">
        <v>10</v>
      </c>
      <c r="BL2" s="29">
        <v>11</v>
      </c>
      <c r="BM2" s="29">
        <v>12</v>
      </c>
      <c r="BN2" s="29">
        <v>13</v>
      </c>
      <c r="BO2" s="29">
        <v>14</v>
      </c>
      <c r="BP2" s="29">
        <v>15</v>
      </c>
      <c r="BQ2" s="29">
        <v>16</v>
      </c>
      <c r="BR2" s="28">
        <v>16</v>
      </c>
      <c r="BS2" s="28">
        <v>15</v>
      </c>
      <c r="BT2" s="28">
        <v>14</v>
      </c>
      <c r="BU2" s="28">
        <v>13</v>
      </c>
      <c r="BV2" s="28">
        <v>12</v>
      </c>
      <c r="BW2" s="28">
        <v>11</v>
      </c>
      <c r="BX2" s="28">
        <v>10</v>
      </c>
      <c r="BY2" s="28">
        <v>9</v>
      </c>
      <c r="BZ2" s="28">
        <v>8</v>
      </c>
      <c r="CA2" s="27">
        <v>7</v>
      </c>
      <c r="CB2" s="27">
        <v>6</v>
      </c>
      <c r="CC2" s="27">
        <v>5</v>
      </c>
      <c r="CD2" s="27">
        <v>4</v>
      </c>
      <c r="CE2" s="27">
        <v>3</v>
      </c>
      <c r="CF2" s="27">
        <v>2</v>
      </c>
      <c r="CG2" s="27">
        <v>1</v>
      </c>
      <c r="CH2" s="27" t="s">
        <v>4</v>
      </c>
      <c r="CI2" s="27">
        <v>1</v>
      </c>
      <c r="CJ2" s="27">
        <v>2</v>
      </c>
      <c r="CK2" s="27">
        <v>3</v>
      </c>
      <c r="CL2" s="27">
        <v>4</v>
      </c>
      <c r="CM2" s="27">
        <v>5</v>
      </c>
      <c r="CN2" s="27">
        <v>6</v>
      </c>
      <c r="CO2" s="27">
        <v>7</v>
      </c>
      <c r="CP2" s="27">
        <v>8</v>
      </c>
      <c r="CQ2" s="27">
        <v>9</v>
      </c>
      <c r="CR2" s="27">
        <v>10</v>
      </c>
      <c r="CS2" s="27">
        <v>11</v>
      </c>
      <c r="CT2" s="27">
        <v>12</v>
      </c>
      <c r="CU2" s="27">
        <v>13</v>
      </c>
      <c r="CV2" s="27">
        <v>14</v>
      </c>
      <c r="CW2" s="27">
        <v>15</v>
      </c>
      <c r="CX2" s="27">
        <v>16</v>
      </c>
    </row>
    <row r="3" spans="1:118" x14ac:dyDescent="0.25">
      <c r="A3">
        <v>2</v>
      </c>
      <c r="B3" s="1" t="e">
        <f>TABLE!#REF!</f>
        <v>#REF!</v>
      </c>
      <c r="C3" s="33">
        <v>1</v>
      </c>
      <c r="D3" s="26" t="s">
        <v>45</v>
      </c>
      <c r="E3" s="26" t="s">
        <v>45</v>
      </c>
      <c r="F3" s="26" t="s">
        <v>45</v>
      </c>
      <c r="G3" s="26" t="s">
        <v>45</v>
      </c>
      <c r="H3" s="26" t="s">
        <v>45</v>
      </c>
      <c r="I3" s="26" t="s">
        <v>45</v>
      </c>
      <c r="J3" s="26" t="s">
        <v>45</v>
      </c>
      <c r="K3" s="26" t="s">
        <v>45</v>
      </c>
      <c r="L3" s="26" t="s">
        <v>45</v>
      </c>
      <c r="M3" s="18" t="s">
        <v>45</v>
      </c>
      <c r="N3" s="18" t="s">
        <v>45</v>
      </c>
      <c r="O3" s="18" t="s">
        <v>45</v>
      </c>
      <c r="P3" s="18" t="s">
        <v>45</v>
      </c>
      <c r="Q3" s="18" t="s">
        <v>45</v>
      </c>
      <c r="R3" s="18" t="s">
        <v>45</v>
      </c>
      <c r="S3" s="18" t="s">
        <v>45</v>
      </c>
      <c r="T3" s="37" t="e">
        <f>IF(B3="X",(INDEX(#REF!,MARKIERUNG!A3,C3)),"X")</f>
        <v>#REF!</v>
      </c>
      <c r="U3" s="18" t="s">
        <v>45</v>
      </c>
      <c r="V3" s="18" t="s">
        <v>45</v>
      </c>
      <c r="W3" s="18" t="s">
        <v>45</v>
      </c>
      <c r="X3" s="18" t="s">
        <v>45</v>
      </c>
      <c r="Y3" s="18" t="s">
        <v>45</v>
      </c>
      <c r="Z3" s="18" t="s">
        <v>45</v>
      </c>
      <c r="AA3" s="18" t="s">
        <v>45</v>
      </c>
      <c r="AB3" s="18" t="s">
        <v>45</v>
      </c>
      <c r="AC3" s="18" t="s">
        <v>45</v>
      </c>
      <c r="AD3" s="18" t="s">
        <v>45</v>
      </c>
      <c r="AE3" s="18" t="s">
        <v>45</v>
      </c>
      <c r="AF3" s="18" t="s">
        <v>45</v>
      </c>
      <c r="AG3" s="18" t="s">
        <v>45</v>
      </c>
      <c r="AH3" s="18" t="s">
        <v>45</v>
      </c>
      <c r="AI3" s="18" t="s">
        <v>45</v>
      </c>
      <c r="AJ3" s="18" t="s">
        <v>45</v>
      </c>
      <c r="AK3" s="18" t="s">
        <v>45</v>
      </c>
      <c r="AL3" s="18" t="s">
        <v>45</v>
      </c>
      <c r="AM3" s="18" t="s">
        <v>45</v>
      </c>
      <c r="AN3" s="18" t="s">
        <v>45</v>
      </c>
      <c r="AO3" s="18" t="s">
        <v>45</v>
      </c>
      <c r="AP3" s="18" t="s">
        <v>45</v>
      </c>
      <c r="AQ3" s="18" t="s">
        <v>45</v>
      </c>
      <c r="AR3" s="18" t="s">
        <v>45</v>
      </c>
      <c r="AS3" s="18" t="s">
        <v>45</v>
      </c>
      <c r="AT3" s="18" t="s">
        <v>45</v>
      </c>
      <c r="AU3" s="18" t="s">
        <v>45</v>
      </c>
      <c r="AV3" s="18" t="s">
        <v>45</v>
      </c>
      <c r="AW3" s="18" t="s">
        <v>45</v>
      </c>
      <c r="AX3" s="18" t="s">
        <v>45</v>
      </c>
      <c r="AY3" s="18" t="s">
        <v>45</v>
      </c>
      <c r="AZ3" s="18" t="s">
        <v>45</v>
      </c>
      <c r="BA3" s="18" t="e">
        <f>IF(B3="X",(INDEX(#REF!,(MARKIERUNG!A3+1),C3)),"X")</f>
        <v>#REF!</v>
      </c>
      <c r="BB3" s="18" t="s">
        <v>45</v>
      </c>
      <c r="BC3" s="18" t="s">
        <v>45</v>
      </c>
      <c r="BD3" s="18" t="s">
        <v>45</v>
      </c>
      <c r="BE3" s="18" t="s">
        <v>45</v>
      </c>
      <c r="BF3" s="18" t="s">
        <v>45</v>
      </c>
      <c r="BG3" s="18" t="s">
        <v>45</v>
      </c>
      <c r="BH3" s="18" t="s">
        <v>45</v>
      </c>
      <c r="BI3" s="18" t="s">
        <v>45</v>
      </c>
      <c r="BJ3" s="18" t="s">
        <v>45</v>
      </c>
      <c r="BK3" s="18" t="s">
        <v>45</v>
      </c>
      <c r="BL3" s="18" t="s">
        <v>45</v>
      </c>
      <c r="BM3" s="18" t="s">
        <v>45</v>
      </c>
      <c r="BN3" s="18" t="s">
        <v>45</v>
      </c>
      <c r="BO3" s="18" t="s">
        <v>45</v>
      </c>
      <c r="BP3" s="18" t="s">
        <v>45</v>
      </c>
      <c r="BQ3" s="18" t="s">
        <v>45</v>
      </c>
      <c r="BR3" s="18" t="s">
        <v>45</v>
      </c>
      <c r="BS3" s="18" t="s">
        <v>45</v>
      </c>
      <c r="BT3" s="18" t="s">
        <v>45</v>
      </c>
      <c r="BU3" s="18" t="s">
        <v>45</v>
      </c>
      <c r="BV3" s="18" t="s">
        <v>45</v>
      </c>
      <c r="BW3" s="18" t="s">
        <v>45</v>
      </c>
      <c r="BX3" s="18" t="s">
        <v>45</v>
      </c>
      <c r="BY3" s="18" t="s">
        <v>45</v>
      </c>
      <c r="BZ3" s="18" t="s">
        <v>45</v>
      </c>
      <c r="CA3" s="18" t="s">
        <v>45</v>
      </c>
      <c r="CB3" s="18" t="s">
        <v>45</v>
      </c>
      <c r="CC3" s="18" t="s">
        <v>45</v>
      </c>
      <c r="CD3" s="18" t="s">
        <v>45</v>
      </c>
      <c r="CE3" s="18" t="s">
        <v>45</v>
      </c>
      <c r="CF3" s="18" t="s">
        <v>45</v>
      </c>
      <c r="CG3" s="18" t="s">
        <v>45</v>
      </c>
      <c r="CH3" s="18" t="e">
        <f>IF(B3="X",(INDEX(#REF!,(MARKIERUNG!A3+2),C3)),"X")</f>
        <v>#REF!</v>
      </c>
      <c r="CI3" s="18" t="s">
        <v>45</v>
      </c>
      <c r="CJ3" s="18" t="s">
        <v>45</v>
      </c>
      <c r="CK3" s="18" t="s">
        <v>45</v>
      </c>
      <c r="CL3" s="18" t="s">
        <v>45</v>
      </c>
      <c r="CM3" s="18" t="s">
        <v>45</v>
      </c>
      <c r="CN3" s="18" t="s">
        <v>45</v>
      </c>
      <c r="CO3" s="18" t="s">
        <v>45</v>
      </c>
      <c r="CP3" s="18" t="s">
        <v>45</v>
      </c>
      <c r="CQ3" s="18" t="s">
        <v>45</v>
      </c>
      <c r="CR3" s="18" t="s">
        <v>45</v>
      </c>
      <c r="CS3" s="18" t="s">
        <v>45</v>
      </c>
      <c r="CT3" s="18" t="s">
        <v>45</v>
      </c>
      <c r="CU3" s="18" t="s">
        <v>45</v>
      </c>
      <c r="CV3" s="18" t="s">
        <v>45</v>
      </c>
      <c r="CW3" s="18" t="s">
        <v>45</v>
      </c>
      <c r="CX3" s="18" t="s">
        <v>45</v>
      </c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</row>
    <row r="4" spans="1:118" x14ac:dyDescent="0.25">
      <c r="A4">
        <v>2</v>
      </c>
      <c r="B4" s="1" t="e">
        <f>TABLE!#REF!</f>
        <v>#REF!</v>
      </c>
      <c r="C4" s="33">
        <v>2</v>
      </c>
      <c r="D4" s="26" t="s">
        <v>45</v>
      </c>
      <c r="E4" s="26" t="s">
        <v>45</v>
      </c>
      <c r="F4" s="26" t="s">
        <v>45</v>
      </c>
      <c r="G4" s="26" t="s">
        <v>45</v>
      </c>
      <c r="H4" s="26" t="s">
        <v>45</v>
      </c>
      <c r="I4" s="26" t="s">
        <v>45</v>
      </c>
      <c r="J4" s="26" t="s">
        <v>45</v>
      </c>
      <c r="K4" s="26" t="s">
        <v>45</v>
      </c>
      <c r="L4" s="26" t="s">
        <v>45</v>
      </c>
      <c r="M4" s="18" t="s">
        <v>45</v>
      </c>
      <c r="N4" s="18" t="s">
        <v>45</v>
      </c>
      <c r="O4" s="18" t="s">
        <v>45</v>
      </c>
      <c r="P4" s="18" t="s">
        <v>45</v>
      </c>
      <c r="Q4" s="18" t="s">
        <v>45</v>
      </c>
      <c r="R4" s="18" t="s">
        <v>45</v>
      </c>
      <c r="S4" s="18" t="s">
        <v>45</v>
      </c>
      <c r="T4" s="37" t="e">
        <f>IF(B4="X",(INDEX(#REF!,MARKIERUNG!A4,C4)),"X")</f>
        <v>#REF!</v>
      </c>
      <c r="U4" s="18" t="s">
        <v>45</v>
      </c>
      <c r="V4" s="18" t="s">
        <v>45</v>
      </c>
      <c r="W4" s="18" t="s">
        <v>45</v>
      </c>
      <c r="X4" s="18" t="s">
        <v>45</v>
      </c>
      <c r="Y4" s="18" t="s">
        <v>45</v>
      </c>
      <c r="Z4" s="18" t="s">
        <v>45</v>
      </c>
      <c r="AA4" s="18" t="s">
        <v>45</v>
      </c>
      <c r="AB4" s="18" t="s">
        <v>45</v>
      </c>
      <c r="AC4" s="18" t="s">
        <v>45</v>
      </c>
      <c r="AD4" s="18" t="s">
        <v>45</v>
      </c>
      <c r="AE4" s="18" t="s">
        <v>45</v>
      </c>
      <c r="AF4" s="18" t="s">
        <v>45</v>
      </c>
      <c r="AG4" s="18" t="s">
        <v>45</v>
      </c>
      <c r="AH4" s="18" t="s">
        <v>45</v>
      </c>
      <c r="AI4" s="18" t="s">
        <v>45</v>
      </c>
      <c r="AJ4" s="18" t="s">
        <v>45</v>
      </c>
      <c r="AK4" s="18" t="s">
        <v>45</v>
      </c>
      <c r="AL4" s="18" t="s">
        <v>45</v>
      </c>
      <c r="AM4" s="18" t="s">
        <v>45</v>
      </c>
      <c r="AN4" s="18" t="s">
        <v>45</v>
      </c>
      <c r="AO4" s="18" t="s">
        <v>45</v>
      </c>
      <c r="AP4" s="18" t="s">
        <v>45</v>
      </c>
      <c r="AQ4" s="18" t="s">
        <v>45</v>
      </c>
      <c r="AR4" s="18" t="s">
        <v>45</v>
      </c>
      <c r="AS4" s="18" t="s">
        <v>45</v>
      </c>
      <c r="AT4" s="18" t="s">
        <v>45</v>
      </c>
      <c r="AU4" s="18" t="s">
        <v>45</v>
      </c>
      <c r="AV4" s="18" t="s">
        <v>45</v>
      </c>
      <c r="AW4" s="18" t="s">
        <v>45</v>
      </c>
      <c r="AX4" s="18" t="s">
        <v>45</v>
      </c>
      <c r="AY4" s="18" t="s">
        <v>45</v>
      </c>
      <c r="AZ4" s="18" t="s">
        <v>45</v>
      </c>
      <c r="BA4" s="18" t="e">
        <f>IF(B4="X",(INDEX(#REF!,(MARKIERUNG!A4+1),C4)),"X")</f>
        <v>#REF!</v>
      </c>
      <c r="BB4" s="18" t="s">
        <v>45</v>
      </c>
      <c r="BC4" s="18" t="s">
        <v>45</v>
      </c>
      <c r="BD4" s="18" t="s">
        <v>45</v>
      </c>
      <c r="BE4" s="18" t="s">
        <v>45</v>
      </c>
      <c r="BF4" s="18" t="s">
        <v>45</v>
      </c>
      <c r="BG4" s="18" t="s">
        <v>45</v>
      </c>
      <c r="BH4" s="18" t="s">
        <v>45</v>
      </c>
      <c r="BI4" s="18" t="s">
        <v>45</v>
      </c>
      <c r="BJ4" s="18" t="s">
        <v>45</v>
      </c>
      <c r="BK4" s="18" t="s">
        <v>45</v>
      </c>
      <c r="BL4" s="18" t="s">
        <v>45</v>
      </c>
      <c r="BM4" s="18" t="s">
        <v>45</v>
      </c>
      <c r="BN4" s="18" t="s">
        <v>45</v>
      </c>
      <c r="BO4" s="18" t="s">
        <v>45</v>
      </c>
      <c r="BP4" s="18" t="s">
        <v>45</v>
      </c>
      <c r="BQ4" s="18" t="s">
        <v>45</v>
      </c>
      <c r="BR4" s="18" t="s">
        <v>45</v>
      </c>
      <c r="BS4" s="18" t="s">
        <v>45</v>
      </c>
      <c r="BT4" s="18" t="s">
        <v>45</v>
      </c>
      <c r="BU4" s="18" t="s">
        <v>45</v>
      </c>
      <c r="BV4" s="18" t="s">
        <v>45</v>
      </c>
      <c r="BW4" s="18" t="s">
        <v>45</v>
      </c>
      <c r="BX4" s="18" t="s">
        <v>45</v>
      </c>
      <c r="BY4" s="18" t="s">
        <v>45</v>
      </c>
      <c r="BZ4" s="18" t="s">
        <v>45</v>
      </c>
      <c r="CA4" s="18" t="s">
        <v>45</v>
      </c>
      <c r="CB4" s="18" t="s">
        <v>45</v>
      </c>
      <c r="CC4" s="18" t="s">
        <v>45</v>
      </c>
      <c r="CD4" s="18" t="s">
        <v>45</v>
      </c>
      <c r="CE4" s="18" t="s">
        <v>45</v>
      </c>
      <c r="CF4" s="18" t="s">
        <v>45</v>
      </c>
      <c r="CG4" s="18" t="s">
        <v>45</v>
      </c>
      <c r="CH4" s="18" t="e">
        <f>IF(B4="X",(INDEX(#REF!,(MARKIERUNG!A4+2),C4)),"X")</f>
        <v>#REF!</v>
      </c>
      <c r="CI4" s="18" t="s">
        <v>45</v>
      </c>
      <c r="CJ4" s="18" t="s">
        <v>45</v>
      </c>
      <c r="CK4" s="18" t="s">
        <v>45</v>
      </c>
      <c r="CL4" s="18" t="s">
        <v>45</v>
      </c>
      <c r="CM4" s="18" t="s">
        <v>45</v>
      </c>
      <c r="CN4" s="18" t="s">
        <v>45</v>
      </c>
      <c r="CO4" s="18" t="s">
        <v>45</v>
      </c>
      <c r="CP4" s="18" t="s">
        <v>45</v>
      </c>
      <c r="CQ4" s="18" t="s">
        <v>45</v>
      </c>
      <c r="CR4" s="18" t="s">
        <v>45</v>
      </c>
      <c r="CS4" s="18" t="s">
        <v>45</v>
      </c>
      <c r="CT4" s="18" t="s">
        <v>45</v>
      </c>
      <c r="CU4" s="18" t="s">
        <v>45</v>
      </c>
      <c r="CV4" s="18" t="s">
        <v>45</v>
      </c>
      <c r="CW4" s="18" t="s">
        <v>45</v>
      </c>
      <c r="CX4" s="18" t="s">
        <v>45</v>
      </c>
    </row>
    <row r="5" spans="1:118" x14ac:dyDescent="0.25">
      <c r="A5">
        <v>2</v>
      </c>
      <c r="B5" s="1" t="e">
        <f>TABLE!#REF!</f>
        <v>#REF!</v>
      </c>
      <c r="C5" s="33">
        <v>3</v>
      </c>
      <c r="D5" s="26" t="s">
        <v>45</v>
      </c>
      <c r="E5" s="26" t="s">
        <v>45</v>
      </c>
      <c r="F5" s="26" t="s">
        <v>45</v>
      </c>
      <c r="G5" s="26" t="s">
        <v>45</v>
      </c>
      <c r="H5" s="26" t="s">
        <v>45</v>
      </c>
      <c r="I5" s="26" t="s">
        <v>45</v>
      </c>
      <c r="J5" s="26" t="s">
        <v>45</v>
      </c>
      <c r="K5" s="26" t="s">
        <v>45</v>
      </c>
      <c r="L5" s="26" t="s">
        <v>45</v>
      </c>
      <c r="M5" s="18" t="s">
        <v>45</v>
      </c>
      <c r="N5" s="18" t="s">
        <v>45</v>
      </c>
      <c r="O5" s="18" t="s">
        <v>45</v>
      </c>
      <c r="P5" s="18" t="s">
        <v>45</v>
      </c>
      <c r="Q5" s="18" t="s">
        <v>45</v>
      </c>
      <c r="R5" s="18" t="s">
        <v>45</v>
      </c>
      <c r="S5" s="18" t="s">
        <v>45</v>
      </c>
      <c r="T5" s="37" t="e">
        <f>IF(B5="X",(INDEX(#REF!,MARKIERUNG!A5,C5)),"X")</f>
        <v>#REF!</v>
      </c>
      <c r="U5" s="18" t="s">
        <v>45</v>
      </c>
      <c r="V5" s="18" t="s">
        <v>45</v>
      </c>
      <c r="W5" s="18" t="s">
        <v>45</v>
      </c>
      <c r="X5" s="18" t="s">
        <v>45</v>
      </c>
      <c r="Y5" s="18" t="s">
        <v>45</v>
      </c>
      <c r="Z5" s="18" t="s">
        <v>45</v>
      </c>
      <c r="AA5" s="18" t="s">
        <v>45</v>
      </c>
      <c r="AB5" s="18" t="s">
        <v>45</v>
      </c>
      <c r="AC5" s="18" t="s">
        <v>45</v>
      </c>
      <c r="AD5" s="18" t="s">
        <v>45</v>
      </c>
      <c r="AE5" s="18" t="s">
        <v>45</v>
      </c>
      <c r="AF5" s="18" t="s">
        <v>45</v>
      </c>
      <c r="AG5" s="18" t="s">
        <v>45</v>
      </c>
      <c r="AH5" s="18" t="s">
        <v>45</v>
      </c>
      <c r="AI5" s="18" t="s">
        <v>45</v>
      </c>
      <c r="AJ5" s="18" t="s">
        <v>45</v>
      </c>
      <c r="AK5" s="18" t="s">
        <v>45</v>
      </c>
      <c r="AL5" s="18" t="s">
        <v>45</v>
      </c>
      <c r="AM5" s="18" t="s">
        <v>45</v>
      </c>
      <c r="AN5" s="18" t="s">
        <v>45</v>
      </c>
      <c r="AO5" s="18" t="s">
        <v>45</v>
      </c>
      <c r="AP5" s="18" t="s">
        <v>45</v>
      </c>
      <c r="AQ5" s="18" t="s">
        <v>45</v>
      </c>
      <c r="AR5" s="18" t="s">
        <v>45</v>
      </c>
      <c r="AS5" s="18" t="s">
        <v>45</v>
      </c>
      <c r="AT5" s="18" t="s">
        <v>45</v>
      </c>
      <c r="AU5" s="18" t="s">
        <v>45</v>
      </c>
      <c r="AV5" s="18" t="s">
        <v>45</v>
      </c>
      <c r="AW5" s="18" t="s">
        <v>45</v>
      </c>
      <c r="AX5" s="18" t="s">
        <v>45</v>
      </c>
      <c r="AY5" s="18" t="s">
        <v>45</v>
      </c>
      <c r="AZ5" s="18" t="s">
        <v>45</v>
      </c>
      <c r="BA5" s="18" t="e">
        <f>IF(B5="X",(INDEX(#REF!,(MARKIERUNG!A5+1),C5)),"X")</f>
        <v>#REF!</v>
      </c>
      <c r="BB5" s="18" t="s">
        <v>45</v>
      </c>
      <c r="BC5" s="18" t="s">
        <v>45</v>
      </c>
      <c r="BD5" s="18" t="s">
        <v>45</v>
      </c>
      <c r="BE5" s="18" t="s">
        <v>45</v>
      </c>
      <c r="BF5" s="18" t="s">
        <v>45</v>
      </c>
      <c r="BG5" s="18" t="s">
        <v>45</v>
      </c>
      <c r="BH5" s="18" t="s">
        <v>45</v>
      </c>
      <c r="BI5" s="18" t="s">
        <v>45</v>
      </c>
      <c r="BJ5" s="18" t="s">
        <v>45</v>
      </c>
      <c r="BK5" s="18" t="s">
        <v>45</v>
      </c>
      <c r="BL5" s="18" t="s">
        <v>45</v>
      </c>
      <c r="BM5" s="18" t="s">
        <v>45</v>
      </c>
      <c r="BN5" s="18" t="s">
        <v>45</v>
      </c>
      <c r="BO5" s="18" t="s">
        <v>45</v>
      </c>
      <c r="BP5" s="18" t="s">
        <v>45</v>
      </c>
      <c r="BQ5" s="18" t="s">
        <v>45</v>
      </c>
      <c r="BR5" s="18" t="s">
        <v>45</v>
      </c>
      <c r="BS5" s="18" t="s">
        <v>45</v>
      </c>
      <c r="BT5" s="18" t="s">
        <v>45</v>
      </c>
      <c r="BU5" s="18" t="s">
        <v>45</v>
      </c>
      <c r="BV5" s="18" t="s">
        <v>45</v>
      </c>
      <c r="BW5" s="18" t="s">
        <v>45</v>
      </c>
      <c r="BX5" s="18" t="s">
        <v>45</v>
      </c>
      <c r="BY5" s="18" t="s">
        <v>45</v>
      </c>
      <c r="BZ5" s="18" t="s">
        <v>45</v>
      </c>
      <c r="CA5" s="18" t="s">
        <v>45</v>
      </c>
      <c r="CB5" s="18" t="s">
        <v>45</v>
      </c>
      <c r="CC5" s="18" t="s">
        <v>45</v>
      </c>
      <c r="CD5" s="18" t="s">
        <v>45</v>
      </c>
      <c r="CE5" s="18" t="s">
        <v>45</v>
      </c>
      <c r="CF5" s="18" t="s">
        <v>45</v>
      </c>
      <c r="CG5" s="18" t="s">
        <v>45</v>
      </c>
      <c r="CH5" s="18" t="e">
        <f>IF(B5="X",(INDEX(#REF!,(MARKIERUNG!A5+2),C5)),"X")</f>
        <v>#REF!</v>
      </c>
      <c r="CI5" s="18" t="s">
        <v>45</v>
      </c>
      <c r="CJ5" s="18" t="s">
        <v>45</v>
      </c>
      <c r="CK5" s="18" t="s">
        <v>45</v>
      </c>
      <c r="CL5" s="18" t="s">
        <v>45</v>
      </c>
      <c r="CM5" s="18" t="s">
        <v>45</v>
      </c>
      <c r="CN5" s="18" t="s">
        <v>45</v>
      </c>
      <c r="CO5" s="18" t="s">
        <v>45</v>
      </c>
      <c r="CP5" s="18" t="s">
        <v>45</v>
      </c>
      <c r="CQ5" s="18" t="s">
        <v>45</v>
      </c>
      <c r="CR5" s="18" t="s">
        <v>45</v>
      </c>
      <c r="CS5" s="18" t="s">
        <v>45</v>
      </c>
      <c r="CT5" s="18" t="s">
        <v>45</v>
      </c>
      <c r="CU5" s="18" t="s">
        <v>45</v>
      </c>
      <c r="CV5" s="18" t="s">
        <v>45</v>
      </c>
      <c r="CW5" s="18" t="s">
        <v>45</v>
      </c>
      <c r="CX5" s="18" t="s">
        <v>45</v>
      </c>
    </row>
    <row r="6" spans="1:118" x14ac:dyDescent="0.25">
      <c r="A6">
        <v>2</v>
      </c>
      <c r="B6" s="1" t="e">
        <f>TABLE!#REF!</f>
        <v>#REF!</v>
      </c>
      <c r="C6" s="33">
        <v>4</v>
      </c>
      <c r="D6" s="26" t="s">
        <v>45</v>
      </c>
      <c r="E6" s="26" t="s">
        <v>45</v>
      </c>
      <c r="F6" s="26" t="s">
        <v>45</v>
      </c>
      <c r="G6" s="26" t="s">
        <v>45</v>
      </c>
      <c r="H6" s="26" t="s">
        <v>45</v>
      </c>
      <c r="I6" s="26" t="s">
        <v>45</v>
      </c>
      <c r="J6" s="26" t="s">
        <v>45</v>
      </c>
      <c r="K6" s="26" t="s">
        <v>45</v>
      </c>
      <c r="L6" s="26" t="s">
        <v>45</v>
      </c>
      <c r="M6" s="18" t="s">
        <v>45</v>
      </c>
      <c r="N6" s="18" t="s">
        <v>45</v>
      </c>
      <c r="O6" s="18" t="s">
        <v>45</v>
      </c>
      <c r="P6" s="18" t="s">
        <v>45</v>
      </c>
      <c r="Q6" s="18" t="s">
        <v>45</v>
      </c>
      <c r="R6" s="18" t="s">
        <v>45</v>
      </c>
      <c r="S6" s="18" t="s">
        <v>45</v>
      </c>
      <c r="T6" s="37" t="e">
        <f>IF(B6="X",(INDEX(#REF!,MARKIERUNG!A6,C6)),"X")</f>
        <v>#REF!</v>
      </c>
      <c r="U6" s="18" t="s">
        <v>45</v>
      </c>
      <c r="V6" s="18" t="s">
        <v>45</v>
      </c>
      <c r="W6" s="18" t="s">
        <v>45</v>
      </c>
      <c r="X6" s="18" t="s">
        <v>45</v>
      </c>
      <c r="Y6" s="18" t="s">
        <v>45</v>
      </c>
      <c r="Z6" s="18" t="s">
        <v>45</v>
      </c>
      <c r="AA6" s="18" t="s">
        <v>45</v>
      </c>
      <c r="AB6" s="18" t="s">
        <v>45</v>
      </c>
      <c r="AC6" s="18" t="s">
        <v>45</v>
      </c>
      <c r="AD6" s="18" t="s">
        <v>45</v>
      </c>
      <c r="AE6" s="18" t="s">
        <v>45</v>
      </c>
      <c r="AF6" s="18" t="s">
        <v>45</v>
      </c>
      <c r="AG6" s="18" t="s">
        <v>45</v>
      </c>
      <c r="AH6" s="18" t="s">
        <v>45</v>
      </c>
      <c r="AI6" s="18" t="s">
        <v>45</v>
      </c>
      <c r="AJ6" s="18" t="s">
        <v>45</v>
      </c>
      <c r="AK6" s="18" t="s">
        <v>45</v>
      </c>
      <c r="AL6" s="18" t="s">
        <v>45</v>
      </c>
      <c r="AM6" s="18" t="s">
        <v>45</v>
      </c>
      <c r="AN6" s="18" t="s">
        <v>45</v>
      </c>
      <c r="AO6" s="18" t="s">
        <v>45</v>
      </c>
      <c r="AP6" s="18" t="s">
        <v>45</v>
      </c>
      <c r="AQ6" s="18" t="s">
        <v>45</v>
      </c>
      <c r="AR6" s="18" t="s">
        <v>45</v>
      </c>
      <c r="AS6" s="18" t="s">
        <v>45</v>
      </c>
      <c r="AT6" s="18" t="s">
        <v>45</v>
      </c>
      <c r="AU6" s="18" t="s">
        <v>45</v>
      </c>
      <c r="AV6" s="18" t="s">
        <v>45</v>
      </c>
      <c r="AW6" s="18" t="s">
        <v>45</v>
      </c>
      <c r="AX6" s="18" t="s">
        <v>45</v>
      </c>
      <c r="AY6" s="18" t="s">
        <v>45</v>
      </c>
      <c r="AZ6" s="18" t="s">
        <v>45</v>
      </c>
      <c r="BA6" s="18" t="e">
        <f>IF(B6="X",(INDEX(#REF!,(MARKIERUNG!A6+1),C6)),"X")</f>
        <v>#REF!</v>
      </c>
      <c r="BB6" s="18" t="s">
        <v>45</v>
      </c>
      <c r="BC6" s="18" t="s">
        <v>45</v>
      </c>
      <c r="BD6" s="18" t="s">
        <v>45</v>
      </c>
      <c r="BE6" s="18" t="s">
        <v>45</v>
      </c>
      <c r="BF6" s="18" t="s">
        <v>45</v>
      </c>
      <c r="BG6" s="18" t="s">
        <v>45</v>
      </c>
      <c r="BH6" s="18" t="s">
        <v>45</v>
      </c>
      <c r="BI6" s="18" t="s">
        <v>45</v>
      </c>
      <c r="BJ6" s="18" t="s">
        <v>45</v>
      </c>
      <c r="BK6" s="18" t="s">
        <v>45</v>
      </c>
      <c r="BL6" s="18" t="s">
        <v>45</v>
      </c>
      <c r="BM6" s="18" t="s">
        <v>45</v>
      </c>
      <c r="BN6" s="18" t="s">
        <v>45</v>
      </c>
      <c r="BO6" s="18" t="s">
        <v>45</v>
      </c>
      <c r="BP6" s="18" t="s">
        <v>45</v>
      </c>
      <c r="BQ6" s="18" t="s">
        <v>45</v>
      </c>
      <c r="BR6" s="18" t="s">
        <v>45</v>
      </c>
      <c r="BS6" s="18" t="s">
        <v>45</v>
      </c>
      <c r="BT6" s="18" t="s">
        <v>45</v>
      </c>
      <c r="BU6" s="18" t="s">
        <v>45</v>
      </c>
      <c r="BV6" s="18" t="s">
        <v>45</v>
      </c>
      <c r="BW6" s="18" t="s">
        <v>45</v>
      </c>
      <c r="BX6" s="18" t="s">
        <v>45</v>
      </c>
      <c r="BY6" s="18" t="s">
        <v>45</v>
      </c>
      <c r="BZ6" s="18" t="s">
        <v>45</v>
      </c>
      <c r="CA6" s="18" t="s">
        <v>45</v>
      </c>
      <c r="CB6" s="18" t="s">
        <v>45</v>
      </c>
      <c r="CC6" s="18" t="s">
        <v>45</v>
      </c>
      <c r="CD6" s="18" t="s">
        <v>45</v>
      </c>
      <c r="CE6" s="18" t="s">
        <v>45</v>
      </c>
      <c r="CF6" s="18" t="s">
        <v>45</v>
      </c>
      <c r="CG6" s="18" t="s">
        <v>45</v>
      </c>
      <c r="CH6" s="18" t="e">
        <f>IF(B6="X",(INDEX(#REF!,(MARKIERUNG!A6+2),C6)),"X")</f>
        <v>#REF!</v>
      </c>
      <c r="CI6" s="18" t="s">
        <v>45</v>
      </c>
      <c r="CJ6" s="18" t="s">
        <v>45</v>
      </c>
      <c r="CK6" s="18" t="s">
        <v>45</v>
      </c>
      <c r="CL6" s="18" t="s">
        <v>45</v>
      </c>
      <c r="CM6" s="18" t="s">
        <v>45</v>
      </c>
      <c r="CN6" s="18" t="s">
        <v>45</v>
      </c>
      <c r="CO6" s="18" t="s">
        <v>45</v>
      </c>
      <c r="CP6" s="18" t="s">
        <v>45</v>
      </c>
      <c r="CQ6" s="18" t="s">
        <v>45</v>
      </c>
      <c r="CR6" s="18" t="s">
        <v>45</v>
      </c>
      <c r="CS6" s="18" t="s">
        <v>45</v>
      </c>
      <c r="CT6" s="18" t="s">
        <v>45</v>
      </c>
      <c r="CU6" s="18" t="s">
        <v>45</v>
      </c>
      <c r="CV6" s="18" t="s">
        <v>45</v>
      </c>
      <c r="CW6" s="18" t="s">
        <v>45</v>
      </c>
      <c r="CX6" s="18" t="s">
        <v>45</v>
      </c>
    </row>
    <row r="7" spans="1:118" x14ac:dyDescent="0.25">
      <c r="A7">
        <v>2</v>
      </c>
      <c r="B7" s="1" t="e">
        <f>TABLE!#REF!</f>
        <v>#REF!</v>
      </c>
      <c r="C7" s="33">
        <v>5</v>
      </c>
      <c r="D7" s="26" t="s">
        <v>45</v>
      </c>
      <c r="E7" s="26" t="s">
        <v>45</v>
      </c>
      <c r="F7" s="26" t="s">
        <v>45</v>
      </c>
      <c r="G7" s="26" t="s">
        <v>45</v>
      </c>
      <c r="H7" s="26" t="s">
        <v>45</v>
      </c>
      <c r="I7" s="26" t="s">
        <v>45</v>
      </c>
      <c r="J7" s="26" t="s">
        <v>45</v>
      </c>
      <c r="K7" s="26" t="s">
        <v>45</v>
      </c>
      <c r="L7" s="26" t="s">
        <v>45</v>
      </c>
      <c r="M7" s="18" t="s">
        <v>45</v>
      </c>
      <c r="N7" s="18" t="s">
        <v>45</v>
      </c>
      <c r="O7" s="18" t="s">
        <v>45</v>
      </c>
      <c r="P7" s="18" t="s">
        <v>45</v>
      </c>
      <c r="Q7" s="18" t="s">
        <v>45</v>
      </c>
      <c r="R7" s="18" t="s">
        <v>45</v>
      </c>
      <c r="S7" s="18" t="s">
        <v>45</v>
      </c>
      <c r="T7" s="37" t="e">
        <f>IF(B7="X",(INDEX(#REF!,MARKIERUNG!A7,C7)),"X")</f>
        <v>#REF!</v>
      </c>
      <c r="U7" s="18" t="s">
        <v>45</v>
      </c>
      <c r="V7" s="18" t="s">
        <v>45</v>
      </c>
      <c r="W7" s="18" t="s">
        <v>45</v>
      </c>
      <c r="X7" s="18" t="s">
        <v>45</v>
      </c>
      <c r="Y7" s="18" t="s">
        <v>45</v>
      </c>
      <c r="Z7" s="18" t="s">
        <v>45</v>
      </c>
      <c r="AA7" s="18" t="s">
        <v>45</v>
      </c>
      <c r="AB7" s="18" t="s">
        <v>45</v>
      </c>
      <c r="AC7" s="18" t="s">
        <v>45</v>
      </c>
      <c r="AD7" s="18" t="s">
        <v>45</v>
      </c>
      <c r="AE7" s="18" t="s">
        <v>45</v>
      </c>
      <c r="AF7" s="18" t="s">
        <v>45</v>
      </c>
      <c r="AG7" s="18" t="s">
        <v>45</v>
      </c>
      <c r="AH7" s="18" t="s">
        <v>45</v>
      </c>
      <c r="AI7" s="18" t="s">
        <v>45</v>
      </c>
      <c r="AJ7" s="18" t="s">
        <v>45</v>
      </c>
      <c r="AK7" s="18" t="s">
        <v>45</v>
      </c>
      <c r="AL7" s="18" t="s">
        <v>45</v>
      </c>
      <c r="AM7" s="18" t="s">
        <v>45</v>
      </c>
      <c r="AN7" s="18" t="s">
        <v>45</v>
      </c>
      <c r="AO7" s="18" t="s">
        <v>45</v>
      </c>
      <c r="AP7" s="18" t="s">
        <v>45</v>
      </c>
      <c r="AQ7" s="18" t="s">
        <v>45</v>
      </c>
      <c r="AR7" s="18" t="s">
        <v>45</v>
      </c>
      <c r="AS7" s="18" t="s">
        <v>45</v>
      </c>
      <c r="AT7" s="18" t="s">
        <v>45</v>
      </c>
      <c r="AU7" s="18" t="s">
        <v>45</v>
      </c>
      <c r="AV7" s="18" t="s">
        <v>45</v>
      </c>
      <c r="AW7" s="18" t="s">
        <v>45</v>
      </c>
      <c r="AX7" s="18" t="s">
        <v>45</v>
      </c>
      <c r="AY7" s="18" t="s">
        <v>45</v>
      </c>
      <c r="AZ7" s="18" t="s">
        <v>45</v>
      </c>
      <c r="BA7" s="18" t="e">
        <f>IF(B7="X",(INDEX(#REF!,(MARKIERUNG!A7+1),C7)),"X")</f>
        <v>#REF!</v>
      </c>
      <c r="BB7" s="18" t="s">
        <v>45</v>
      </c>
      <c r="BC7" s="18" t="s">
        <v>45</v>
      </c>
      <c r="BD7" s="18" t="s">
        <v>45</v>
      </c>
      <c r="BE7" s="18" t="s">
        <v>45</v>
      </c>
      <c r="BF7" s="18" t="s">
        <v>45</v>
      </c>
      <c r="BG7" s="18" t="s">
        <v>45</v>
      </c>
      <c r="BH7" s="18" t="s">
        <v>45</v>
      </c>
      <c r="BI7" s="18" t="s">
        <v>45</v>
      </c>
      <c r="BJ7" s="18" t="s">
        <v>45</v>
      </c>
      <c r="BK7" s="18" t="s">
        <v>45</v>
      </c>
      <c r="BL7" s="18" t="s">
        <v>45</v>
      </c>
      <c r="BM7" s="18" t="s">
        <v>45</v>
      </c>
      <c r="BN7" s="18" t="s">
        <v>45</v>
      </c>
      <c r="BO7" s="18" t="s">
        <v>45</v>
      </c>
      <c r="BP7" s="18" t="s">
        <v>45</v>
      </c>
      <c r="BQ7" s="18" t="s">
        <v>45</v>
      </c>
      <c r="BR7" s="18" t="s">
        <v>45</v>
      </c>
      <c r="BS7" s="18" t="s">
        <v>45</v>
      </c>
      <c r="BT7" s="18" t="s">
        <v>45</v>
      </c>
      <c r="BU7" s="18" t="s">
        <v>45</v>
      </c>
      <c r="BV7" s="18" t="s">
        <v>45</v>
      </c>
      <c r="BW7" s="18" t="s">
        <v>45</v>
      </c>
      <c r="BX7" s="18" t="s">
        <v>45</v>
      </c>
      <c r="BY7" s="18" t="s">
        <v>45</v>
      </c>
      <c r="BZ7" s="18" t="s">
        <v>45</v>
      </c>
      <c r="CA7" s="18" t="s">
        <v>45</v>
      </c>
      <c r="CB7" s="18" t="s">
        <v>45</v>
      </c>
      <c r="CC7" s="18" t="s">
        <v>45</v>
      </c>
      <c r="CD7" s="18" t="s">
        <v>45</v>
      </c>
      <c r="CE7" s="18" t="s">
        <v>45</v>
      </c>
      <c r="CF7" s="18" t="s">
        <v>45</v>
      </c>
      <c r="CG7" s="18" t="s">
        <v>45</v>
      </c>
      <c r="CH7" s="18" t="e">
        <f>IF(B7="X",(INDEX(#REF!,(MARKIERUNG!A7+2),C7)),"X")</f>
        <v>#REF!</v>
      </c>
      <c r="CI7" s="18" t="s">
        <v>45</v>
      </c>
      <c r="CJ7" s="18" t="s">
        <v>45</v>
      </c>
      <c r="CK7" s="18" t="s">
        <v>45</v>
      </c>
      <c r="CL7" s="18" t="s">
        <v>45</v>
      </c>
      <c r="CM7" s="18" t="s">
        <v>45</v>
      </c>
      <c r="CN7" s="18" t="s">
        <v>45</v>
      </c>
      <c r="CO7" s="18" t="s">
        <v>45</v>
      </c>
      <c r="CP7" s="18" t="s">
        <v>45</v>
      </c>
      <c r="CQ7" s="18" t="s">
        <v>45</v>
      </c>
      <c r="CR7" s="18" t="s">
        <v>45</v>
      </c>
      <c r="CS7" s="18" t="s">
        <v>45</v>
      </c>
      <c r="CT7" s="18" t="s">
        <v>45</v>
      </c>
      <c r="CU7" s="18" t="s">
        <v>45</v>
      </c>
      <c r="CV7" s="18" t="s">
        <v>45</v>
      </c>
      <c r="CW7" s="18" t="s">
        <v>45</v>
      </c>
      <c r="CX7" s="18" t="s">
        <v>45</v>
      </c>
    </row>
    <row r="8" spans="1:118" x14ac:dyDescent="0.25">
      <c r="A8">
        <v>2</v>
      </c>
      <c r="B8" s="1" t="e">
        <f>TABLE!#REF!</f>
        <v>#REF!</v>
      </c>
      <c r="C8" s="33">
        <v>6</v>
      </c>
      <c r="D8" s="26" t="s">
        <v>45</v>
      </c>
      <c r="E8" s="26" t="s">
        <v>45</v>
      </c>
      <c r="F8" s="26" t="s">
        <v>45</v>
      </c>
      <c r="G8" s="26" t="s">
        <v>45</v>
      </c>
      <c r="H8" s="26" t="s">
        <v>45</v>
      </c>
      <c r="I8" s="26" t="s">
        <v>45</v>
      </c>
      <c r="J8" s="26" t="s">
        <v>45</v>
      </c>
      <c r="K8" s="26" t="s">
        <v>45</v>
      </c>
      <c r="L8" s="26" t="s">
        <v>45</v>
      </c>
      <c r="M8" s="18" t="s">
        <v>45</v>
      </c>
      <c r="N8" s="18" t="s">
        <v>45</v>
      </c>
      <c r="O8" s="18" t="s">
        <v>45</v>
      </c>
      <c r="P8" s="18" t="s">
        <v>45</v>
      </c>
      <c r="Q8" s="18" t="s">
        <v>45</v>
      </c>
      <c r="R8" s="18" t="s">
        <v>45</v>
      </c>
      <c r="S8" s="18" t="s">
        <v>45</v>
      </c>
      <c r="T8" s="37" t="e">
        <f>IF(B8="X",(INDEX(#REF!,MARKIERUNG!A8,C8)),"X")</f>
        <v>#REF!</v>
      </c>
      <c r="U8" s="18" t="s">
        <v>45</v>
      </c>
      <c r="V8" s="18" t="s">
        <v>45</v>
      </c>
      <c r="W8" s="18" t="s">
        <v>45</v>
      </c>
      <c r="X8" s="18" t="s">
        <v>45</v>
      </c>
      <c r="Y8" s="18" t="s">
        <v>45</v>
      </c>
      <c r="Z8" s="18" t="s">
        <v>45</v>
      </c>
      <c r="AA8" s="18" t="s">
        <v>45</v>
      </c>
      <c r="AB8" s="18" t="s">
        <v>45</v>
      </c>
      <c r="AC8" s="18" t="s">
        <v>45</v>
      </c>
      <c r="AD8" s="18" t="s">
        <v>45</v>
      </c>
      <c r="AE8" s="18" t="s">
        <v>45</v>
      </c>
      <c r="AF8" s="18" t="s">
        <v>45</v>
      </c>
      <c r="AG8" s="18" t="s">
        <v>45</v>
      </c>
      <c r="AH8" s="18" t="s">
        <v>45</v>
      </c>
      <c r="AI8" s="18" t="s">
        <v>45</v>
      </c>
      <c r="AJ8" s="18" t="s">
        <v>45</v>
      </c>
      <c r="AK8" s="18" t="s">
        <v>45</v>
      </c>
      <c r="AL8" s="18" t="s">
        <v>45</v>
      </c>
      <c r="AM8" s="18" t="s">
        <v>45</v>
      </c>
      <c r="AN8" s="18" t="s">
        <v>45</v>
      </c>
      <c r="AO8" s="18" t="s">
        <v>45</v>
      </c>
      <c r="AP8" s="18" t="s">
        <v>45</v>
      </c>
      <c r="AQ8" s="18" t="s">
        <v>45</v>
      </c>
      <c r="AR8" s="18" t="s">
        <v>45</v>
      </c>
      <c r="AS8" s="18" t="s">
        <v>45</v>
      </c>
      <c r="AT8" s="18" t="s">
        <v>45</v>
      </c>
      <c r="AU8" s="18" t="s">
        <v>45</v>
      </c>
      <c r="AV8" s="18" t="s">
        <v>45</v>
      </c>
      <c r="AW8" s="18" t="s">
        <v>45</v>
      </c>
      <c r="AX8" s="18" t="s">
        <v>45</v>
      </c>
      <c r="AY8" s="18" t="s">
        <v>45</v>
      </c>
      <c r="AZ8" s="18" t="s">
        <v>45</v>
      </c>
      <c r="BA8" s="18" t="e">
        <f>IF(B8="X",(INDEX(#REF!,(MARKIERUNG!A8+1),C8)),"X")</f>
        <v>#REF!</v>
      </c>
      <c r="BB8" s="18" t="s">
        <v>45</v>
      </c>
      <c r="BC8" s="18" t="s">
        <v>45</v>
      </c>
      <c r="BD8" s="18" t="s">
        <v>45</v>
      </c>
      <c r="BE8" s="18" t="s">
        <v>45</v>
      </c>
      <c r="BF8" s="18" t="s">
        <v>45</v>
      </c>
      <c r="BG8" s="18" t="s">
        <v>45</v>
      </c>
      <c r="BH8" s="18" t="s">
        <v>45</v>
      </c>
      <c r="BI8" s="18" t="s">
        <v>45</v>
      </c>
      <c r="BJ8" s="18" t="s">
        <v>45</v>
      </c>
      <c r="BK8" s="18" t="s">
        <v>45</v>
      </c>
      <c r="BL8" s="18" t="s">
        <v>45</v>
      </c>
      <c r="BM8" s="18" t="s">
        <v>45</v>
      </c>
      <c r="BN8" s="18" t="s">
        <v>45</v>
      </c>
      <c r="BO8" s="18" t="s">
        <v>45</v>
      </c>
      <c r="BP8" s="18" t="s">
        <v>45</v>
      </c>
      <c r="BQ8" s="18" t="s">
        <v>45</v>
      </c>
      <c r="BR8" s="18" t="s">
        <v>45</v>
      </c>
      <c r="BS8" s="18" t="s">
        <v>45</v>
      </c>
      <c r="BT8" s="18" t="s">
        <v>45</v>
      </c>
      <c r="BU8" s="18" t="s">
        <v>45</v>
      </c>
      <c r="BV8" s="18" t="s">
        <v>45</v>
      </c>
      <c r="BW8" s="18" t="s">
        <v>45</v>
      </c>
      <c r="BX8" s="18" t="s">
        <v>45</v>
      </c>
      <c r="BY8" s="18" t="s">
        <v>45</v>
      </c>
      <c r="BZ8" s="18" t="s">
        <v>45</v>
      </c>
      <c r="CA8" s="18" t="s">
        <v>45</v>
      </c>
      <c r="CB8" s="18" t="s">
        <v>45</v>
      </c>
      <c r="CC8" s="18" t="s">
        <v>45</v>
      </c>
      <c r="CD8" s="18" t="s">
        <v>45</v>
      </c>
      <c r="CE8" s="18" t="s">
        <v>45</v>
      </c>
      <c r="CF8" s="18" t="s">
        <v>45</v>
      </c>
      <c r="CG8" s="18" t="s">
        <v>45</v>
      </c>
      <c r="CH8" s="18" t="e">
        <f>IF(B8="X",(INDEX(#REF!,(MARKIERUNG!A8+2),C8)),"X")</f>
        <v>#REF!</v>
      </c>
      <c r="CI8" s="18" t="s">
        <v>45</v>
      </c>
      <c r="CJ8" s="18" t="s">
        <v>45</v>
      </c>
      <c r="CK8" s="18" t="s">
        <v>45</v>
      </c>
      <c r="CL8" s="18" t="s">
        <v>45</v>
      </c>
      <c r="CM8" s="18" t="s">
        <v>45</v>
      </c>
      <c r="CN8" s="18" t="s">
        <v>45</v>
      </c>
      <c r="CO8" s="18" t="s">
        <v>45</v>
      </c>
      <c r="CP8" s="18" t="s">
        <v>45</v>
      </c>
      <c r="CQ8" s="18" t="s">
        <v>45</v>
      </c>
      <c r="CR8" s="18" t="s">
        <v>45</v>
      </c>
      <c r="CS8" s="18" t="s">
        <v>45</v>
      </c>
      <c r="CT8" s="18" t="s">
        <v>45</v>
      </c>
      <c r="CU8" s="18" t="s">
        <v>45</v>
      </c>
      <c r="CV8" s="18" t="s">
        <v>45</v>
      </c>
      <c r="CW8" s="18" t="s">
        <v>45</v>
      </c>
      <c r="CX8" s="18" t="s">
        <v>45</v>
      </c>
    </row>
    <row r="9" spans="1:118" x14ac:dyDescent="0.25">
      <c r="A9">
        <v>2</v>
      </c>
      <c r="B9" s="1" t="e">
        <f>TABLE!#REF!</f>
        <v>#REF!</v>
      </c>
      <c r="C9" s="33">
        <v>7</v>
      </c>
      <c r="D9" s="26" t="s">
        <v>45</v>
      </c>
      <c r="E9" s="26" t="s">
        <v>45</v>
      </c>
      <c r="F9" s="26" t="s">
        <v>45</v>
      </c>
      <c r="G9" s="26" t="s">
        <v>45</v>
      </c>
      <c r="H9" s="26" t="s">
        <v>45</v>
      </c>
      <c r="I9" s="26" t="s">
        <v>45</v>
      </c>
      <c r="J9" s="26" t="s">
        <v>45</v>
      </c>
      <c r="K9" s="26" t="s">
        <v>45</v>
      </c>
      <c r="L9" s="26" t="s">
        <v>45</v>
      </c>
      <c r="M9" s="18" t="s">
        <v>45</v>
      </c>
      <c r="N9" s="18" t="s">
        <v>45</v>
      </c>
      <c r="O9" s="18" t="s">
        <v>45</v>
      </c>
      <c r="P9" s="18" t="s">
        <v>45</v>
      </c>
      <c r="Q9" s="18" t="s">
        <v>45</v>
      </c>
      <c r="R9" s="18" t="s">
        <v>45</v>
      </c>
      <c r="S9" s="18" t="s">
        <v>45</v>
      </c>
      <c r="T9" s="37" t="e">
        <f>IF(B9="X",(INDEX(#REF!,MARKIERUNG!A9,C9)),"X")</f>
        <v>#REF!</v>
      </c>
      <c r="U9" s="18" t="s">
        <v>45</v>
      </c>
      <c r="V9" s="18" t="s">
        <v>45</v>
      </c>
      <c r="W9" s="18" t="s">
        <v>45</v>
      </c>
      <c r="X9" s="18" t="s">
        <v>45</v>
      </c>
      <c r="Y9" s="18" t="s">
        <v>45</v>
      </c>
      <c r="Z9" s="18" t="s">
        <v>45</v>
      </c>
      <c r="AA9" s="18" t="s">
        <v>45</v>
      </c>
      <c r="AB9" s="18" t="s">
        <v>45</v>
      </c>
      <c r="AC9" s="18" t="s">
        <v>45</v>
      </c>
      <c r="AD9" s="18" t="s">
        <v>45</v>
      </c>
      <c r="AE9" s="18" t="s">
        <v>45</v>
      </c>
      <c r="AF9" s="18" t="s">
        <v>45</v>
      </c>
      <c r="AG9" s="18" t="s">
        <v>45</v>
      </c>
      <c r="AH9" s="18" t="s">
        <v>45</v>
      </c>
      <c r="AI9" s="18" t="s">
        <v>45</v>
      </c>
      <c r="AJ9" s="18" t="s">
        <v>45</v>
      </c>
      <c r="AK9" s="18" t="s">
        <v>45</v>
      </c>
      <c r="AL9" s="18" t="s">
        <v>45</v>
      </c>
      <c r="AM9" s="18" t="s">
        <v>45</v>
      </c>
      <c r="AN9" s="18" t="s">
        <v>45</v>
      </c>
      <c r="AO9" s="18" t="s">
        <v>45</v>
      </c>
      <c r="AP9" s="18" t="s">
        <v>45</v>
      </c>
      <c r="AQ9" s="18" t="s">
        <v>45</v>
      </c>
      <c r="AR9" s="18" t="s">
        <v>45</v>
      </c>
      <c r="AS9" s="18" t="s">
        <v>45</v>
      </c>
      <c r="AT9" s="18" t="s">
        <v>45</v>
      </c>
      <c r="AU9" s="18" t="s">
        <v>45</v>
      </c>
      <c r="AV9" s="18" t="s">
        <v>45</v>
      </c>
      <c r="AW9" s="18" t="s">
        <v>45</v>
      </c>
      <c r="AX9" s="18" t="s">
        <v>45</v>
      </c>
      <c r="AY9" s="18" t="s">
        <v>45</v>
      </c>
      <c r="AZ9" s="18" t="s">
        <v>45</v>
      </c>
      <c r="BA9" s="18" t="e">
        <f>IF(B9="X",(INDEX(#REF!,(MARKIERUNG!A9+1),C9)),"X")</f>
        <v>#REF!</v>
      </c>
      <c r="BB9" s="18" t="s">
        <v>45</v>
      </c>
      <c r="BC9" s="18" t="s">
        <v>45</v>
      </c>
      <c r="BD9" s="18" t="s">
        <v>45</v>
      </c>
      <c r="BE9" s="18" t="s">
        <v>45</v>
      </c>
      <c r="BF9" s="18" t="s">
        <v>45</v>
      </c>
      <c r="BG9" s="18" t="s">
        <v>45</v>
      </c>
      <c r="BH9" s="18" t="s">
        <v>45</v>
      </c>
      <c r="BI9" s="18" t="s">
        <v>45</v>
      </c>
      <c r="BJ9" s="18" t="s">
        <v>45</v>
      </c>
      <c r="BK9" s="18" t="s">
        <v>45</v>
      </c>
      <c r="BL9" s="18" t="s">
        <v>45</v>
      </c>
      <c r="BM9" s="18" t="s">
        <v>45</v>
      </c>
      <c r="BN9" s="18" t="s">
        <v>45</v>
      </c>
      <c r="BO9" s="18" t="s">
        <v>45</v>
      </c>
      <c r="BP9" s="18" t="s">
        <v>45</v>
      </c>
      <c r="BQ9" s="18" t="s">
        <v>45</v>
      </c>
      <c r="BR9" s="18" t="s">
        <v>45</v>
      </c>
      <c r="BS9" s="18" t="s">
        <v>45</v>
      </c>
      <c r="BT9" s="18" t="s">
        <v>45</v>
      </c>
      <c r="BU9" s="18" t="s">
        <v>45</v>
      </c>
      <c r="BV9" s="18" t="s">
        <v>45</v>
      </c>
      <c r="BW9" s="18" t="s">
        <v>45</v>
      </c>
      <c r="BX9" s="18" t="s">
        <v>45</v>
      </c>
      <c r="BY9" s="18" t="s">
        <v>45</v>
      </c>
      <c r="BZ9" s="18" t="s">
        <v>45</v>
      </c>
      <c r="CA9" s="18" t="s">
        <v>45</v>
      </c>
      <c r="CB9" s="18" t="s">
        <v>45</v>
      </c>
      <c r="CC9" s="18" t="s">
        <v>45</v>
      </c>
      <c r="CD9" s="18" t="s">
        <v>45</v>
      </c>
      <c r="CE9" s="18" t="s">
        <v>45</v>
      </c>
      <c r="CF9" s="18" t="s">
        <v>45</v>
      </c>
      <c r="CG9" s="18" t="s">
        <v>45</v>
      </c>
      <c r="CH9" s="18" t="e">
        <f>IF(B9="X",(INDEX(#REF!,(MARKIERUNG!A9+2),C9)),"X")</f>
        <v>#REF!</v>
      </c>
      <c r="CI9" s="18" t="s">
        <v>45</v>
      </c>
      <c r="CJ9" s="18" t="s">
        <v>45</v>
      </c>
      <c r="CK9" s="18" t="s">
        <v>45</v>
      </c>
      <c r="CL9" s="18" t="s">
        <v>45</v>
      </c>
      <c r="CM9" s="18" t="s">
        <v>45</v>
      </c>
      <c r="CN9" s="18" t="s">
        <v>45</v>
      </c>
      <c r="CO9" s="18" t="s">
        <v>45</v>
      </c>
      <c r="CP9" s="18" t="s">
        <v>45</v>
      </c>
      <c r="CQ9" s="18" t="s">
        <v>45</v>
      </c>
      <c r="CR9" s="18" t="s">
        <v>45</v>
      </c>
      <c r="CS9" s="18" t="s">
        <v>45</v>
      </c>
      <c r="CT9" s="18" t="s">
        <v>45</v>
      </c>
      <c r="CU9" s="18" t="s">
        <v>45</v>
      </c>
      <c r="CV9" s="18" t="s">
        <v>45</v>
      </c>
      <c r="CW9" s="18" t="s">
        <v>45</v>
      </c>
      <c r="CX9" s="18" t="s">
        <v>45</v>
      </c>
    </row>
    <row r="10" spans="1:118" x14ac:dyDescent="0.25">
      <c r="A10">
        <v>2</v>
      </c>
      <c r="B10" s="1" t="e">
        <f>TABLE!#REF!</f>
        <v>#REF!</v>
      </c>
      <c r="C10" s="33">
        <v>8</v>
      </c>
      <c r="D10" s="26" t="s">
        <v>45</v>
      </c>
      <c r="E10" s="26" t="s">
        <v>45</v>
      </c>
      <c r="F10" s="26" t="s">
        <v>45</v>
      </c>
      <c r="G10" s="26" t="s">
        <v>45</v>
      </c>
      <c r="H10" s="26" t="s">
        <v>45</v>
      </c>
      <c r="I10" s="26" t="s">
        <v>45</v>
      </c>
      <c r="J10" s="26" t="s">
        <v>45</v>
      </c>
      <c r="K10" s="26" t="s">
        <v>45</v>
      </c>
      <c r="L10" s="26" t="s">
        <v>45</v>
      </c>
      <c r="M10" s="18" t="s">
        <v>45</v>
      </c>
      <c r="N10" s="18" t="s">
        <v>45</v>
      </c>
      <c r="O10" s="18" t="s">
        <v>45</v>
      </c>
      <c r="P10" s="18" t="s">
        <v>45</v>
      </c>
      <c r="Q10" s="18" t="s">
        <v>45</v>
      </c>
      <c r="R10" s="18" t="s">
        <v>45</v>
      </c>
      <c r="S10" s="18" t="s">
        <v>45</v>
      </c>
      <c r="T10" s="37" t="e">
        <f>IF(B10="X",(INDEX(#REF!,MARKIERUNG!A10,C10)),"X")</f>
        <v>#REF!</v>
      </c>
      <c r="U10" s="18" t="s">
        <v>45</v>
      </c>
      <c r="V10" s="18" t="s">
        <v>45</v>
      </c>
      <c r="W10" s="18" t="s">
        <v>45</v>
      </c>
      <c r="X10" s="18" t="s">
        <v>45</v>
      </c>
      <c r="Y10" s="18" t="s">
        <v>45</v>
      </c>
      <c r="Z10" s="18" t="s">
        <v>45</v>
      </c>
      <c r="AA10" s="18" t="s">
        <v>45</v>
      </c>
      <c r="AB10" s="18" t="s">
        <v>45</v>
      </c>
      <c r="AC10" s="18" t="s">
        <v>45</v>
      </c>
      <c r="AD10" s="18" t="s">
        <v>45</v>
      </c>
      <c r="AE10" s="18" t="s">
        <v>45</v>
      </c>
      <c r="AF10" s="18" t="s">
        <v>45</v>
      </c>
      <c r="AG10" s="18" t="s">
        <v>45</v>
      </c>
      <c r="AH10" s="18" t="s">
        <v>45</v>
      </c>
      <c r="AI10" s="18" t="s">
        <v>45</v>
      </c>
      <c r="AJ10" s="18" t="s">
        <v>45</v>
      </c>
      <c r="AK10" s="18" t="s">
        <v>45</v>
      </c>
      <c r="AL10" s="18" t="s">
        <v>45</v>
      </c>
      <c r="AM10" s="18" t="s">
        <v>45</v>
      </c>
      <c r="AN10" s="18" t="s">
        <v>45</v>
      </c>
      <c r="AO10" s="18" t="s">
        <v>45</v>
      </c>
      <c r="AP10" s="18" t="s">
        <v>45</v>
      </c>
      <c r="AQ10" s="18" t="s">
        <v>45</v>
      </c>
      <c r="AR10" s="18" t="s">
        <v>45</v>
      </c>
      <c r="AS10" s="18" t="s">
        <v>45</v>
      </c>
      <c r="AT10" s="18" t="s">
        <v>45</v>
      </c>
      <c r="AU10" s="18" t="s">
        <v>45</v>
      </c>
      <c r="AV10" s="18" t="s">
        <v>45</v>
      </c>
      <c r="AW10" s="18" t="s">
        <v>45</v>
      </c>
      <c r="AX10" s="18" t="s">
        <v>45</v>
      </c>
      <c r="AY10" s="18" t="s">
        <v>45</v>
      </c>
      <c r="AZ10" s="18" t="s">
        <v>45</v>
      </c>
      <c r="BA10" s="18" t="e">
        <f>IF(B10="X",(INDEX(#REF!,(MARKIERUNG!A10+1),C10)),"X")</f>
        <v>#REF!</v>
      </c>
      <c r="BB10" s="18" t="s">
        <v>45</v>
      </c>
      <c r="BC10" s="18" t="s">
        <v>45</v>
      </c>
      <c r="BD10" s="18" t="s">
        <v>45</v>
      </c>
      <c r="BE10" s="18" t="s">
        <v>45</v>
      </c>
      <c r="BF10" s="18" t="s">
        <v>45</v>
      </c>
      <c r="BG10" s="18" t="s">
        <v>45</v>
      </c>
      <c r="BH10" s="18" t="s">
        <v>45</v>
      </c>
      <c r="BI10" s="18" t="s">
        <v>45</v>
      </c>
      <c r="BJ10" s="18" t="s">
        <v>45</v>
      </c>
      <c r="BK10" s="18" t="s">
        <v>45</v>
      </c>
      <c r="BL10" s="18" t="s">
        <v>45</v>
      </c>
      <c r="BM10" s="18" t="s">
        <v>45</v>
      </c>
      <c r="BN10" s="18" t="s">
        <v>45</v>
      </c>
      <c r="BO10" s="18" t="s">
        <v>45</v>
      </c>
      <c r="BP10" s="18" t="s">
        <v>45</v>
      </c>
      <c r="BQ10" s="18" t="s">
        <v>45</v>
      </c>
      <c r="BR10" s="18" t="s">
        <v>45</v>
      </c>
      <c r="BS10" s="18" t="s">
        <v>45</v>
      </c>
      <c r="BT10" s="18" t="s">
        <v>45</v>
      </c>
      <c r="BU10" s="18" t="s">
        <v>45</v>
      </c>
      <c r="BV10" s="18" t="s">
        <v>45</v>
      </c>
      <c r="BW10" s="18" t="s">
        <v>45</v>
      </c>
      <c r="BX10" s="18" t="s">
        <v>45</v>
      </c>
      <c r="BY10" s="18" t="s">
        <v>45</v>
      </c>
      <c r="BZ10" s="18" t="s">
        <v>45</v>
      </c>
      <c r="CA10" s="18" t="s">
        <v>45</v>
      </c>
      <c r="CB10" s="18" t="s">
        <v>45</v>
      </c>
      <c r="CC10" s="18" t="s">
        <v>45</v>
      </c>
      <c r="CD10" s="18" t="s">
        <v>45</v>
      </c>
      <c r="CE10" s="18" t="s">
        <v>45</v>
      </c>
      <c r="CF10" s="18" t="s">
        <v>45</v>
      </c>
      <c r="CG10" s="18" t="s">
        <v>45</v>
      </c>
      <c r="CH10" s="18" t="e">
        <f>IF(B10="X",(INDEX(#REF!,(MARKIERUNG!A10+2),C10)),"X")</f>
        <v>#REF!</v>
      </c>
      <c r="CI10" s="18" t="s">
        <v>45</v>
      </c>
      <c r="CJ10" s="18" t="s">
        <v>45</v>
      </c>
      <c r="CK10" s="18" t="s">
        <v>45</v>
      </c>
      <c r="CL10" s="18" t="s">
        <v>45</v>
      </c>
      <c r="CM10" s="18" t="s">
        <v>45</v>
      </c>
      <c r="CN10" s="18" t="s">
        <v>45</v>
      </c>
      <c r="CO10" s="18" t="s">
        <v>45</v>
      </c>
      <c r="CP10" s="18" t="s">
        <v>45</v>
      </c>
      <c r="CQ10" s="18" t="s">
        <v>45</v>
      </c>
      <c r="CR10" s="18" t="s">
        <v>45</v>
      </c>
      <c r="CS10" s="18" t="s">
        <v>45</v>
      </c>
      <c r="CT10" s="18" t="s">
        <v>45</v>
      </c>
      <c r="CU10" s="18" t="s">
        <v>45</v>
      </c>
      <c r="CV10" s="18" t="s">
        <v>45</v>
      </c>
      <c r="CW10" s="18" t="s">
        <v>45</v>
      </c>
      <c r="CX10" s="18" t="s">
        <v>45</v>
      </c>
    </row>
    <row r="11" spans="1:118" x14ac:dyDescent="0.25">
      <c r="A11">
        <v>2</v>
      </c>
      <c r="B11" s="1" t="e">
        <f>TABLE!#REF!</f>
        <v>#REF!</v>
      </c>
      <c r="C11" s="33">
        <v>9</v>
      </c>
      <c r="D11" s="26" t="s">
        <v>45</v>
      </c>
      <c r="E11" s="26" t="s">
        <v>45</v>
      </c>
      <c r="F11" s="26" t="s">
        <v>45</v>
      </c>
      <c r="G11" s="26" t="s">
        <v>45</v>
      </c>
      <c r="H11" s="26" t="s">
        <v>45</v>
      </c>
      <c r="I11" s="26" t="s">
        <v>45</v>
      </c>
      <c r="J11" s="26" t="s">
        <v>45</v>
      </c>
      <c r="K11" s="26" t="s">
        <v>45</v>
      </c>
      <c r="L11" s="26" t="s">
        <v>45</v>
      </c>
      <c r="M11" s="18" t="s">
        <v>45</v>
      </c>
      <c r="N11" s="18" t="s">
        <v>45</v>
      </c>
      <c r="O11" s="18" t="s">
        <v>45</v>
      </c>
      <c r="P11" s="18" t="s">
        <v>45</v>
      </c>
      <c r="Q11" s="18" t="s">
        <v>45</v>
      </c>
      <c r="R11" s="18" t="s">
        <v>45</v>
      </c>
      <c r="S11" s="18" t="s">
        <v>45</v>
      </c>
      <c r="T11" s="37" t="e">
        <f>IF(B11="X",(INDEX(#REF!,MARKIERUNG!A11,C11)),"X")</f>
        <v>#REF!</v>
      </c>
      <c r="U11" s="18" t="s">
        <v>45</v>
      </c>
      <c r="V11" s="18" t="s">
        <v>45</v>
      </c>
      <c r="W11" s="18" t="s">
        <v>45</v>
      </c>
      <c r="X11" s="18" t="s">
        <v>45</v>
      </c>
      <c r="Y11" s="18" t="s">
        <v>45</v>
      </c>
      <c r="Z11" s="18" t="s">
        <v>45</v>
      </c>
      <c r="AA11" s="18" t="s">
        <v>45</v>
      </c>
      <c r="AB11" s="18" t="s">
        <v>45</v>
      </c>
      <c r="AC11" s="18" t="s">
        <v>45</v>
      </c>
      <c r="AD11" s="18" t="s">
        <v>45</v>
      </c>
      <c r="AE11" s="18" t="s">
        <v>45</v>
      </c>
      <c r="AF11" s="18" t="s">
        <v>45</v>
      </c>
      <c r="AG11" s="18" t="s">
        <v>45</v>
      </c>
      <c r="AH11" s="18" t="s">
        <v>45</v>
      </c>
      <c r="AI11" s="18" t="s">
        <v>45</v>
      </c>
      <c r="AJ11" s="18" t="s">
        <v>45</v>
      </c>
      <c r="AK11" s="18" t="s">
        <v>45</v>
      </c>
      <c r="AL11" s="18" t="s">
        <v>45</v>
      </c>
      <c r="AM11" s="18" t="s">
        <v>45</v>
      </c>
      <c r="AN11" s="18" t="s">
        <v>45</v>
      </c>
      <c r="AO11" s="18" t="s">
        <v>45</v>
      </c>
      <c r="AP11" s="18" t="s">
        <v>45</v>
      </c>
      <c r="AQ11" s="18" t="s">
        <v>45</v>
      </c>
      <c r="AR11" s="18" t="s">
        <v>45</v>
      </c>
      <c r="AS11" s="18" t="s">
        <v>45</v>
      </c>
      <c r="AT11" s="18" t="s">
        <v>45</v>
      </c>
      <c r="AU11" s="18" t="s">
        <v>45</v>
      </c>
      <c r="AV11" s="18" t="s">
        <v>45</v>
      </c>
      <c r="AW11" s="18" t="s">
        <v>45</v>
      </c>
      <c r="AX11" s="18" t="s">
        <v>45</v>
      </c>
      <c r="AY11" s="18" t="s">
        <v>45</v>
      </c>
      <c r="AZ11" s="18" t="s">
        <v>45</v>
      </c>
      <c r="BA11" s="18" t="e">
        <f>IF(B11="X",(INDEX(#REF!,(MARKIERUNG!A11+1),C11)),"X")</f>
        <v>#REF!</v>
      </c>
      <c r="BB11" s="18" t="s">
        <v>45</v>
      </c>
      <c r="BC11" s="18" t="s">
        <v>45</v>
      </c>
      <c r="BD11" s="18" t="s">
        <v>45</v>
      </c>
      <c r="BE11" s="18" t="s">
        <v>45</v>
      </c>
      <c r="BF11" s="18" t="s">
        <v>45</v>
      </c>
      <c r="BG11" s="18" t="s">
        <v>45</v>
      </c>
      <c r="BH11" s="18" t="s">
        <v>45</v>
      </c>
      <c r="BI11" s="18" t="s">
        <v>45</v>
      </c>
      <c r="BJ11" s="18" t="s">
        <v>45</v>
      </c>
      <c r="BK11" s="18" t="s">
        <v>45</v>
      </c>
      <c r="BL11" s="18" t="s">
        <v>45</v>
      </c>
      <c r="BM11" s="18" t="s">
        <v>45</v>
      </c>
      <c r="BN11" s="18" t="s">
        <v>45</v>
      </c>
      <c r="BO11" s="18" t="s">
        <v>45</v>
      </c>
      <c r="BP11" s="18" t="s">
        <v>45</v>
      </c>
      <c r="BQ11" s="18" t="s">
        <v>45</v>
      </c>
      <c r="BR11" s="18" t="s">
        <v>45</v>
      </c>
      <c r="BS11" s="18" t="s">
        <v>45</v>
      </c>
      <c r="BT11" s="18" t="s">
        <v>45</v>
      </c>
      <c r="BU11" s="18" t="s">
        <v>45</v>
      </c>
      <c r="BV11" s="18" t="s">
        <v>45</v>
      </c>
      <c r="BW11" s="18" t="s">
        <v>45</v>
      </c>
      <c r="BX11" s="18" t="s">
        <v>45</v>
      </c>
      <c r="BY11" s="18" t="s">
        <v>45</v>
      </c>
      <c r="BZ11" s="18" t="s">
        <v>45</v>
      </c>
      <c r="CA11" s="18" t="s">
        <v>45</v>
      </c>
      <c r="CB11" s="18" t="s">
        <v>45</v>
      </c>
      <c r="CC11" s="18" t="s">
        <v>45</v>
      </c>
      <c r="CD11" s="18" t="s">
        <v>45</v>
      </c>
      <c r="CE11" s="18" t="s">
        <v>45</v>
      </c>
      <c r="CF11" s="18" t="s">
        <v>45</v>
      </c>
      <c r="CG11" s="18" t="s">
        <v>45</v>
      </c>
      <c r="CH11" s="18" t="e">
        <f>IF(B11="X",(INDEX(#REF!,(MARKIERUNG!A11+2),C11)),"X")</f>
        <v>#REF!</v>
      </c>
      <c r="CI11" s="18" t="s">
        <v>45</v>
      </c>
      <c r="CJ11" s="18" t="s">
        <v>45</v>
      </c>
      <c r="CK11" s="18" t="s">
        <v>45</v>
      </c>
      <c r="CL11" s="18" t="s">
        <v>45</v>
      </c>
      <c r="CM11" s="18" t="s">
        <v>45</v>
      </c>
      <c r="CN11" s="18" t="s">
        <v>45</v>
      </c>
      <c r="CO11" s="18" t="s">
        <v>45</v>
      </c>
      <c r="CP11" s="18" t="s">
        <v>45</v>
      </c>
      <c r="CQ11" s="18" t="s">
        <v>45</v>
      </c>
      <c r="CR11" s="18" t="s">
        <v>45</v>
      </c>
      <c r="CS11" s="18" t="s">
        <v>45</v>
      </c>
      <c r="CT11" s="18" t="s">
        <v>45</v>
      </c>
      <c r="CU11" s="18" t="s">
        <v>45</v>
      </c>
      <c r="CV11" s="18" t="s">
        <v>45</v>
      </c>
      <c r="CW11" s="18" t="s">
        <v>45</v>
      </c>
      <c r="CX11" s="18" t="s">
        <v>45</v>
      </c>
    </row>
    <row r="12" spans="1:118" x14ac:dyDescent="0.25">
      <c r="A12">
        <v>2</v>
      </c>
      <c r="B12" s="1" t="e">
        <f>TABLE!#REF!</f>
        <v>#REF!</v>
      </c>
      <c r="C12" s="33">
        <v>10</v>
      </c>
      <c r="D12" s="26" t="s">
        <v>45</v>
      </c>
      <c r="E12" s="26" t="s">
        <v>45</v>
      </c>
      <c r="F12" s="26" t="s">
        <v>45</v>
      </c>
      <c r="G12" s="26" t="s">
        <v>45</v>
      </c>
      <c r="H12" s="26" t="s">
        <v>45</v>
      </c>
      <c r="I12" s="26" t="s">
        <v>45</v>
      </c>
      <c r="J12" s="26" t="s">
        <v>45</v>
      </c>
      <c r="K12" s="26" t="s">
        <v>45</v>
      </c>
      <c r="L12" s="26" t="s">
        <v>45</v>
      </c>
      <c r="M12" s="18" t="s">
        <v>45</v>
      </c>
      <c r="N12" s="18" t="s">
        <v>45</v>
      </c>
      <c r="O12" s="18" t="s">
        <v>45</v>
      </c>
      <c r="P12" s="18" t="s">
        <v>45</v>
      </c>
      <c r="Q12" s="18" t="s">
        <v>45</v>
      </c>
      <c r="R12" s="18" t="s">
        <v>45</v>
      </c>
      <c r="S12" s="18" t="s">
        <v>45</v>
      </c>
      <c r="T12" s="37" t="e">
        <f>IF(B12="X",(INDEX(#REF!,MARKIERUNG!A12,C12)),"X")</f>
        <v>#REF!</v>
      </c>
      <c r="U12" s="18" t="s">
        <v>45</v>
      </c>
      <c r="V12" s="18" t="s">
        <v>45</v>
      </c>
      <c r="W12" s="18" t="s">
        <v>45</v>
      </c>
      <c r="X12" s="18" t="s">
        <v>45</v>
      </c>
      <c r="Y12" s="18" t="s">
        <v>45</v>
      </c>
      <c r="Z12" s="18" t="s">
        <v>45</v>
      </c>
      <c r="AA12" s="18" t="s">
        <v>45</v>
      </c>
      <c r="AB12" s="18" t="s">
        <v>45</v>
      </c>
      <c r="AC12" s="18" t="s">
        <v>45</v>
      </c>
      <c r="AD12" s="18" t="s">
        <v>45</v>
      </c>
      <c r="AE12" s="18" t="s">
        <v>45</v>
      </c>
      <c r="AF12" s="18" t="s">
        <v>45</v>
      </c>
      <c r="AG12" s="18" t="s">
        <v>45</v>
      </c>
      <c r="AH12" s="18" t="s">
        <v>45</v>
      </c>
      <c r="AI12" s="18" t="s">
        <v>45</v>
      </c>
      <c r="AJ12" s="18" t="s">
        <v>45</v>
      </c>
      <c r="AK12" s="18" t="s">
        <v>45</v>
      </c>
      <c r="AL12" s="18" t="s">
        <v>45</v>
      </c>
      <c r="AM12" s="18" t="s">
        <v>45</v>
      </c>
      <c r="AN12" s="18" t="s">
        <v>45</v>
      </c>
      <c r="AO12" s="18" t="s">
        <v>45</v>
      </c>
      <c r="AP12" s="18" t="s">
        <v>45</v>
      </c>
      <c r="AQ12" s="18" t="s">
        <v>45</v>
      </c>
      <c r="AR12" s="18" t="s">
        <v>45</v>
      </c>
      <c r="AS12" s="18" t="s">
        <v>45</v>
      </c>
      <c r="AT12" s="18" t="s">
        <v>45</v>
      </c>
      <c r="AU12" s="18" t="s">
        <v>45</v>
      </c>
      <c r="AV12" s="18" t="s">
        <v>45</v>
      </c>
      <c r="AW12" s="18" t="s">
        <v>45</v>
      </c>
      <c r="AX12" s="18" t="s">
        <v>45</v>
      </c>
      <c r="AY12" s="18" t="s">
        <v>45</v>
      </c>
      <c r="AZ12" s="18" t="s">
        <v>45</v>
      </c>
      <c r="BA12" s="18" t="e">
        <f>IF(B12="X",(INDEX(#REF!,(MARKIERUNG!A12+1),C12)),"X")</f>
        <v>#REF!</v>
      </c>
      <c r="BB12" s="18" t="s">
        <v>45</v>
      </c>
      <c r="BC12" s="18" t="s">
        <v>45</v>
      </c>
      <c r="BD12" s="18" t="s">
        <v>45</v>
      </c>
      <c r="BE12" s="18" t="s">
        <v>45</v>
      </c>
      <c r="BF12" s="18" t="s">
        <v>45</v>
      </c>
      <c r="BG12" s="18" t="s">
        <v>45</v>
      </c>
      <c r="BH12" s="18" t="s">
        <v>45</v>
      </c>
      <c r="BI12" s="18" t="s">
        <v>45</v>
      </c>
      <c r="BJ12" s="18" t="s">
        <v>45</v>
      </c>
      <c r="BK12" s="18" t="s">
        <v>45</v>
      </c>
      <c r="BL12" s="18" t="s">
        <v>45</v>
      </c>
      <c r="BM12" s="18" t="s">
        <v>45</v>
      </c>
      <c r="BN12" s="18" t="s">
        <v>45</v>
      </c>
      <c r="BO12" s="18" t="s">
        <v>45</v>
      </c>
      <c r="BP12" s="18" t="s">
        <v>45</v>
      </c>
      <c r="BQ12" s="18" t="s">
        <v>45</v>
      </c>
      <c r="BR12" s="18" t="s">
        <v>45</v>
      </c>
      <c r="BS12" s="18" t="s">
        <v>45</v>
      </c>
      <c r="BT12" s="18" t="s">
        <v>45</v>
      </c>
      <c r="BU12" s="18" t="s">
        <v>45</v>
      </c>
      <c r="BV12" s="18" t="s">
        <v>45</v>
      </c>
      <c r="BW12" s="18" t="s">
        <v>45</v>
      </c>
      <c r="BX12" s="18" t="s">
        <v>45</v>
      </c>
      <c r="BY12" s="18" t="s">
        <v>45</v>
      </c>
      <c r="BZ12" s="18" t="s">
        <v>45</v>
      </c>
      <c r="CA12" s="18" t="s">
        <v>45</v>
      </c>
      <c r="CB12" s="18" t="s">
        <v>45</v>
      </c>
      <c r="CC12" s="18" t="s">
        <v>45</v>
      </c>
      <c r="CD12" s="18" t="s">
        <v>45</v>
      </c>
      <c r="CE12" s="18" t="s">
        <v>45</v>
      </c>
      <c r="CF12" s="18" t="s">
        <v>45</v>
      </c>
      <c r="CG12" s="18" t="s">
        <v>45</v>
      </c>
      <c r="CH12" s="18" t="e">
        <f>IF(B12="X",(INDEX(#REF!,(MARKIERUNG!A12+2),C12)),"X")</f>
        <v>#REF!</v>
      </c>
      <c r="CI12" s="18" t="s">
        <v>45</v>
      </c>
      <c r="CJ12" s="18" t="s">
        <v>45</v>
      </c>
      <c r="CK12" s="18" t="s">
        <v>45</v>
      </c>
      <c r="CL12" s="18" t="s">
        <v>45</v>
      </c>
      <c r="CM12" s="18" t="s">
        <v>45</v>
      </c>
      <c r="CN12" s="18" t="s">
        <v>45</v>
      </c>
      <c r="CO12" s="18" t="s">
        <v>45</v>
      </c>
      <c r="CP12" s="18" t="s">
        <v>45</v>
      </c>
      <c r="CQ12" s="18" t="s">
        <v>45</v>
      </c>
      <c r="CR12" s="18" t="s">
        <v>45</v>
      </c>
      <c r="CS12" s="18" t="s">
        <v>45</v>
      </c>
      <c r="CT12" s="18" t="s">
        <v>45</v>
      </c>
      <c r="CU12" s="18" t="s">
        <v>45</v>
      </c>
      <c r="CV12" s="18" t="s">
        <v>45</v>
      </c>
      <c r="CW12" s="18" t="s">
        <v>45</v>
      </c>
      <c r="CX12" s="18" t="s">
        <v>45</v>
      </c>
    </row>
    <row r="13" spans="1:118" x14ac:dyDescent="0.25">
      <c r="A13">
        <v>2</v>
      </c>
      <c r="B13" s="1" t="e">
        <f>TABLE!#REF!</f>
        <v>#REF!</v>
      </c>
      <c r="C13" s="33">
        <v>11</v>
      </c>
      <c r="D13" s="26" t="s">
        <v>45</v>
      </c>
      <c r="E13" s="26" t="s">
        <v>45</v>
      </c>
      <c r="F13" s="26" t="s">
        <v>45</v>
      </c>
      <c r="G13" s="26" t="s">
        <v>45</v>
      </c>
      <c r="H13" s="26" t="s">
        <v>45</v>
      </c>
      <c r="I13" s="26" t="s">
        <v>45</v>
      </c>
      <c r="J13" s="26" t="s">
        <v>45</v>
      </c>
      <c r="K13" s="26" t="s">
        <v>45</v>
      </c>
      <c r="L13" s="26" t="s">
        <v>45</v>
      </c>
      <c r="M13" s="18" t="s">
        <v>45</v>
      </c>
      <c r="N13" s="18" t="s">
        <v>45</v>
      </c>
      <c r="O13" s="18" t="s">
        <v>45</v>
      </c>
      <c r="P13" s="18" t="s">
        <v>45</v>
      </c>
      <c r="Q13" s="18" t="s">
        <v>45</v>
      </c>
      <c r="R13" s="18" t="s">
        <v>45</v>
      </c>
      <c r="S13" s="18" t="s">
        <v>45</v>
      </c>
      <c r="T13" s="37" t="e">
        <f>IF(B13="X",(INDEX(#REF!,MARKIERUNG!A13,C13)),"X")</f>
        <v>#REF!</v>
      </c>
      <c r="U13" s="18" t="s">
        <v>45</v>
      </c>
      <c r="V13" s="18" t="s">
        <v>45</v>
      </c>
      <c r="W13" s="18" t="s">
        <v>45</v>
      </c>
      <c r="X13" s="18" t="s">
        <v>45</v>
      </c>
      <c r="Y13" s="18" t="s">
        <v>45</v>
      </c>
      <c r="Z13" s="18" t="s">
        <v>45</v>
      </c>
      <c r="AA13" s="18" t="s">
        <v>45</v>
      </c>
      <c r="AB13" s="18" t="s">
        <v>45</v>
      </c>
      <c r="AC13" s="18" t="s">
        <v>45</v>
      </c>
      <c r="AD13" s="18" t="s">
        <v>45</v>
      </c>
      <c r="AE13" s="18" t="s">
        <v>45</v>
      </c>
      <c r="AF13" s="18" t="s">
        <v>45</v>
      </c>
      <c r="AG13" s="18" t="s">
        <v>45</v>
      </c>
      <c r="AH13" s="18" t="s">
        <v>45</v>
      </c>
      <c r="AI13" s="18" t="s">
        <v>45</v>
      </c>
      <c r="AJ13" s="18" t="s">
        <v>45</v>
      </c>
      <c r="AK13" s="18" t="s">
        <v>45</v>
      </c>
      <c r="AL13" s="18" t="s">
        <v>45</v>
      </c>
      <c r="AM13" s="18" t="s">
        <v>45</v>
      </c>
      <c r="AN13" s="18" t="s">
        <v>45</v>
      </c>
      <c r="AO13" s="18" t="s">
        <v>45</v>
      </c>
      <c r="AP13" s="18" t="s">
        <v>45</v>
      </c>
      <c r="AQ13" s="18" t="s">
        <v>45</v>
      </c>
      <c r="AR13" s="18" t="s">
        <v>45</v>
      </c>
      <c r="AS13" s="18" t="s">
        <v>45</v>
      </c>
      <c r="AT13" s="18" t="s">
        <v>45</v>
      </c>
      <c r="AU13" s="18" t="s">
        <v>45</v>
      </c>
      <c r="AV13" s="18" t="s">
        <v>45</v>
      </c>
      <c r="AW13" s="18" t="s">
        <v>45</v>
      </c>
      <c r="AX13" s="18" t="s">
        <v>45</v>
      </c>
      <c r="AY13" s="18" t="s">
        <v>45</v>
      </c>
      <c r="AZ13" s="18" t="s">
        <v>45</v>
      </c>
      <c r="BA13" s="18" t="e">
        <f>IF(B13="X",(INDEX(#REF!,(MARKIERUNG!A13+1),C13)),"X")</f>
        <v>#REF!</v>
      </c>
      <c r="BB13" s="18" t="s">
        <v>45</v>
      </c>
      <c r="BC13" s="18" t="s">
        <v>45</v>
      </c>
      <c r="BD13" s="18" t="s">
        <v>45</v>
      </c>
      <c r="BE13" s="18" t="s">
        <v>45</v>
      </c>
      <c r="BF13" s="18" t="s">
        <v>45</v>
      </c>
      <c r="BG13" s="18" t="s">
        <v>45</v>
      </c>
      <c r="BH13" s="18" t="s">
        <v>45</v>
      </c>
      <c r="BI13" s="18" t="s">
        <v>45</v>
      </c>
      <c r="BJ13" s="18" t="s">
        <v>45</v>
      </c>
      <c r="BK13" s="18" t="s">
        <v>45</v>
      </c>
      <c r="BL13" s="18" t="s">
        <v>45</v>
      </c>
      <c r="BM13" s="18" t="s">
        <v>45</v>
      </c>
      <c r="BN13" s="18" t="s">
        <v>45</v>
      </c>
      <c r="BO13" s="18" t="s">
        <v>45</v>
      </c>
      <c r="BP13" s="18" t="s">
        <v>45</v>
      </c>
      <c r="BQ13" s="18" t="s">
        <v>45</v>
      </c>
      <c r="BR13" s="18" t="s">
        <v>45</v>
      </c>
      <c r="BS13" s="18" t="s">
        <v>45</v>
      </c>
      <c r="BT13" s="18" t="s">
        <v>45</v>
      </c>
      <c r="BU13" s="18" t="s">
        <v>45</v>
      </c>
      <c r="BV13" s="18" t="s">
        <v>45</v>
      </c>
      <c r="BW13" s="18" t="s">
        <v>45</v>
      </c>
      <c r="BX13" s="18" t="s">
        <v>45</v>
      </c>
      <c r="BY13" s="18" t="s">
        <v>45</v>
      </c>
      <c r="BZ13" s="18" t="s">
        <v>45</v>
      </c>
      <c r="CA13" s="18" t="s">
        <v>45</v>
      </c>
      <c r="CB13" s="18" t="s">
        <v>45</v>
      </c>
      <c r="CC13" s="18" t="s">
        <v>45</v>
      </c>
      <c r="CD13" s="18" t="s">
        <v>45</v>
      </c>
      <c r="CE13" s="18" t="s">
        <v>45</v>
      </c>
      <c r="CF13" s="18" t="s">
        <v>45</v>
      </c>
      <c r="CG13" s="18" t="s">
        <v>45</v>
      </c>
      <c r="CH13" s="18" t="e">
        <f>IF(B13="X",(INDEX(#REF!,(MARKIERUNG!A13+2),C13)),"X")</f>
        <v>#REF!</v>
      </c>
      <c r="CI13" s="18" t="s">
        <v>45</v>
      </c>
      <c r="CJ13" s="18" t="s">
        <v>45</v>
      </c>
      <c r="CK13" s="18" t="s">
        <v>45</v>
      </c>
      <c r="CL13" s="18" t="s">
        <v>45</v>
      </c>
      <c r="CM13" s="18" t="s">
        <v>45</v>
      </c>
      <c r="CN13" s="18" t="s">
        <v>45</v>
      </c>
      <c r="CO13" s="18" t="s">
        <v>45</v>
      </c>
      <c r="CP13" s="18" t="s">
        <v>45</v>
      </c>
      <c r="CQ13" s="18" t="s">
        <v>45</v>
      </c>
      <c r="CR13" s="18" t="s">
        <v>45</v>
      </c>
      <c r="CS13" s="18" t="s">
        <v>45</v>
      </c>
      <c r="CT13" s="18" t="s">
        <v>45</v>
      </c>
      <c r="CU13" s="18" t="s">
        <v>45</v>
      </c>
      <c r="CV13" s="18" t="s">
        <v>45</v>
      </c>
      <c r="CW13" s="18" t="s">
        <v>45</v>
      </c>
      <c r="CX13" s="18" t="s">
        <v>45</v>
      </c>
    </row>
    <row r="14" spans="1:118" ht="15.75" thickBot="1" x14ac:dyDescent="0.3">
      <c r="A14">
        <v>2</v>
      </c>
      <c r="B14" s="1" t="e">
        <f>TABLE!#REF!</f>
        <v>#REF!</v>
      </c>
      <c r="C14" s="25">
        <v>12</v>
      </c>
      <c r="D14" s="36" t="s">
        <v>45</v>
      </c>
      <c r="E14" s="36" t="s">
        <v>45</v>
      </c>
      <c r="F14" s="36" t="s">
        <v>45</v>
      </c>
      <c r="G14" s="36" t="s">
        <v>45</v>
      </c>
      <c r="H14" s="36" t="s">
        <v>45</v>
      </c>
      <c r="I14" s="36" t="s">
        <v>45</v>
      </c>
      <c r="J14" s="36" t="s">
        <v>45</v>
      </c>
      <c r="K14" s="36" t="s">
        <v>45</v>
      </c>
      <c r="L14" s="36" t="s">
        <v>45</v>
      </c>
      <c r="M14" s="25" t="s">
        <v>45</v>
      </c>
      <c r="N14" s="25" t="s">
        <v>45</v>
      </c>
      <c r="O14" s="25" t="s">
        <v>45</v>
      </c>
      <c r="P14" s="25" t="s">
        <v>45</v>
      </c>
      <c r="Q14" s="25" t="s">
        <v>45</v>
      </c>
      <c r="R14" s="25" t="s">
        <v>45</v>
      </c>
      <c r="S14" s="25" t="s">
        <v>45</v>
      </c>
      <c r="T14" s="38" t="e">
        <f>IF(B14="X",(INDEX(#REF!,MARKIERUNG!A14,C14)),"X")</f>
        <v>#REF!</v>
      </c>
      <c r="U14" s="25" t="s">
        <v>45</v>
      </c>
      <c r="V14" s="25" t="s">
        <v>45</v>
      </c>
      <c r="W14" s="25" t="s">
        <v>45</v>
      </c>
      <c r="X14" s="25" t="s">
        <v>45</v>
      </c>
      <c r="Y14" s="25" t="s">
        <v>45</v>
      </c>
      <c r="Z14" s="25" t="s">
        <v>45</v>
      </c>
      <c r="AA14" s="25" t="s">
        <v>45</v>
      </c>
      <c r="AB14" s="25" t="s">
        <v>45</v>
      </c>
      <c r="AC14" s="25" t="s">
        <v>45</v>
      </c>
      <c r="AD14" s="25" t="s">
        <v>45</v>
      </c>
      <c r="AE14" s="25" t="s">
        <v>45</v>
      </c>
      <c r="AF14" s="25" t="s">
        <v>45</v>
      </c>
      <c r="AG14" s="25" t="s">
        <v>45</v>
      </c>
      <c r="AH14" s="25" t="s">
        <v>45</v>
      </c>
      <c r="AI14" s="25" t="s">
        <v>45</v>
      </c>
      <c r="AJ14" s="25" t="s">
        <v>45</v>
      </c>
      <c r="AK14" s="25" t="s">
        <v>45</v>
      </c>
      <c r="AL14" s="25" t="s">
        <v>45</v>
      </c>
      <c r="AM14" s="25" t="s">
        <v>45</v>
      </c>
      <c r="AN14" s="25" t="s">
        <v>45</v>
      </c>
      <c r="AO14" s="25" t="s">
        <v>45</v>
      </c>
      <c r="AP14" s="25" t="s">
        <v>45</v>
      </c>
      <c r="AQ14" s="25" t="s">
        <v>45</v>
      </c>
      <c r="AR14" s="25" t="s">
        <v>45</v>
      </c>
      <c r="AS14" s="25" t="s">
        <v>45</v>
      </c>
      <c r="AT14" s="25" t="s">
        <v>45</v>
      </c>
      <c r="AU14" s="25" t="s">
        <v>45</v>
      </c>
      <c r="AV14" s="25" t="s">
        <v>45</v>
      </c>
      <c r="AW14" s="25" t="s">
        <v>45</v>
      </c>
      <c r="AX14" s="25" t="s">
        <v>45</v>
      </c>
      <c r="AY14" s="25" t="s">
        <v>45</v>
      </c>
      <c r="AZ14" s="25" t="s">
        <v>45</v>
      </c>
      <c r="BA14" s="25" t="e">
        <f>IF(B14="X",(INDEX(#REF!,(MARKIERUNG!A14+1),C14)),"X")</f>
        <v>#REF!</v>
      </c>
      <c r="BB14" s="25" t="s">
        <v>45</v>
      </c>
      <c r="BC14" s="25" t="s">
        <v>45</v>
      </c>
      <c r="BD14" s="25" t="s">
        <v>45</v>
      </c>
      <c r="BE14" s="25" t="s">
        <v>45</v>
      </c>
      <c r="BF14" s="25" t="s">
        <v>45</v>
      </c>
      <c r="BG14" s="25" t="s">
        <v>45</v>
      </c>
      <c r="BH14" s="25" t="s">
        <v>45</v>
      </c>
      <c r="BI14" s="25" t="s">
        <v>45</v>
      </c>
      <c r="BJ14" s="25" t="s">
        <v>45</v>
      </c>
      <c r="BK14" s="25" t="s">
        <v>45</v>
      </c>
      <c r="BL14" s="25" t="s">
        <v>45</v>
      </c>
      <c r="BM14" s="25" t="s">
        <v>45</v>
      </c>
      <c r="BN14" s="25" t="s">
        <v>45</v>
      </c>
      <c r="BO14" s="25" t="s">
        <v>45</v>
      </c>
      <c r="BP14" s="25" t="s">
        <v>45</v>
      </c>
      <c r="BQ14" s="25" t="s">
        <v>45</v>
      </c>
      <c r="BR14" s="25" t="s">
        <v>45</v>
      </c>
      <c r="BS14" s="25" t="s">
        <v>45</v>
      </c>
      <c r="BT14" s="25" t="s">
        <v>45</v>
      </c>
      <c r="BU14" s="25" t="s">
        <v>45</v>
      </c>
      <c r="BV14" s="25" t="s">
        <v>45</v>
      </c>
      <c r="BW14" s="25" t="s">
        <v>45</v>
      </c>
      <c r="BX14" s="25" t="s">
        <v>45</v>
      </c>
      <c r="BY14" s="25" t="s">
        <v>45</v>
      </c>
      <c r="BZ14" s="25" t="s">
        <v>45</v>
      </c>
      <c r="CA14" s="25" t="s">
        <v>45</v>
      </c>
      <c r="CB14" s="25" t="s">
        <v>45</v>
      </c>
      <c r="CC14" s="25" t="s">
        <v>45</v>
      </c>
      <c r="CD14" s="25" t="s">
        <v>45</v>
      </c>
      <c r="CE14" s="25" t="s">
        <v>45</v>
      </c>
      <c r="CF14" s="25" t="s">
        <v>45</v>
      </c>
      <c r="CG14" s="25" t="s">
        <v>45</v>
      </c>
      <c r="CH14" s="25" t="e">
        <f>IF(B14="X",(INDEX(#REF!,(MARKIERUNG!A14+2),C14)),"X")</f>
        <v>#REF!</v>
      </c>
      <c r="CI14" s="25" t="s">
        <v>45</v>
      </c>
      <c r="CJ14" s="25" t="s">
        <v>45</v>
      </c>
      <c r="CK14" s="25" t="s">
        <v>45</v>
      </c>
      <c r="CL14" s="25" t="s">
        <v>45</v>
      </c>
      <c r="CM14" s="25" t="s">
        <v>45</v>
      </c>
      <c r="CN14" s="25" t="s">
        <v>45</v>
      </c>
      <c r="CO14" s="25" t="s">
        <v>45</v>
      </c>
      <c r="CP14" s="25" t="s">
        <v>45</v>
      </c>
      <c r="CQ14" s="25" t="s">
        <v>45</v>
      </c>
      <c r="CR14" s="25" t="s">
        <v>45</v>
      </c>
      <c r="CS14" s="25" t="s">
        <v>45</v>
      </c>
      <c r="CT14" s="25" t="s">
        <v>45</v>
      </c>
      <c r="CU14" s="25" t="s">
        <v>45</v>
      </c>
      <c r="CV14" s="25" t="s">
        <v>45</v>
      </c>
      <c r="CW14" s="25" t="s">
        <v>45</v>
      </c>
      <c r="CX14" s="25" t="s">
        <v>45</v>
      </c>
    </row>
    <row r="15" spans="1:118" x14ac:dyDescent="0.25">
      <c r="A15">
        <v>9</v>
      </c>
      <c r="B15" s="1" t="e">
        <f>TABLE!#REF!</f>
        <v>#REF!</v>
      </c>
      <c r="C15" s="33">
        <v>1</v>
      </c>
      <c r="D15" s="26" t="s">
        <v>45</v>
      </c>
      <c r="E15" s="26" t="s">
        <v>45</v>
      </c>
      <c r="F15" s="26" t="s">
        <v>45</v>
      </c>
      <c r="G15" s="26" t="s">
        <v>45</v>
      </c>
      <c r="H15" s="26" t="s">
        <v>45</v>
      </c>
      <c r="I15" s="26" t="s">
        <v>45</v>
      </c>
      <c r="J15" s="26" t="s">
        <v>45</v>
      </c>
      <c r="K15" s="26" t="s">
        <v>45</v>
      </c>
      <c r="L15" s="26" t="s">
        <v>45</v>
      </c>
      <c r="M15" s="18" t="s">
        <v>45</v>
      </c>
      <c r="N15" s="18" t="s">
        <v>45</v>
      </c>
      <c r="O15" s="18" t="s">
        <v>45</v>
      </c>
      <c r="P15" s="18" t="s">
        <v>45</v>
      </c>
      <c r="Q15" s="18" t="s">
        <v>45</v>
      </c>
      <c r="R15" s="18" t="s">
        <v>45</v>
      </c>
      <c r="S15" s="18" t="e">
        <f>IF(B15="X",(INDEX(#REF!,MARKIERUNG!A15-1,C15)),"X")</f>
        <v>#REF!</v>
      </c>
      <c r="T15" s="37" t="e">
        <f>IF(B15="X",(INDEX(#REF!,MARKIERUNG!A15,C15)),"X")</f>
        <v>#REF!</v>
      </c>
      <c r="U15" s="18" t="e">
        <f>IF(B15="X",(INDEX(#REF!,MARKIERUNG!A15+1,C15)),"X")</f>
        <v>#REF!</v>
      </c>
      <c r="V15" s="26" t="s">
        <v>45</v>
      </c>
      <c r="W15" s="26" t="s">
        <v>45</v>
      </c>
      <c r="X15" s="26" t="s">
        <v>45</v>
      </c>
      <c r="Y15" s="26" t="s">
        <v>45</v>
      </c>
      <c r="Z15" s="26" t="s">
        <v>45</v>
      </c>
      <c r="AA15" s="26" t="s">
        <v>45</v>
      </c>
      <c r="AB15" s="26" t="s">
        <v>45</v>
      </c>
      <c r="AC15" s="26" t="s">
        <v>45</v>
      </c>
      <c r="AD15" s="26" t="s">
        <v>45</v>
      </c>
      <c r="AE15" s="18" t="s">
        <v>45</v>
      </c>
      <c r="AF15" s="18" t="s">
        <v>45</v>
      </c>
      <c r="AG15" s="18" t="s">
        <v>45</v>
      </c>
      <c r="AH15" s="18" t="s">
        <v>45</v>
      </c>
      <c r="AI15" s="18" t="s">
        <v>45</v>
      </c>
      <c r="AJ15" s="18" t="s">
        <v>45</v>
      </c>
      <c r="AK15" s="26" t="s">
        <v>45</v>
      </c>
      <c r="AL15" s="26" t="s">
        <v>45</v>
      </c>
      <c r="AM15" s="26" t="s">
        <v>45</v>
      </c>
      <c r="AN15" s="26" t="s">
        <v>45</v>
      </c>
      <c r="AO15" s="26" t="s">
        <v>45</v>
      </c>
      <c r="AP15" s="26" t="s">
        <v>45</v>
      </c>
      <c r="AQ15" s="26" t="s">
        <v>45</v>
      </c>
      <c r="AR15" s="26" t="s">
        <v>45</v>
      </c>
      <c r="AS15" s="26" t="s">
        <v>45</v>
      </c>
      <c r="AT15" s="18" t="s">
        <v>45</v>
      </c>
      <c r="AU15" s="18" t="s">
        <v>45</v>
      </c>
      <c r="AV15" s="18" t="s">
        <v>45</v>
      </c>
      <c r="AW15" s="18" t="s">
        <v>45</v>
      </c>
      <c r="AX15" s="18" t="s">
        <v>45</v>
      </c>
      <c r="AY15" s="18" t="s">
        <v>45</v>
      </c>
      <c r="AZ15" s="18" t="e">
        <f>IF(B15="X",(INDEX(#REF!,MARKIERUNG!A15+2,C15)),"X")</f>
        <v>#REF!</v>
      </c>
      <c r="BA15" s="18" t="e">
        <f>IF(B15="X",(INDEX(#REF!,MARKIERUNG!A15+3,C15)),"X")</f>
        <v>#REF!</v>
      </c>
      <c r="BB15" s="18" t="e">
        <f>IF(B15="X",(INDEX(#REF!,MARKIERUNG!A15+4,C15)),"X")</f>
        <v>#REF!</v>
      </c>
      <c r="BC15" s="26" t="s">
        <v>45</v>
      </c>
      <c r="BD15" s="26" t="s">
        <v>45</v>
      </c>
      <c r="BE15" s="26" t="s">
        <v>45</v>
      </c>
      <c r="BF15" s="26" t="s">
        <v>45</v>
      </c>
      <c r="BG15" s="26" t="s">
        <v>45</v>
      </c>
      <c r="BH15" s="26" t="s">
        <v>45</v>
      </c>
      <c r="BI15" s="26" t="s">
        <v>45</v>
      </c>
      <c r="BJ15" s="26" t="s">
        <v>45</v>
      </c>
      <c r="BK15" s="26" t="s">
        <v>45</v>
      </c>
      <c r="BL15" s="18" t="s">
        <v>45</v>
      </c>
      <c r="BM15" s="18" t="s">
        <v>45</v>
      </c>
      <c r="BN15" s="18" t="s">
        <v>45</v>
      </c>
      <c r="BO15" s="18" t="s">
        <v>45</v>
      </c>
      <c r="BP15" s="18" t="s">
        <v>45</v>
      </c>
      <c r="BQ15" s="18" t="s">
        <v>45</v>
      </c>
      <c r="BR15" s="26" t="s">
        <v>45</v>
      </c>
      <c r="BS15" s="26" t="s">
        <v>45</v>
      </c>
      <c r="BT15" s="26" t="s">
        <v>45</v>
      </c>
      <c r="BU15" s="26" t="s">
        <v>45</v>
      </c>
      <c r="BV15" s="26" t="s">
        <v>45</v>
      </c>
      <c r="BW15" s="26" t="s">
        <v>45</v>
      </c>
      <c r="BX15" s="26" t="s">
        <v>45</v>
      </c>
      <c r="BY15" s="26" t="s">
        <v>45</v>
      </c>
      <c r="BZ15" s="26" t="s">
        <v>45</v>
      </c>
      <c r="CA15" s="18" t="s">
        <v>45</v>
      </c>
      <c r="CB15" s="18" t="s">
        <v>45</v>
      </c>
      <c r="CC15" s="18" t="s">
        <v>45</v>
      </c>
      <c r="CD15" s="18" t="s">
        <v>45</v>
      </c>
      <c r="CE15" s="18" t="s">
        <v>45</v>
      </c>
      <c r="CF15" s="18" t="s">
        <v>45</v>
      </c>
      <c r="CG15" s="18" t="e">
        <f>IF(B15="X",(INDEX(#REF!,MARKIERUNG!A15+5,C15)),"X")</f>
        <v>#REF!</v>
      </c>
      <c r="CH15" s="18" t="e">
        <f>IF(B15="X",(INDEX(#REF!,MARKIERUNG!A15+6,C15)),"X")</f>
        <v>#REF!</v>
      </c>
      <c r="CI15" s="18" t="e">
        <f>IF(B15="X",(INDEX(#REF!,MARKIERUNG!A15+7,C15)),"X")</f>
        <v>#REF!</v>
      </c>
      <c r="CJ15" s="26" t="s">
        <v>45</v>
      </c>
      <c r="CK15" s="26" t="s">
        <v>45</v>
      </c>
      <c r="CL15" s="26" t="s">
        <v>45</v>
      </c>
      <c r="CM15" s="26" t="s">
        <v>45</v>
      </c>
      <c r="CN15" s="26" t="s">
        <v>45</v>
      </c>
      <c r="CO15" s="26" t="s">
        <v>45</v>
      </c>
      <c r="CP15" s="26" t="s">
        <v>45</v>
      </c>
      <c r="CQ15" s="26" t="s">
        <v>45</v>
      </c>
      <c r="CR15" s="26" t="s">
        <v>45</v>
      </c>
      <c r="CS15" s="18" t="s">
        <v>45</v>
      </c>
      <c r="CT15" s="18" t="s">
        <v>45</v>
      </c>
      <c r="CU15" s="18" t="s">
        <v>45</v>
      </c>
      <c r="CV15" s="18" t="s">
        <v>45</v>
      </c>
      <c r="CW15" s="18" t="s">
        <v>45</v>
      </c>
      <c r="CX15" s="18" t="s">
        <v>45</v>
      </c>
    </row>
    <row r="16" spans="1:118" x14ac:dyDescent="0.25">
      <c r="A16">
        <v>9</v>
      </c>
      <c r="B16" s="1" t="e">
        <f>TABLE!#REF!</f>
        <v>#REF!</v>
      </c>
      <c r="C16" s="33">
        <v>2</v>
      </c>
      <c r="D16" s="26" t="s">
        <v>45</v>
      </c>
      <c r="E16" s="26" t="s">
        <v>45</v>
      </c>
      <c r="F16" s="26" t="s">
        <v>45</v>
      </c>
      <c r="G16" s="26" t="s">
        <v>45</v>
      </c>
      <c r="H16" s="26" t="s">
        <v>45</v>
      </c>
      <c r="I16" s="26" t="s">
        <v>45</v>
      </c>
      <c r="J16" s="26" t="s">
        <v>45</v>
      </c>
      <c r="K16" s="26" t="s">
        <v>45</v>
      </c>
      <c r="L16" s="26" t="s">
        <v>45</v>
      </c>
      <c r="M16" s="18" t="s">
        <v>45</v>
      </c>
      <c r="N16" s="18" t="s">
        <v>45</v>
      </c>
      <c r="O16" s="18" t="s">
        <v>45</v>
      </c>
      <c r="P16" s="18" t="s">
        <v>45</v>
      </c>
      <c r="Q16" s="18" t="s">
        <v>45</v>
      </c>
      <c r="R16" s="18" t="s">
        <v>45</v>
      </c>
      <c r="S16" s="18" t="e">
        <f>IF(B16="X",(INDEX(#REF!,MARKIERUNG!A16-1,C16)),"X")</f>
        <v>#REF!</v>
      </c>
      <c r="T16" s="37" t="e">
        <f>IF(B16="X",(INDEX(#REF!,MARKIERUNG!A16,C16)),"X")</f>
        <v>#REF!</v>
      </c>
      <c r="U16" s="18" t="e">
        <f>IF(B16="X",(INDEX(#REF!,MARKIERUNG!A16+1,C16)),"X")</f>
        <v>#REF!</v>
      </c>
      <c r="V16" s="26" t="s">
        <v>45</v>
      </c>
      <c r="W16" s="26" t="s">
        <v>45</v>
      </c>
      <c r="X16" s="26" t="s">
        <v>45</v>
      </c>
      <c r="Y16" s="26" t="s">
        <v>45</v>
      </c>
      <c r="Z16" s="26" t="s">
        <v>45</v>
      </c>
      <c r="AA16" s="26" t="s">
        <v>45</v>
      </c>
      <c r="AB16" s="26" t="s">
        <v>45</v>
      </c>
      <c r="AC16" s="26" t="s">
        <v>45</v>
      </c>
      <c r="AD16" s="26" t="s">
        <v>45</v>
      </c>
      <c r="AE16" s="18" t="s">
        <v>45</v>
      </c>
      <c r="AF16" s="18" t="s">
        <v>45</v>
      </c>
      <c r="AG16" s="18" t="s">
        <v>45</v>
      </c>
      <c r="AH16" s="18" t="s">
        <v>45</v>
      </c>
      <c r="AI16" s="18" t="s">
        <v>45</v>
      </c>
      <c r="AJ16" s="18" t="s">
        <v>45</v>
      </c>
      <c r="AK16" s="26" t="s">
        <v>45</v>
      </c>
      <c r="AL16" s="26" t="s">
        <v>45</v>
      </c>
      <c r="AM16" s="26" t="s">
        <v>45</v>
      </c>
      <c r="AN16" s="26" t="s">
        <v>45</v>
      </c>
      <c r="AO16" s="26" t="s">
        <v>45</v>
      </c>
      <c r="AP16" s="26" t="s">
        <v>45</v>
      </c>
      <c r="AQ16" s="26" t="s">
        <v>45</v>
      </c>
      <c r="AR16" s="26" t="s">
        <v>45</v>
      </c>
      <c r="AS16" s="26" t="s">
        <v>45</v>
      </c>
      <c r="AT16" s="18" t="s">
        <v>45</v>
      </c>
      <c r="AU16" s="18" t="s">
        <v>45</v>
      </c>
      <c r="AV16" s="18" t="s">
        <v>45</v>
      </c>
      <c r="AW16" s="18" t="s">
        <v>45</v>
      </c>
      <c r="AX16" s="18" t="s">
        <v>45</v>
      </c>
      <c r="AY16" s="18" t="s">
        <v>45</v>
      </c>
      <c r="AZ16" s="18" t="e">
        <f>IF(B16="X",(INDEX(#REF!,MARKIERUNG!A16+2,C16)),"X")</f>
        <v>#REF!</v>
      </c>
      <c r="BA16" s="18" t="e">
        <f>IF(B16="X",(INDEX(#REF!,MARKIERUNG!A16+3,C16)),"X")</f>
        <v>#REF!</v>
      </c>
      <c r="BB16" s="18" t="e">
        <f>IF(B16="X",(INDEX(#REF!,MARKIERUNG!A16+4,C16)),"X")</f>
        <v>#REF!</v>
      </c>
      <c r="BC16" s="26" t="s">
        <v>45</v>
      </c>
      <c r="BD16" s="26" t="s">
        <v>45</v>
      </c>
      <c r="BE16" s="26" t="s">
        <v>45</v>
      </c>
      <c r="BF16" s="26" t="s">
        <v>45</v>
      </c>
      <c r="BG16" s="26" t="s">
        <v>45</v>
      </c>
      <c r="BH16" s="26" t="s">
        <v>45</v>
      </c>
      <c r="BI16" s="26" t="s">
        <v>45</v>
      </c>
      <c r="BJ16" s="26" t="s">
        <v>45</v>
      </c>
      <c r="BK16" s="26" t="s">
        <v>45</v>
      </c>
      <c r="BL16" s="18" t="s">
        <v>45</v>
      </c>
      <c r="BM16" s="18" t="s">
        <v>45</v>
      </c>
      <c r="BN16" s="18" t="s">
        <v>45</v>
      </c>
      <c r="BO16" s="18" t="s">
        <v>45</v>
      </c>
      <c r="BP16" s="18" t="s">
        <v>45</v>
      </c>
      <c r="BQ16" s="18" t="s">
        <v>45</v>
      </c>
      <c r="BR16" s="26" t="s">
        <v>45</v>
      </c>
      <c r="BS16" s="26" t="s">
        <v>45</v>
      </c>
      <c r="BT16" s="26" t="s">
        <v>45</v>
      </c>
      <c r="BU16" s="26" t="s">
        <v>45</v>
      </c>
      <c r="BV16" s="26" t="s">
        <v>45</v>
      </c>
      <c r="BW16" s="26" t="s">
        <v>45</v>
      </c>
      <c r="BX16" s="26" t="s">
        <v>45</v>
      </c>
      <c r="BY16" s="26" t="s">
        <v>45</v>
      </c>
      <c r="BZ16" s="26" t="s">
        <v>45</v>
      </c>
      <c r="CA16" s="18" t="s">
        <v>45</v>
      </c>
      <c r="CB16" s="18" t="s">
        <v>45</v>
      </c>
      <c r="CC16" s="18" t="s">
        <v>45</v>
      </c>
      <c r="CD16" s="18" t="s">
        <v>45</v>
      </c>
      <c r="CE16" s="18" t="s">
        <v>45</v>
      </c>
      <c r="CF16" s="18" t="s">
        <v>45</v>
      </c>
      <c r="CG16" s="18" t="e">
        <f>IF(B16="X",(INDEX(#REF!,MARKIERUNG!A16+5,C16)),"X")</f>
        <v>#REF!</v>
      </c>
      <c r="CH16" s="18" t="e">
        <f>IF(B16="X",(INDEX(#REF!,MARKIERUNG!A16+6,C16)),"X")</f>
        <v>#REF!</v>
      </c>
      <c r="CI16" s="18" t="e">
        <f>IF(B16="X",(INDEX(#REF!,MARKIERUNG!A16+7,C16)),"X")</f>
        <v>#REF!</v>
      </c>
      <c r="CJ16" s="26" t="s">
        <v>45</v>
      </c>
      <c r="CK16" s="26" t="s">
        <v>45</v>
      </c>
      <c r="CL16" s="26" t="s">
        <v>45</v>
      </c>
      <c r="CM16" s="26" t="s">
        <v>45</v>
      </c>
      <c r="CN16" s="26" t="s">
        <v>45</v>
      </c>
      <c r="CO16" s="26" t="s">
        <v>45</v>
      </c>
      <c r="CP16" s="26" t="s">
        <v>45</v>
      </c>
      <c r="CQ16" s="26" t="s">
        <v>45</v>
      </c>
      <c r="CR16" s="26" t="s">
        <v>45</v>
      </c>
      <c r="CS16" s="18" t="s">
        <v>45</v>
      </c>
      <c r="CT16" s="18" t="s">
        <v>45</v>
      </c>
      <c r="CU16" s="18" t="s">
        <v>45</v>
      </c>
      <c r="CV16" s="18" t="s">
        <v>45</v>
      </c>
      <c r="CW16" s="18" t="s">
        <v>45</v>
      </c>
      <c r="CX16" s="18" t="s">
        <v>45</v>
      </c>
    </row>
    <row r="17" spans="1:102" x14ac:dyDescent="0.25">
      <c r="A17">
        <v>9</v>
      </c>
      <c r="B17" s="1" t="e">
        <f>TABLE!#REF!</f>
        <v>#REF!</v>
      </c>
      <c r="C17" s="33">
        <v>3</v>
      </c>
      <c r="D17" s="26" t="s">
        <v>45</v>
      </c>
      <c r="E17" s="26" t="s">
        <v>45</v>
      </c>
      <c r="F17" s="26" t="s">
        <v>45</v>
      </c>
      <c r="G17" s="26" t="s">
        <v>45</v>
      </c>
      <c r="H17" s="26" t="s">
        <v>45</v>
      </c>
      <c r="I17" s="26" t="s">
        <v>45</v>
      </c>
      <c r="J17" s="26" t="s">
        <v>45</v>
      </c>
      <c r="K17" s="26" t="s">
        <v>45</v>
      </c>
      <c r="L17" s="26" t="s">
        <v>45</v>
      </c>
      <c r="M17" s="18" t="s">
        <v>45</v>
      </c>
      <c r="N17" s="18" t="s">
        <v>45</v>
      </c>
      <c r="O17" s="18" t="s">
        <v>45</v>
      </c>
      <c r="P17" s="18" t="s">
        <v>45</v>
      </c>
      <c r="Q17" s="18" t="s">
        <v>45</v>
      </c>
      <c r="R17" s="18" t="s">
        <v>45</v>
      </c>
      <c r="S17" s="18" t="e">
        <f>IF(B17="X",(INDEX(#REF!,MARKIERUNG!A17-1,C17)),"X")</f>
        <v>#REF!</v>
      </c>
      <c r="T17" s="37" t="e">
        <f>IF(B17="X",(INDEX(#REF!,MARKIERUNG!A17,C17)),"X")</f>
        <v>#REF!</v>
      </c>
      <c r="U17" s="18" t="e">
        <f>IF(B17="X",(INDEX(#REF!,MARKIERUNG!A17+1,C17)),"X")</f>
        <v>#REF!</v>
      </c>
      <c r="V17" s="26" t="s">
        <v>45</v>
      </c>
      <c r="W17" s="26" t="s">
        <v>45</v>
      </c>
      <c r="X17" s="26" t="s">
        <v>45</v>
      </c>
      <c r="Y17" s="26" t="s">
        <v>45</v>
      </c>
      <c r="Z17" s="26" t="s">
        <v>45</v>
      </c>
      <c r="AA17" s="26" t="s">
        <v>45</v>
      </c>
      <c r="AB17" s="26" t="s">
        <v>45</v>
      </c>
      <c r="AC17" s="26" t="s">
        <v>45</v>
      </c>
      <c r="AD17" s="26" t="s">
        <v>45</v>
      </c>
      <c r="AE17" s="18" t="s">
        <v>45</v>
      </c>
      <c r="AF17" s="18" t="s">
        <v>45</v>
      </c>
      <c r="AG17" s="18" t="s">
        <v>45</v>
      </c>
      <c r="AH17" s="18" t="s">
        <v>45</v>
      </c>
      <c r="AI17" s="18" t="s">
        <v>45</v>
      </c>
      <c r="AJ17" s="18" t="s">
        <v>45</v>
      </c>
      <c r="AK17" s="26" t="s">
        <v>45</v>
      </c>
      <c r="AL17" s="26" t="s">
        <v>45</v>
      </c>
      <c r="AM17" s="26" t="s">
        <v>45</v>
      </c>
      <c r="AN17" s="26" t="s">
        <v>45</v>
      </c>
      <c r="AO17" s="26" t="s">
        <v>45</v>
      </c>
      <c r="AP17" s="26" t="s">
        <v>45</v>
      </c>
      <c r="AQ17" s="26" t="s">
        <v>45</v>
      </c>
      <c r="AR17" s="26" t="s">
        <v>45</v>
      </c>
      <c r="AS17" s="26" t="s">
        <v>45</v>
      </c>
      <c r="AT17" s="18" t="s">
        <v>45</v>
      </c>
      <c r="AU17" s="18" t="s">
        <v>45</v>
      </c>
      <c r="AV17" s="18" t="s">
        <v>45</v>
      </c>
      <c r="AW17" s="18" t="s">
        <v>45</v>
      </c>
      <c r="AX17" s="18" t="s">
        <v>45</v>
      </c>
      <c r="AY17" s="18" t="s">
        <v>45</v>
      </c>
      <c r="AZ17" s="18" t="e">
        <f>IF(B17="X",(INDEX(#REF!,MARKIERUNG!A17+2,C17)),"X")</f>
        <v>#REF!</v>
      </c>
      <c r="BA17" s="18" t="e">
        <f>IF(B17="X",(INDEX(#REF!,MARKIERUNG!A17+3,C17)),"X")</f>
        <v>#REF!</v>
      </c>
      <c r="BB17" s="18" t="e">
        <f>IF(B17="X",(INDEX(#REF!,MARKIERUNG!A17+4,C17)),"X")</f>
        <v>#REF!</v>
      </c>
      <c r="BC17" s="26" t="s">
        <v>45</v>
      </c>
      <c r="BD17" s="26" t="s">
        <v>45</v>
      </c>
      <c r="BE17" s="26" t="s">
        <v>45</v>
      </c>
      <c r="BF17" s="26" t="s">
        <v>45</v>
      </c>
      <c r="BG17" s="26" t="s">
        <v>45</v>
      </c>
      <c r="BH17" s="26" t="s">
        <v>45</v>
      </c>
      <c r="BI17" s="26" t="s">
        <v>45</v>
      </c>
      <c r="BJ17" s="26" t="s">
        <v>45</v>
      </c>
      <c r="BK17" s="26" t="s">
        <v>45</v>
      </c>
      <c r="BL17" s="18" t="s">
        <v>45</v>
      </c>
      <c r="BM17" s="18" t="s">
        <v>45</v>
      </c>
      <c r="BN17" s="18" t="s">
        <v>45</v>
      </c>
      <c r="BO17" s="18" t="s">
        <v>45</v>
      </c>
      <c r="BP17" s="18" t="s">
        <v>45</v>
      </c>
      <c r="BQ17" s="18" t="s">
        <v>45</v>
      </c>
      <c r="BR17" s="26" t="s">
        <v>45</v>
      </c>
      <c r="BS17" s="26" t="s">
        <v>45</v>
      </c>
      <c r="BT17" s="26" t="s">
        <v>45</v>
      </c>
      <c r="BU17" s="26" t="s">
        <v>45</v>
      </c>
      <c r="BV17" s="26" t="s">
        <v>45</v>
      </c>
      <c r="BW17" s="26" t="s">
        <v>45</v>
      </c>
      <c r="BX17" s="26" t="s">
        <v>45</v>
      </c>
      <c r="BY17" s="26" t="s">
        <v>45</v>
      </c>
      <c r="BZ17" s="26" t="s">
        <v>45</v>
      </c>
      <c r="CA17" s="18" t="s">
        <v>45</v>
      </c>
      <c r="CB17" s="18" t="s">
        <v>45</v>
      </c>
      <c r="CC17" s="18" t="s">
        <v>45</v>
      </c>
      <c r="CD17" s="18" t="s">
        <v>45</v>
      </c>
      <c r="CE17" s="18" t="s">
        <v>45</v>
      </c>
      <c r="CF17" s="18" t="s">
        <v>45</v>
      </c>
      <c r="CG17" s="18" t="e">
        <f>IF(B17="X",(INDEX(#REF!,MARKIERUNG!A17+5,C17)),"X")</f>
        <v>#REF!</v>
      </c>
      <c r="CH17" s="18" t="e">
        <f>IF(B17="X",(INDEX(#REF!,MARKIERUNG!A17+6,C17)),"X")</f>
        <v>#REF!</v>
      </c>
      <c r="CI17" s="18" t="e">
        <f>IF(B17="X",(INDEX(#REF!,MARKIERUNG!A17+7,C17)),"X")</f>
        <v>#REF!</v>
      </c>
      <c r="CJ17" s="26" t="s">
        <v>45</v>
      </c>
      <c r="CK17" s="26" t="s">
        <v>45</v>
      </c>
      <c r="CL17" s="26" t="s">
        <v>45</v>
      </c>
      <c r="CM17" s="26" t="s">
        <v>45</v>
      </c>
      <c r="CN17" s="26" t="s">
        <v>45</v>
      </c>
      <c r="CO17" s="26" t="s">
        <v>45</v>
      </c>
      <c r="CP17" s="26" t="s">
        <v>45</v>
      </c>
      <c r="CQ17" s="26" t="s">
        <v>45</v>
      </c>
      <c r="CR17" s="26" t="s">
        <v>45</v>
      </c>
      <c r="CS17" s="18" t="s">
        <v>45</v>
      </c>
      <c r="CT17" s="18" t="s">
        <v>45</v>
      </c>
      <c r="CU17" s="18" t="s">
        <v>45</v>
      </c>
      <c r="CV17" s="18" t="s">
        <v>45</v>
      </c>
      <c r="CW17" s="18" t="s">
        <v>45</v>
      </c>
      <c r="CX17" s="18" t="s">
        <v>45</v>
      </c>
    </row>
    <row r="18" spans="1:102" x14ac:dyDescent="0.25">
      <c r="A18">
        <v>9</v>
      </c>
      <c r="B18" s="1" t="e">
        <f>TABLE!#REF!</f>
        <v>#REF!</v>
      </c>
      <c r="C18" s="33">
        <v>4</v>
      </c>
      <c r="D18" s="26" t="s">
        <v>45</v>
      </c>
      <c r="E18" s="26" t="s">
        <v>45</v>
      </c>
      <c r="F18" s="26" t="s">
        <v>45</v>
      </c>
      <c r="G18" s="26" t="s">
        <v>45</v>
      </c>
      <c r="H18" s="26" t="s">
        <v>45</v>
      </c>
      <c r="I18" s="26" t="s">
        <v>45</v>
      </c>
      <c r="J18" s="26" t="s">
        <v>45</v>
      </c>
      <c r="K18" s="26" t="s">
        <v>45</v>
      </c>
      <c r="L18" s="26" t="s">
        <v>45</v>
      </c>
      <c r="M18" s="18" t="s">
        <v>45</v>
      </c>
      <c r="N18" s="18" t="s">
        <v>45</v>
      </c>
      <c r="O18" s="18" t="s">
        <v>45</v>
      </c>
      <c r="P18" s="18" t="s">
        <v>45</v>
      </c>
      <c r="Q18" s="18" t="s">
        <v>45</v>
      </c>
      <c r="R18" s="18" t="s">
        <v>45</v>
      </c>
      <c r="S18" s="18" t="e">
        <f>IF(B18="X",(INDEX(#REF!,MARKIERUNG!A18-1,C18)),"X")</f>
        <v>#REF!</v>
      </c>
      <c r="T18" s="37" t="e">
        <f>IF(B18="X",(INDEX(#REF!,MARKIERUNG!A18,C18)),"X")</f>
        <v>#REF!</v>
      </c>
      <c r="U18" s="18" t="e">
        <f>IF(B18="X",(INDEX(#REF!,MARKIERUNG!A18+1,C18)),"X")</f>
        <v>#REF!</v>
      </c>
      <c r="V18" s="26" t="s">
        <v>45</v>
      </c>
      <c r="W18" s="26" t="s">
        <v>45</v>
      </c>
      <c r="X18" s="26" t="s">
        <v>45</v>
      </c>
      <c r="Y18" s="26" t="s">
        <v>45</v>
      </c>
      <c r="Z18" s="26" t="s">
        <v>45</v>
      </c>
      <c r="AA18" s="26" t="s">
        <v>45</v>
      </c>
      <c r="AB18" s="26" t="s">
        <v>45</v>
      </c>
      <c r="AC18" s="26" t="s">
        <v>45</v>
      </c>
      <c r="AD18" s="26" t="s">
        <v>45</v>
      </c>
      <c r="AE18" s="18" t="s">
        <v>45</v>
      </c>
      <c r="AF18" s="18" t="s">
        <v>45</v>
      </c>
      <c r="AG18" s="18" t="s">
        <v>45</v>
      </c>
      <c r="AH18" s="18" t="s">
        <v>45</v>
      </c>
      <c r="AI18" s="18" t="s">
        <v>45</v>
      </c>
      <c r="AJ18" s="18" t="s">
        <v>45</v>
      </c>
      <c r="AK18" s="26" t="s">
        <v>45</v>
      </c>
      <c r="AL18" s="26" t="s">
        <v>45</v>
      </c>
      <c r="AM18" s="26" t="s">
        <v>45</v>
      </c>
      <c r="AN18" s="26" t="s">
        <v>45</v>
      </c>
      <c r="AO18" s="26" t="s">
        <v>45</v>
      </c>
      <c r="AP18" s="26" t="s">
        <v>45</v>
      </c>
      <c r="AQ18" s="26" t="s">
        <v>45</v>
      </c>
      <c r="AR18" s="26" t="s">
        <v>45</v>
      </c>
      <c r="AS18" s="26" t="s">
        <v>45</v>
      </c>
      <c r="AT18" s="18" t="s">
        <v>45</v>
      </c>
      <c r="AU18" s="18" t="s">
        <v>45</v>
      </c>
      <c r="AV18" s="18" t="s">
        <v>45</v>
      </c>
      <c r="AW18" s="18" t="s">
        <v>45</v>
      </c>
      <c r="AX18" s="18" t="s">
        <v>45</v>
      </c>
      <c r="AY18" s="18" t="s">
        <v>45</v>
      </c>
      <c r="AZ18" s="18" t="e">
        <f>IF(B18="X",(INDEX(#REF!,MARKIERUNG!A18+2,C18)),"X")</f>
        <v>#REF!</v>
      </c>
      <c r="BA18" s="18" t="e">
        <f>IF(B18="X",(INDEX(#REF!,MARKIERUNG!A18+3,C18)),"X")</f>
        <v>#REF!</v>
      </c>
      <c r="BB18" s="18" t="e">
        <f>IF(B18="X",(INDEX(#REF!,MARKIERUNG!A18+4,C18)),"X")</f>
        <v>#REF!</v>
      </c>
      <c r="BC18" s="26" t="s">
        <v>45</v>
      </c>
      <c r="BD18" s="26" t="s">
        <v>45</v>
      </c>
      <c r="BE18" s="26" t="s">
        <v>45</v>
      </c>
      <c r="BF18" s="26" t="s">
        <v>45</v>
      </c>
      <c r="BG18" s="26" t="s">
        <v>45</v>
      </c>
      <c r="BH18" s="26" t="s">
        <v>45</v>
      </c>
      <c r="BI18" s="26" t="s">
        <v>45</v>
      </c>
      <c r="BJ18" s="26" t="s">
        <v>45</v>
      </c>
      <c r="BK18" s="26" t="s">
        <v>45</v>
      </c>
      <c r="BL18" s="18" t="s">
        <v>45</v>
      </c>
      <c r="BM18" s="18" t="s">
        <v>45</v>
      </c>
      <c r="BN18" s="18" t="s">
        <v>45</v>
      </c>
      <c r="BO18" s="18" t="s">
        <v>45</v>
      </c>
      <c r="BP18" s="18" t="s">
        <v>45</v>
      </c>
      <c r="BQ18" s="18" t="s">
        <v>45</v>
      </c>
      <c r="BR18" s="26" t="s">
        <v>45</v>
      </c>
      <c r="BS18" s="26" t="s">
        <v>45</v>
      </c>
      <c r="BT18" s="26" t="s">
        <v>45</v>
      </c>
      <c r="BU18" s="26" t="s">
        <v>45</v>
      </c>
      <c r="BV18" s="26" t="s">
        <v>45</v>
      </c>
      <c r="BW18" s="26" t="s">
        <v>45</v>
      </c>
      <c r="BX18" s="26" t="s">
        <v>45</v>
      </c>
      <c r="BY18" s="26" t="s">
        <v>45</v>
      </c>
      <c r="BZ18" s="26" t="s">
        <v>45</v>
      </c>
      <c r="CA18" s="18" t="s">
        <v>45</v>
      </c>
      <c r="CB18" s="18" t="s">
        <v>45</v>
      </c>
      <c r="CC18" s="18" t="s">
        <v>45</v>
      </c>
      <c r="CD18" s="18" t="s">
        <v>45</v>
      </c>
      <c r="CE18" s="18" t="s">
        <v>45</v>
      </c>
      <c r="CF18" s="18" t="s">
        <v>45</v>
      </c>
      <c r="CG18" s="18" t="e">
        <f>IF(B18="X",(INDEX(#REF!,MARKIERUNG!A18+5,C18)),"X")</f>
        <v>#REF!</v>
      </c>
      <c r="CH18" s="18" t="e">
        <f>IF(B18="X",(INDEX(#REF!,MARKIERUNG!A18+6,C18)),"X")</f>
        <v>#REF!</v>
      </c>
      <c r="CI18" s="18" t="e">
        <f>IF(B18="X",(INDEX(#REF!,MARKIERUNG!A18+7,C18)),"X")</f>
        <v>#REF!</v>
      </c>
      <c r="CJ18" s="26" t="s">
        <v>45</v>
      </c>
      <c r="CK18" s="26" t="s">
        <v>45</v>
      </c>
      <c r="CL18" s="26" t="s">
        <v>45</v>
      </c>
      <c r="CM18" s="26" t="s">
        <v>45</v>
      </c>
      <c r="CN18" s="26" t="s">
        <v>45</v>
      </c>
      <c r="CO18" s="26" t="s">
        <v>45</v>
      </c>
      <c r="CP18" s="26" t="s">
        <v>45</v>
      </c>
      <c r="CQ18" s="26" t="s">
        <v>45</v>
      </c>
      <c r="CR18" s="26" t="s">
        <v>45</v>
      </c>
      <c r="CS18" s="18" t="s">
        <v>45</v>
      </c>
      <c r="CT18" s="18" t="s">
        <v>45</v>
      </c>
      <c r="CU18" s="18" t="s">
        <v>45</v>
      </c>
      <c r="CV18" s="18" t="s">
        <v>45</v>
      </c>
      <c r="CW18" s="18" t="s">
        <v>45</v>
      </c>
      <c r="CX18" s="18" t="s">
        <v>45</v>
      </c>
    </row>
    <row r="19" spans="1:102" x14ac:dyDescent="0.25">
      <c r="A19">
        <v>9</v>
      </c>
      <c r="B19" s="1" t="e">
        <f>TABLE!#REF!</f>
        <v>#REF!</v>
      </c>
      <c r="C19" s="33">
        <v>5</v>
      </c>
      <c r="D19" s="26" t="s">
        <v>45</v>
      </c>
      <c r="E19" s="26" t="s">
        <v>45</v>
      </c>
      <c r="F19" s="26" t="s">
        <v>45</v>
      </c>
      <c r="G19" s="26" t="s">
        <v>45</v>
      </c>
      <c r="H19" s="26" t="s">
        <v>45</v>
      </c>
      <c r="I19" s="26" t="s">
        <v>45</v>
      </c>
      <c r="J19" s="26" t="s">
        <v>45</v>
      </c>
      <c r="K19" s="26" t="s">
        <v>45</v>
      </c>
      <c r="L19" s="26" t="s">
        <v>45</v>
      </c>
      <c r="M19" s="18" t="s">
        <v>45</v>
      </c>
      <c r="N19" s="18" t="s">
        <v>45</v>
      </c>
      <c r="O19" s="18" t="s">
        <v>45</v>
      </c>
      <c r="P19" s="18" t="s">
        <v>45</v>
      </c>
      <c r="Q19" s="18" t="s">
        <v>45</v>
      </c>
      <c r="R19" s="18" t="s">
        <v>45</v>
      </c>
      <c r="S19" s="18" t="e">
        <f>IF(B19="X",(INDEX(#REF!,MARKIERUNG!A19-1,C19)),"X")</f>
        <v>#REF!</v>
      </c>
      <c r="T19" s="37" t="e">
        <f>IF(B19="X",(INDEX(#REF!,MARKIERUNG!A19,C19)),"X")</f>
        <v>#REF!</v>
      </c>
      <c r="U19" s="18" t="e">
        <f>IF(B19="X",(INDEX(#REF!,MARKIERUNG!A19+1,C19)),"X")</f>
        <v>#REF!</v>
      </c>
      <c r="V19" s="26" t="s">
        <v>45</v>
      </c>
      <c r="W19" s="26" t="s">
        <v>45</v>
      </c>
      <c r="X19" s="26" t="s">
        <v>45</v>
      </c>
      <c r="Y19" s="26" t="s">
        <v>45</v>
      </c>
      <c r="Z19" s="26" t="s">
        <v>45</v>
      </c>
      <c r="AA19" s="26" t="s">
        <v>45</v>
      </c>
      <c r="AB19" s="26" t="s">
        <v>45</v>
      </c>
      <c r="AC19" s="26" t="s">
        <v>45</v>
      </c>
      <c r="AD19" s="26" t="s">
        <v>45</v>
      </c>
      <c r="AE19" s="18" t="s">
        <v>45</v>
      </c>
      <c r="AF19" s="18" t="s">
        <v>45</v>
      </c>
      <c r="AG19" s="18" t="s">
        <v>45</v>
      </c>
      <c r="AH19" s="18" t="s">
        <v>45</v>
      </c>
      <c r="AI19" s="18" t="s">
        <v>45</v>
      </c>
      <c r="AJ19" s="18" t="s">
        <v>45</v>
      </c>
      <c r="AK19" s="26" t="s">
        <v>45</v>
      </c>
      <c r="AL19" s="26" t="s">
        <v>45</v>
      </c>
      <c r="AM19" s="26" t="s">
        <v>45</v>
      </c>
      <c r="AN19" s="26" t="s">
        <v>45</v>
      </c>
      <c r="AO19" s="26" t="s">
        <v>45</v>
      </c>
      <c r="AP19" s="26" t="s">
        <v>45</v>
      </c>
      <c r="AQ19" s="26" t="s">
        <v>45</v>
      </c>
      <c r="AR19" s="26" t="s">
        <v>45</v>
      </c>
      <c r="AS19" s="26" t="s">
        <v>45</v>
      </c>
      <c r="AT19" s="18" t="s">
        <v>45</v>
      </c>
      <c r="AU19" s="18" t="s">
        <v>45</v>
      </c>
      <c r="AV19" s="18" t="s">
        <v>45</v>
      </c>
      <c r="AW19" s="18" t="s">
        <v>45</v>
      </c>
      <c r="AX19" s="18" t="s">
        <v>45</v>
      </c>
      <c r="AY19" s="18" t="s">
        <v>45</v>
      </c>
      <c r="AZ19" s="18" t="e">
        <f>IF(B19="X",(INDEX(#REF!,MARKIERUNG!A19+2,C19)),"X")</f>
        <v>#REF!</v>
      </c>
      <c r="BA19" s="18" t="e">
        <f>IF(B19="X",(INDEX(#REF!,MARKIERUNG!A19+3,C19)),"X")</f>
        <v>#REF!</v>
      </c>
      <c r="BB19" s="18" t="e">
        <f>IF(B19="X",(INDEX(#REF!,MARKIERUNG!A19+4,C19)),"X")</f>
        <v>#REF!</v>
      </c>
      <c r="BC19" s="26" t="s">
        <v>45</v>
      </c>
      <c r="BD19" s="26" t="s">
        <v>45</v>
      </c>
      <c r="BE19" s="26" t="s">
        <v>45</v>
      </c>
      <c r="BF19" s="26" t="s">
        <v>45</v>
      </c>
      <c r="BG19" s="26" t="s">
        <v>45</v>
      </c>
      <c r="BH19" s="26" t="s">
        <v>45</v>
      </c>
      <c r="BI19" s="26" t="s">
        <v>45</v>
      </c>
      <c r="BJ19" s="26" t="s">
        <v>45</v>
      </c>
      <c r="BK19" s="26" t="s">
        <v>45</v>
      </c>
      <c r="BL19" s="18" t="s">
        <v>45</v>
      </c>
      <c r="BM19" s="18" t="s">
        <v>45</v>
      </c>
      <c r="BN19" s="18" t="s">
        <v>45</v>
      </c>
      <c r="BO19" s="18" t="s">
        <v>45</v>
      </c>
      <c r="BP19" s="18" t="s">
        <v>45</v>
      </c>
      <c r="BQ19" s="18" t="s">
        <v>45</v>
      </c>
      <c r="BR19" s="26" t="s">
        <v>45</v>
      </c>
      <c r="BS19" s="26" t="s">
        <v>45</v>
      </c>
      <c r="BT19" s="26" t="s">
        <v>45</v>
      </c>
      <c r="BU19" s="26" t="s">
        <v>45</v>
      </c>
      <c r="BV19" s="26" t="s">
        <v>45</v>
      </c>
      <c r="BW19" s="26" t="s">
        <v>45</v>
      </c>
      <c r="BX19" s="26" t="s">
        <v>45</v>
      </c>
      <c r="BY19" s="26" t="s">
        <v>45</v>
      </c>
      <c r="BZ19" s="26" t="s">
        <v>45</v>
      </c>
      <c r="CA19" s="18" t="s">
        <v>45</v>
      </c>
      <c r="CB19" s="18" t="s">
        <v>45</v>
      </c>
      <c r="CC19" s="18" t="s">
        <v>45</v>
      </c>
      <c r="CD19" s="18" t="s">
        <v>45</v>
      </c>
      <c r="CE19" s="18" t="s">
        <v>45</v>
      </c>
      <c r="CF19" s="18" t="s">
        <v>45</v>
      </c>
      <c r="CG19" s="18" t="e">
        <f>IF(B19="X",(INDEX(#REF!,MARKIERUNG!A19+5,C19)),"X")</f>
        <v>#REF!</v>
      </c>
      <c r="CH19" s="18" t="e">
        <f>IF(B19="X",(INDEX(#REF!,MARKIERUNG!A19+6,C19)),"X")</f>
        <v>#REF!</v>
      </c>
      <c r="CI19" s="18" t="e">
        <f>IF(B19="X",(INDEX(#REF!,MARKIERUNG!A19+7,C19)),"X")</f>
        <v>#REF!</v>
      </c>
      <c r="CJ19" s="26" t="s">
        <v>45</v>
      </c>
      <c r="CK19" s="26" t="s">
        <v>45</v>
      </c>
      <c r="CL19" s="26" t="s">
        <v>45</v>
      </c>
      <c r="CM19" s="26" t="s">
        <v>45</v>
      </c>
      <c r="CN19" s="26" t="s">
        <v>45</v>
      </c>
      <c r="CO19" s="26" t="s">
        <v>45</v>
      </c>
      <c r="CP19" s="26" t="s">
        <v>45</v>
      </c>
      <c r="CQ19" s="26" t="s">
        <v>45</v>
      </c>
      <c r="CR19" s="26" t="s">
        <v>45</v>
      </c>
      <c r="CS19" s="18" t="s">
        <v>45</v>
      </c>
      <c r="CT19" s="18" t="s">
        <v>45</v>
      </c>
      <c r="CU19" s="18" t="s">
        <v>45</v>
      </c>
      <c r="CV19" s="18" t="s">
        <v>45</v>
      </c>
      <c r="CW19" s="18" t="s">
        <v>45</v>
      </c>
      <c r="CX19" s="18" t="s">
        <v>45</v>
      </c>
    </row>
    <row r="20" spans="1:102" x14ac:dyDescent="0.25">
      <c r="A20">
        <v>9</v>
      </c>
      <c r="B20" s="1" t="e">
        <f>TABLE!#REF!</f>
        <v>#REF!</v>
      </c>
      <c r="C20" s="33">
        <v>6</v>
      </c>
      <c r="D20" s="26" t="s">
        <v>45</v>
      </c>
      <c r="E20" s="26" t="s">
        <v>45</v>
      </c>
      <c r="F20" s="26" t="s">
        <v>45</v>
      </c>
      <c r="G20" s="26" t="s">
        <v>45</v>
      </c>
      <c r="H20" s="26" t="s">
        <v>45</v>
      </c>
      <c r="I20" s="26" t="s">
        <v>45</v>
      </c>
      <c r="J20" s="26" t="s">
        <v>45</v>
      </c>
      <c r="K20" s="26" t="s">
        <v>45</v>
      </c>
      <c r="L20" s="26" t="s">
        <v>45</v>
      </c>
      <c r="M20" s="18" t="s">
        <v>45</v>
      </c>
      <c r="N20" s="18" t="s">
        <v>45</v>
      </c>
      <c r="O20" s="18" t="s">
        <v>45</v>
      </c>
      <c r="P20" s="18" t="s">
        <v>45</v>
      </c>
      <c r="Q20" s="18" t="s">
        <v>45</v>
      </c>
      <c r="R20" s="18" t="s">
        <v>45</v>
      </c>
      <c r="S20" s="18" t="e">
        <f>IF(B20="X",(INDEX(#REF!,MARKIERUNG!A20-1,C20)),"X")</f>
        <v>#REF!</v>
      </c>
      <c r="T20" s="37" t="e">
        <f>IF(B20="X",(INDEX(#REF!,MARKIERUNG!A20,C20)),"X")</f>
        <v>#REF!</v>
      </c>
      <c r="U20" s="18" t="e">
        <f>IF(B20="X",(INDEX(#REF!,MARKIERUNG!A20+1,C20)),"X")</f>
        <v>#REF!</v>
      </c>
      <c r="V20" s="26" t="s">
        <v>45</v>
      </c>
      <c r="W20" s="26" t="s">
        <v>45</v>
      </c>
      <c r="X20" s="26" t="s">
        <v>45</v>
      </c>
      <c r="Y20" s="26" t="s">
        <v>45</v>
      </c>
      <c r="Z20" s="26" t="s">
        <v>45</v>
      </c>
      <c r="AA20" s="26" t="s">
        <v>45</v>
      </c>
      <c r="AB20" s="26" t="s">
        <v>45</v>
      </c>
      <c r="AC20" s="26" t="s">
        <v>45</v>
      </c>
      <c r="AD20" s="26" t="s">
        <v>45</v>
      </c>
      <c r="AE20" s="18" t="s">
        <v>45</v>
      </c>
      <c r="AF20" s="18" t="s">
        <v>45</v>
      </c>
      <c r="AG20" s="18" t="s">
        <v>45</v>
      </c>
      <c r="AH20" s="18" t="s">
        <v>45</v>
      </c>
      <c r="AI20" s="18" t="s">
        <v>45</v>
      </c>
      <c r="AJ20" s="18" t="s">
        <v>45</v>
      </c>
      <c r="AK20" s="26" t="s">
        <v>45</v>
      </c>
      <c r="AL20" s="26" t="s">
        <v>45</v>
      </c>
      <c r="AM20" s="26" t="s">
        <v>45</v>
      </c>
      <c r="AN20" s="26" t="s">
        <v>45</v>
      </c>
      <c r="AO20" s="26" t="s">
        <v>45</v>
      </c>
      <c r="AP20" s="26" t="s">
        <v>45</v>
      </c>
      <c r="AQ20" s="26" t="s">
        <v>45</v>
      </c>
      <c r="AR20" s="26" t="s">
        <v>45</v>
      </c>
      <c r="AS20" s="26" t="s">
        <v>45</v>
      </c>
      <c r="AT20" s="18" t="s">
        <v>45</v>
      </c>
      <c r="AU20" s="18" t="s">
        <v>45</v>
      </c>
      <c r="AV20" s="18" t="s">
        <v>45</v>
      </c>
      <c r="AW20" s="18" t="s">
        <v>45</v>
      </c>
      <c r="AX20" s="18" t="s">
        <v>45</v>
      </c>
      <c r="AY20" s="18" t="s">
        <v>45</v>
      </c>
      <c r="AZ20" s="18" t="e">
        <f>IF(B20="X",(INDEX(#REF!,MARKIERUNG!A20+2,C20)),"X")</f>
        <v>#REF!</v>
      </c>
      <c r="BA20" s="18" t="e">
        <f>IF(B20="X",(INDEX(#REF!,MARKIERUNG!A20+3,C20)),"X")</f>
        <v>#REF!</v>
      </c>
      <c r="BB20" s="18" t="e">
        <f>IF(B20="X",(INDEX(#REF!,MARKIERUNG!A20+4,C20)),"X")</f>
        <v>#REF!</v>
      </c>
      <c r="BC20" s="26" t="s">
        <v>45</v>
      </c>
      <c r="BD20" s="26" t="s">
        <v>45</v>
      </c>
      <c r="BE20" s="26" t="s">
        <v>45</v>
      </c>
      <c r="BF20" s="26" t="s">
        <v>45</v>
      </c>
      <c r="BG20" s="26" t="s">
        <v>45</v>
      </c>
      <c r="BH20" s="26" t="s">
        <v>45</v>
      </c>
      <c r="BI20" s="26" t="s">
        <v>45</v>
      </c>
      <c r="BJ20" s="26" t="s">
        <v>45</v>
      </c>
      <c r="BK20" s="26" t="s">
        <v>45</v>
      </c>
      <c r="BL20" s="18" t="s">
        <v>45</v>
      </c>
      <c r="BM20" s="18" t="s">
        <v>45</v>
      </c>
      <c r="BN20" s="18" t="s">
        <v>45</v>
      </c>
      <c r="BO20" s="18" t="s">
        <v>45</v>
      </c>
      <c r="BP20" s="18" t="s">
        <v>45</v>
      </c>
      <c r="BQ20" s="18" t="s">
        <v>45</v>
      </c>
      <c r="BR20" s="26" t="s">
        <v>45</v>
      </c>
      <c r="BS20" s="26" t="s">
        <v>45</v>
      </c>
      <c r="BT20" s="26" t="s">
        <v>45</v>
      </c>
      <c r="BU20" s="26" t="s">
        <v>45</v>
      </c>
      <c r="BV20" s="26" t="s">
        <v>45</v>
      </c>
      <c r="BW20" s="26" t="s">
        <v>45</v>
      </c>
      <c r="BX20" s="26" t="s">
        <v>45</v>
      </c>
      <c r="BY20" s="26" t="s">
        <v>45</v>
      </c>
      <c r="BZ20" s="26" t="s">
        <v>45</v>
      </c>
      <c r="CA20" s="18" t="s">
        <v>45</v>
      </c>
      <c r="CB20" s="18" t="s">
        <v>45</v>
      </c>
      <c r="CC20" s="18" t="s">
        <v>45</v>
      </c>
      <c r="CD20" s="18" t="s">
        <v>45</v>
      </c>
      <c r="CE20" s="18" t="s">
        <v>45</v>
      </c>
      <c r="CF20" s="18" t="s">
        <v>45</v>
      </c>
      <c r="CG20" s="18" t="e">
        <f>IF(B20="X",(INDEX(#REF!,MARKIERUNG!A20+5,C20)),"X")</f>
        <v>#REF!</v>
      </c>
      <c r="CH20" s="18" t="e">
        <f>IF(B20="X",(INDEX(#REF!,MARKIERUNG!A20+6,C20)),"X")</f>
        <v>#REF!</v>
      </c>
      <c r="CI20" s="18" t="e">
        <f>IF(B20="X",(INDEX(#REF!,MARKIERUNG!A20+7,C20)),"X")</f>
        <v>#REF!</v>
      </c>
      <c r="CJ20" s="26" t="s">
        <v>45</v>
      </c>
      <c r="CK20" s="26" t="s">
        <v>45</v>
      </c>
      <c r="CL20" s="26" t="s">
        <v>45</v>
      </c>
      <c r="CM20" s="26" t="s">
        <v>45</v>
      </c>
      <c r="CN20" s="26" t="s">
        <v>45</v>
      </c>
      <c r="CO20" s="26" t="s">
        <v>45</v>
      </c>
      <c r="CP20" s="26" t="s">
        <v>45</v>
      </c>
      <c r="CQ20" s="26" t="s">
        <v>45</v>
      </c>
      <c r="CR20" s="26" t="s">
        <v>45</v>
      </c>
      <c r="CS20" s="18" t="s">
        <v>45</v>
      </c>
      <c r="CT20" s="18" t="s">
        <v>45</v>
      </c>
      <c r="CU20" s="18" t="s">
        <v>45</v>
      </c>
      <c r="CV20" s="18" t="s">
        <v>45</v>
      </c>
      <c r="CW20" s="18" t="s">
        <v>45</v>
      </c>
      <c r="CX20" s="18" t="s">
        <v>45</v>
      </c>
    </row>
    <row r="21" spans="1:102" x14ac:dyDescent="0.25">
      <c r="A21">
        <v>9</v>
      </c>
      <c r="B21" s="1" t="e">
        <f>TABLE!#REF!</f>
        <v>#REF!</v>
      </c>
      <c r="C21" s="33">
        <v>7</v>
      </c>
      <c r="D21" s="26" t="s">
        <v>45</v>
      </c>
      <c r="E21" s="26" t="s">
        <v>45</v>
      </c>
      <c r="F21" s="26" t="s">
        <v>45</v>
      </c>
      <c r="G21" s="26" t="s">
        <v>45</v>
      </c>
      <c r="H21" s="26" t="s">
        <v>45</v>
      </c>
      <c r="I21" s="26" t="s">
        <v>45</v>
      </c>
      <c r="J21" s="26" t="s">
        <v>45</v>
      </c>
      <c r="K21" s="26" t="s">
        <v>45</v>
      </c>
      <c r="L21" s="26" t="s">
        <v>45</v>
      </c>
      <c r="M21" s="18" t="s">
        <v>45</v>
      </c>
      <c r="N21" s="18" t="s">
        <v>45</v>
      </c>
      <c r="O21" s="18" t="s">
        <v>45</v>
      </c>
      <c r="P21" s="18" t="s">
        <v>45</v>
      </c>
      <c r="Q21" s="18" t="s">
        <v>45</v>
      </c>
      <c r="R21" s="18" t="s">
        <v>45</v>
      </c>
      <c r="S21" s="18" t="e">
        <f>IF(B21="X",(INDEX(#REF!,MARKIERUNG!A21-1,C21)),"X")</f>
        <v>#REF!</v>
      </c>
      <c r="T21" s="37" t="e">
        <f>IF(B21="X",(INDEX(#REF!,MARKIERUNG!A21,C21)),"X")</f>
        <v>#REF!</v>
      </c>
      <c r="U21" s="18" t="e">
        <f>IF(B21="X",(INDEX(#REF!,MARKIERUNG!A21+1,C21)),"X")</f>
        <v>#REF!</v>
      </c>
      <c r="V21" s="26" t="s">
        <v>45</v>
      </c>
      <c r="W21" s="26" t="s">
        <v>45</v>
      </c>
      <c r="X21" s="26" t="s">
        <v>45</v>
      </c>
      <c r="Y21" s="26" t="s">
        <v>45</v>
      </c>
      <c r="Z21" s="26" t="s">
        <v>45</v>
      </c>
      <c r="AA21" s="26" t="s">
        <v>45</v>
      </c>
      <c r="AB21" s="26" t="s">
        <v>45</v>
      </c>
      <c r="AC21" s="26" t="s">
        <v>45</v>
      </c>
      <c r="AD21" s="26" t="s">
        <v>45</v>
      </c>
      <c r="AE21" s="18" t="s">
        <v>45</v>
      </c>
      <c r="AF21" s="18" t="s">
        <v>45</v>
      </c>
      <c r="AG21" s="18" t="s">
        <v>45</v>
      </c>
      <c r="AH21" s="18" t="s">
        <v>45</v>
      </c>
      <c r="AI21" s="18" t="s">
        <v>45</v>
      </c>
      <c r="AJ21" s="18" t="s">
        <v>45</v>
      </c>
      <c r="AK21" s="26" t="s">
        <v>45</v>
      </c>
      <c r="AL21" s="26" t="s">
        <v>45</v>
      </c>
      <c r="AM21" s="26" t="s">
        <v>45</v>
      </c>
      <c r="AN21" s="26" t="s">
        <v>45</v>
      </c>
      <c r="AO21" s="26" t="s">
        <v>45</v>
      </c>
      <c r="AP21" s="26" t="s">
        <v>45</v>
      </c>
      <c r="AQ21" s="26" t="s">
        <v>45</v>
      </c>
      <c r="AR21" s="26" t="s">
        <v>45</v>
      </c>
      <c r="AS21" s="26" t="s">
        <v>45</v>
      </c>
      <c r="AT21" s="18" t="s">
        <v>45</v>
      </c>
      <c r="AU21" s="18" t="s">
        <v>45</v>
      </c>
      <c r="AV21" s="18" t="s">
        <v>45</v>
      </c>
      <c r="AW21" s="18" t="s">
        <v>45</v>
      </c>
      <c r="AX21" s="18" t="s">
        <v>45</v>
      </c>
      <c r="AY21" s="18" t="s">
        <v>45</v>
      </c>
      <c r="AZ21" s="18" t="e">
        <f>IF(B21="X",(INDEX(#REF!,MARKIERUNG!A21+2,C21)),"X")</f>
        <v>#REF!</v>
      </c>
      <c r="BA21" s="18" t="e">
        <f>IF(B21="X",(INDEX(#REF!,MARKIERUNG!A21+3,C21)),"X")</f>
        <v>#REF!</v>
      </c>
      <c r="BB21" s="18" t="e">
        <f>IF(B21="X",(INDEX(#REF!,MARKIERUNG!A21+4,C21)),"X")</f>
        <v>#REF!</v>
      </c>
      <c r="BC21" s="26" t="s">
        <v>45</v>
      </c>
      <c r="BD21" s="26" t="s">
        <v>45</v>
      </c>
      <c r="BE21" s="26" t="s">
        <v>45</v>
      </c>
      <c r="BF21" s="26" t="s">
        <v>45</v>
      </c>
      <c r="BG21" s="26" t="s">
        <v>45</v>
      </c>
      <c r="BH21" s="26" t="s">
        <v>45</v>
      </c>
      <c r="BI21" s="26" t="s">
        <v>45</v>
      </c>
      <c r="BJ21" s="26" t="s">
        <v>45</v>
      </c>
      <c r="BK21" s="26" t="s">
        <v>45</v>
      </c>
      <c r="BL21" s="18" t="s">
        <v>45</v>
      </c>
      <c r="BM21" s="18" t="s">
        <v>45</v>
      </c>
      <c r="BN21" s="18" t="s">
        <v>45</v>
      </c>
      <c r="BO21" s="18" t="s">
        <v>45</v>
      </c>
      <c r="BP21" s="18" t="s">
        <v>45</v>
      </c>
      <c r="BQ21" s="18" t="s">
        <v>45</v>
      </c>
      <c r="BR21" s="26" t="s">
        <v>45</v>
      </c>
      <c r="BS21" s="26" t="s">
        <v>45</v>
      </c>
      <c r="BT21" s="26" t="s">
        <v>45</v>
      </c>
      <c r="BU21" s="26" t="s">
        <v>45</v>
      </c>
      <c r="BV21" s="26" t="s">
        <v>45</v>
      </c>
      <c r="BW21" s="26" t="s">
        <v>45</v>
      </c>
      <c r="BX21" s="26" t="s">
        <v>45</v>
      </c>
      <c r="BY21" s="26" t="s">
        <v>45</v>
      </c>
      <c r="BZ21" s="26" t="s">
        <v>45</v>
      </c>
      <c r="CA21" s="18" t="s">
        <v>45</v>
      </c>
      <c r="CB21" s="18" t="s">
        <v>45</v>
      </c>
      <c r="CC21" s="18" t="s">
        <v>45</v>
      </c>
      <c r="CD21" s="18" t="s">
        <v>45</v>
      </c>
      <c r="CE21" s="18" t="s">
        <v>45</v>
      </c>
      <c r="CF21" s="18" t="s">
        <v>45</v>
      </c>
      <c r="CG21" s="18" t="e">
        <f>IF(B21="X",(INDEX(#REF!,MARKIERUNG!A21+5,C21)),"X")</f>
        <v>#REF!</v>
      </c>
      <c r="CH21" s="18" t="e">
        <f>IF(B21="X",(INDEX(#REF!,MARKIERUNG!A21+6,C21)),"X")</f>
        <v>#REF!</v>
      </c>
      <c r="CI21" s="18" t="e">
        <f>IF(B21="X",(INDEX(#REF!,MARKIERUNG!A21+7,C21)),"X")</f>
        <v>#REF!</v>
      </c>
      <c r="CJ21" s="26" t="s">
        <v>45</v>
      </c>
      <c r="CK21" s="26" t="s">
        <v>45</v>
      </c>
      <c r="CL21" s="26" t="s">
        <v>45</v>
      </c>
      <c r="CM21" s="26" t="s">
        <v>45</v>
      </c>
      <c r="CN21" s="26" t="s">
        <v>45</v>
      </c>
      <c r="CO21" s="26" t="s">
        <v>45</v>
      </c>
      <c r="CP21" s="26" t="s">
        <v>45</v>
      </c>
      <c r="CQ21" s="26" t="s">
        <v>45</v>
      </c>
      <c r="CR21" s="26" t="s">
        <v>45</v>
      </c>
      <c r="CS21" s="18" t="s">
        <v>45</v>
      </c>
      <c r="CT21" s="18" t="s">
        <v>45</v>
      </c>
      <c r="CU21" s="18" t="s">
        <v>45</v>
      </c>
      <c r="CV21" s="18" t="s">
        <v>45</v>
      </c>
      <c r="CW21" s="18" t="s">
        <v>45</v>
      </c>
      <c r="CX21" s="18" t="s">
        <v>45</v>
      </c>
    </row>
    <row r="22" spans="1:102" x14ac:dyDescent="0.25">
      <c r="A22">
        <v>9</v>
      </c>
      <c r="B22" s="1" t="e">
        <f>TABLE!#REF!</f>
        <v>#REF!</v>
      </c>
      <c r="C22" s="33">
        <v>8</v>
      </c>
      <c r="D22" s="26" t="s">
        <v>45</v>
      </c>
      <c r="E22" s="26" t="s">
        <v>45</v>
      </c>
      <c r="F22" s="26" t="s">
        <v>45</v>
      </c>
      <c r="G22" s="26" t="s">
        <v>45</v>
      </c>
      <c r="H22" s="26" t="s">
        <v>45</v>
      </c>
      <c r="I22" s="26" t="s">
        <v>45</v>
      </c>
      <c r="J22" s="26" t="s">
        <v>45</v>
      </c>
      <c r="K22" s="26" t="s">
        <v>45</v>
      </c>
      <c r="L22" s="26" t="s">
        <v>45</v>
      </c>
      <c r="M22" s="18" t="s">
        <v>45</v>
      </c>
      <c r="N22" s="18" t="s">
        <v>45</v>
      </c>
      <c r="O22" s="18" t="s">
        <v>45</v>
      </c>
      <c r="P22" s="18" t="s">
        <v>45</v>
      </c>
      <c r="Q22" s="18" t="s">
        <v>45</v>
      </c>
      <c r="R22" s="18" t="s">
        <v>45</v>
      </c>
      <c r="S22" s="18" t="e">
        <f>IF(B22="X",(INDEX(#REF!,MARKIERUNG!A22-1,C22)),"X")</f>
        <v>#REF!</v>
      </c>
      <c r="T22" s="37" t="e">
        <f>IF(B22="X",(INDEX(#REF!,MARKIERUNG!A22,C22)),"X")</f>
        <v>#REF!</v>
      </c>
      <c r="U22" s="18" t="e">
        <f>IF(B22="X",(INDEX(#REF!,MARKIERUNG!A22+1,C22)),"X")</f>
        <v>#REF!</v>
      </c>
      <c r="V22" s="26" t="s">
        <v>45</v>
      </c>
      <c r="W22" s="26" t="s">
        <v>45</v>
      </c>
      <c r="X22" s="26" t="s">
        <v>45</v>
      </c>
      <c r="Y22" s="26" t="s">
        <v>45</v>
      </c>
      <c r="Z22" s="26" t="s">
        <v>45</v>
      </c>
      <c r="AA22" s="26" t="s">
        <v>45</v>
      </c>
      <c r="AB22" s="26" t="s">
        <v>45</v>
      </c>
      <c r="AC22" s="26" t="s">
        <v>45</v>
      </c>
      <c r="AD22" s="26" t="s">
        <v>45</v>
      </c>
      <c r="AE22" s="18" t="s">
        <v>45</v>
      </c>
      <c r="AF22" s="18" t="s">
        <v>45</v>
      </c>
      <c r="AG22" s="18" t="s">
        <v>45</v>
      </c>
      <c r="AH22" s="18" t="s">
        <v>45</v>
      </c>
      <c r="AI22" s="18" t="s">
        <v>45</v>
      </c>
      <c r="AJ22" s="18" t="s">
        <v>45</v>
      </c>
      <c r="AK22" s="26" t="s">
        <v>45</v>
      </c>
      <c r="AL22" s="26" t="s">
        <v>45</v>
      </c>
      <c r="AM22" s="26" t="s">
        <v>45</v>
      </c>
      <c r="AN22" s="26" t="s">
        <v>45</v>
      </c>
      <c r="AO22" s="26" t="s">
        <v>45</v>
      </c>
      <c r="AP22" s="26" t="s">
        <v>45</v>
      </c>
      <c r="AQ22" s="26" t="s">
        <v>45</v>
      </c>
      <c r="AR22" s="26" t="s">
        <v>45</v>
      </c>
      <c r="AS22" s="26" t="s">
        <v>45</v>
      </c>
      <c r="AT22" s="18" t="s">
        <v>45</v>
      </c>
      <c r="AU22" s="18" t="s">
        <v>45</v>
      </c>
      <c r="AV22" s="18" t="s">
        <v>45</v>
      </c>
      <c r="AW22" s="18" t="s">
        <v>45</v>
      </c>
      <c r="AX22" s="18" t="s">
        <v>45</v>
      </c>
      <c r="AY22" s="18" t="s">
        <v>45</v>
      </c>
      <c r="AZ22" s="18" t="e">
        <f>IF(B22="X",(INDEX(#REF!,MARKIERUNG!A22+2,C22)),"X")</f>
        <v>#REF!</v>
      </c>
      <c r="BA22" s="18" t="e">
        <f>IF(B22="X",(INDEX(#REF!,MARKIERUNG!A22+3,C22)),"X")</f>
        <v>#REF!</v>
      </c>
      <c r="BB22" s="18" t="e">
        <f>IF(B22="X",(INDEX(#REF!,MARKIERUNG!A22+4,C22)),"X")</f>
        <v>#REF!</v>
      </c>
      <c r="BC22" s="26" t="s">
        <v>45</v>
      </c>
      <c r="BD22" s="26" t="s">
        <v>45</v>
      </c>
      <c r="BE22" s="26" t="s">
        <v>45</v>
      </c>
      <c r="BF22" s="26" t="s">
        <v>45</v>
      </c>
      <c r="BG22" s="26" t="s">
        <v>45</v>
      </c>
      <c r="BH22" s="26" t="s">
        <v>45</v>
      </c>
      <c r="BI22" s="26" t="s">
        <v>45</v>
      </c>
      <c r="BJ22" s="26" t="s">
        <v>45</v>
      </c>
      <c r="BK22" s="26" t="s">
        <v>45</v>
      </c>
      <c r="BL22" s="18" t="s">
        <v>45</v>
      </c>
      <c r="BM22" s="18" t="s">
        <v>45</v>
      </c>
      <c r="BN22" s="18" t="s">
        <v>45</v>
      </c>
      <c r="BO22" s="18" t="s">
        <v>45</v>
      </c>
      <c r="BP22" s="18" t="s">
        <v>45</v>
      </c>
      <c r="BQ22" s="18" t="s">
        <v>45</v>
      </c>
      <c r="BR22" s="26" t="s">
        <v>45</v>
      </c>
      <c r="BS22" s="26" t="s">
        <v>45</v>
      </c>
      <c r="BT22" s="26" t="s">
        <v>45</v>
      </c>
      <c r="BU22" s="26" t="s">
        <v>45</v>
      </c>
      <c r="BV22" s="26" t="s">
        <v>45</v>
      </c>
      <c r="BW22" s="26" t="s">
        <v>45</v>
      </c>
      <c r="BX22" s="26" t="s">
        <v>45</v>
      </c>
      <c r="BY22" s="26" t="s">
        <v>45</v>
      </c>
      <c r="BZ22" s="26" t="s">
        <v>45</v>
      </c>
      <c r="CA22" s="18" t="s">
        <v>45</v>
      </c>
      <c r="CB22" s="18" t="s">
        <v>45</v>
      </c>
      <c r="CC22" s="18" t="s">
        <v>45</v>
      </c>
      <c r="CD22" s="18" t="s">
        <v>45</v>
      </c>
      <c r="CE22" s="18" t="s">
        <v>45</v>
      </c>
      <c r="CF22" s="18" t="s">
        <v>45</v>
      </c>
      <c r="CG22" s="18" t="e">
        <f>IF(B22="X",(INDEX(#REF!,MARKIERUNG!A22+5,C22)),"X")</f>
        <v>#REF!</v>
      </c>
      <c r="CH22" s="18" t="e">
        <f>IF(B22="X",(INDEX(#REF!,MARKIERUNG!A22+6,C22)),"X")</f>
        <v>#REF!</v>
      </c>
      <c r="CI22" s="18" t="e">
        <f>IF(B22="X",(INDEX(#REF!,MARKIERUNG!A22+7,C22)),"X")</f>
        <v>#REF!</v>
      </c>
      <c r="CJ22" s="26" t="s">
        <v>45</v>
      </c>
      <c r="CK22" s="26" t="s">
        <v>45</v>
      </c>
      <c r="CL22" s="26" t="s">
        <v>45</v>
      </c>
      <c r="CM22" s="26" t="s">
        <v>45</v>
      </c>
      <c r="CN22" s="26" t="s">
        <v>45</v>
      </c>
      <c r="CO22" s="26" t="s">
        <v>45</v>
      </c>
      <c r="CP22" s="26" t="s">
        <v>45</v>
      </c>
      <c r="CQ22" s="26" t="s">
        <v>45</v>
      </c>
      <c r="CR22" s="26" t="s">
        <v>45</v>
      </c>
      <c r="CS22" s="18" t="s">
        <v>45</v>
      </c>
      <c r="CT22" s="18" t="s">
        <v>45</v>
      </c>
      <c r="CU22" s="18" t="s">
        <v>45</v>
      </c>
      <c r="CV22" s="18" t="s">
        <v>45</v>
      </c>
      <c r="CW22" s="18" t="s">
        <v>45</v>
      </c>
      <c r="CX22" s="18" t="s">
        <v>45</v>
      </c>
    </row>
    <row r="23" spans="1:102" x14ac:dyDescent="0.25">
      <c r="A23">
        <v>9</v>
      </c>
      <c r="B23" s="1" t="e">
        <f>TABLE!#REF!</f>
        <v>#REF!</v>
      </c>
      <c r="C23" s="33">
        <v>9</v>
      </c>
      <c r="D23" s="26" t="s">
        <v>45</v>
      </c>
      <c r="E23" s="26" t="s">
        <v>45</v>
      </c>
      <c r="F23" s="26" t="s">
        <v>45</v>
      </c>
      <c r="G23" s="26" t="s">
        <v>45</v>
      </c>
      <c r="H23" s="26" t="s">
        <v>45</v>
      </c>
      <c r="I23" s="26" t="s">
        <v>45</v>
      </c>
      <c r="J23" s="26" t="s">
        <v>45</v>
      </c>
      <c r="K23" s="26" t="s">
        <v>45</v>
      </c>
      <c r="L23" s="26" t="s">
        <v>45</v>
      </c>
      <c r="M23" s="18" t="s">
        <v>45</v>
      </c>
      <c r="N23" s="18" t="s">
        <v>45</v>
      </c>
      <c r="O23" s="18" t="s">
        <v>45</v>
      </c>
      <c r="P23" s="18" t="s">
        <v>45</v>
      </c>
      <c r="Q23" s="18" t="s">
        <v>45</v>
      </c>
      <c r="R23" s="18" t="s">
        <v>45</v>
      </c>
      <c r="S23" s="18" t="e">
        <f>IF(B23="X",(INDEX(#REF!,MARKIERUNG!A23-1,C23)),"X")</f>
        <v>#REF!</v>
      </c>
      <c r="T23" s="37" t="e">
        <f>IF(B23="X",(INDEX(#REF!,MARKIERUNG!A23,C23)),"X")</f>
        <v>#REF!</v>
      </c>
      <c r="U23" s="18" t="e">
        <f>IF(B23="X",(INDEX(#REF!,MARKIERUNG!A23+1,C23)),"X")</f>
        <v>#REF!</v>
      </c>
      <c r="V23" s="26" t="s">
        <v>45</v>
      </c>
      <c r="W23" s="26" t="s">
        <v>45</v>
      </c>
      <c r="X23" s="26" t="s">
        <v>45</v>
      </c>
      <c r="Y23" s="26" t="s">
        <v>45</v>
      </c>
      <c r="Z23" s="26" t="s">
        <v>45</v>
      </c>
      <c r="AA23" s="26" t="s">
        <v>45</v>
      </c>
      <c r="AB23" s="26" t="s">
        <v>45</v>
      </c>
      <c r="AC23" s="26" t="s">
        <v>45</v>
      </c>
      <c r="AD23" s="26" t="s">
        <v>45</v>
      </c>
      <c r="AE23" s="18" t="s">
        <v>45</v>
      </c>
      <c r="AF23" s="18" t="s">
        <v>45</v>
      </c>
      <c r="AG23" s="18" t="s">
        <v>45</v>
      </c>
      <c r="AH23" s="18" t="s">
        <v>45</v>
      </c>
      <c r="AI23" s="18" t="s">
        <v>45</v>
      </c>
      <c r="AJ23" s="18" t="s">
        <v>45</v>
      </c>
      <c r="AK23" s="26" t="s">
        <v>45</v>
      </c>
      <c r="AL23" s="26" t="s">
        <v>45</v>
      </c>
      <c r="AM23" s="26" t="s">
        <v>45</v>
      </c>
      <c r="AN23" s="26" t="s">
        <v>45</v>
      </c>
      <c r="AO23" s="26" t="s">
        <v>45</v>
      </c>
      <c r="AP23" s="26" t="s">
        <v>45</v>
      </c>
      <c r="AQ23" s="26" t="s">
        <v>45</v>
      </c>
      <c r="AR23" s="26" t="s">
        <v>45</v>
      </c>
      <c r="AS23" s="26" t="s">
        <v>45</v>
      </c>
      <c r="AT23" s="18" t="s">
        <v>45</v>
      </c>
      <c r="AU23" s="18" t="s">
        <v>45</v>
      </c>
      <c r="AV23" s="18" t="s">
        <v>45</v>
      </c>
      <c r="AW23" s="18" t="s">
        <v>45</v>
      </c>
      <c r="AX23" s="18" t="s">
        <v>45</v>
      </c>
      <c r="AY23" s="18" t="s">
        <v>45</v>
      </c>
      <c r="AZ23" s="18" t="e">
        <f>IF(B23="X",(INDEX(#REF!,MARKIERUNG!A23+2,C23)),"X")</f>
        <v>#REF!</v>
      </c>
      <c r="BA23" s="18" t="e">
        <f>IF(B23="X",(INDEX(#REF!,MARKIERUNG!A23+3,C23)),"X")</f>
        <v>#REF!</v>
      </c>
      <c r="BB23" s="18" t="e">
        <f>IF(B23="X",(INDEX(#REF!,MARKIERUNG!A23+4,C23)),"X")</f>
        <v>#REF!</v>
      </c>
      <c r="BC23" s="26" t="s">
        <v>45</v>
      </c>
      <c r="BD23" s="26" t="s">
        <v>45</v>
      </c>
      <c r="BE23" s="26" t="s">
        <v>45</v>
      </c>
      <c r="BF23" s="26" t="s">
        <v>45</v>
      </c>
      <c r="BG23" s="26" t="s">
        <v>45</v>
      </c>
      <c r="BH23" s="26" t="s">
        <v>45</v>
      </c>
      <c r="BI23" s="26" t="s">
        <v>45</v>
      </c>
      <c r="BJ23" s="26" t="s">
        <v>45</v>
      </c>
      <c r="BK23" s="26" t="s">
        <v>45</v>
      </c>
      <c r="BL23" s="18" t="s">
        <v>45</v>
      </c>
      <c r="BM23" s="18" t="s">
        <v>45</v>
      </c>
      <c r="BN23" s="18" t="s">
        <v>45</v>
      </c>
      <c r="BO23" s="18" t="s">
        <v>45</v>
      </c>
      <c r="BP23" s="18" t="s">
        <v>45</v>
      </c>
      <c r="BQ23" s="18" t="s">
        <v>45</v>
      </c>
      <c r="BR23" s="26" t="s">
        <v>45</v>
      </c>
      <c r="BS23" s="26" t="s">
        <v>45</v>
      </c>
      <c r="BT23" s="26" t="s">
        <v>45</v>
      </c>
      <c r="BU23" s="26" t="s">
        <v>45</v>
      </c>
      <c r="BV23" s="26" t="s">
        <v>45</v>
      </c>
      <c r="BW23" s="26" t="s">
        <v>45</v>
      </c>
      <c r="BX23" s="26" t="s">
        <v>45</v>
      </c>
      <c r="BY23" s="26" t="s">
        <v>45</v>
      </c>
      <c r="BZ23" s="26" t="s">
        <v>45</v>
      </c>
      <c r="CA23" s="18" t="s">
        <v>45</v>
      </c>
      <c r="CB23" s="18" t="s">
        <v>45</v>
      </c>
      <c r="CC23" s="18" t="s">
        <v>45</v>
      </c>
      <c r="CD23" s="18" t="s">
        <v>45</v>
      </c>
      <c r="CE23" s="18" t="s">
        <v>45</v>
      </c>
      <c r="CF23" s="18" t="s">
        <v>45</v>
      </c>
      <c r="CG23" s="18" t="e">
        <f>IF(B23="X",(INDEX(#REF!,MARKIERUNG!A23+5,C23)),"X")</f>
        <v>#REF!</v>
      </c>
      <c r="CH23" s="18" t="e">
        <f>IF(B23="X",(INDEX(#REF!,MARKIERUNG!A23+6,C23)),"X")</f>
        <v>#REF!</v>
      </c>
      <c r="CI23" s="18" t="e">
        <f>IF(B23="X",(INDEX(#REF!,MARKIERUNG!A23+7,C23)),"X")</f>
        <v>#REF!</v>
      </c>
      <c r="CJ23" s="26" t="s">
        <v>45</v>
      </c>
      <c r="CK23" s="26" t="s">
        <v>45</v>
      </c>
      <c r="CL23" s="26" t="s">
        <v>45</v>
      </c>
      <c r="CM23" s="26" t="s">
        <v>45</v>
      </c>
      <c r="CN23" s="26" t="s">
        <v>45</v>
      </c>
      <c r="CO23" s="26" t="s">
        <v>45</v>
      </c>
      <c r="CP23" s="26" t="s">
        <v>45</v>
      </c>
      <c r="CQ23" s="26" t="s">
        <v>45</v>
      </c>
      <c r="CR23" s="26" t="s">
        <v>45</v>
      </c>
      <c r="CS23" s="18" t="s">
        <v>45</v>
      </c>
      <c r="CT23" s="18" t="s">
        <v>45</v>
      </c>
      <c r="CU23" s="18" t="s">
        <v>45</v>
      </c>
      <c r="CV23" s="18" t="s">
        <v>45</v>
      </c>
      <c r="CW23" s="18" t="s">
        <v>45</v>
      </c>
      <c r="CX23" s="18" t="s">
        <v>45</v>
      </c>
    </row>
    <row r="24" spans="1:102" x14ac:dyDescent="0.25">
      <c r="A24">
        <v>9</v>
      </c>
      <c r="B24" s="1" t="e">
        <f>TABLE!#REF!</f>
        <v>#REF!</v>
      </c>
      <c r="C24" s="33">
        <v>10</v>
      </c>
      <c r="D24" s="26" t="s">
        <v>45</v>
      </c>
      <c r="E24" s="26" t="s">
        <v>45</v>
      </c>
      <c r="F24" s="26" t="s">
        <v>45</v>
      </c>
      <c r="G24" s="26" t="s">
        <v>45</v>
      </c>
      <c r="H24" s="26" t="s">
        <v>45</v>
      </c>
      <c r="I24" s="26" t="s">
        <v>45</v>
      </c>
      <c r="J24" s="26" t="s">
        <v>45</v>
      </c>
      <c r="K24" s="26" t="s">
        <v>45</v>
      </c>
      <c r="L24" s="26" t="s">
        <v>45</v>
      </c>
      <c r="M24" s="18" t="s">
        <v>45</v>
      </c>
      <c r="N24" s="18" t="s">
        <v>45</v>
      </c>
      <c r="O24" s="18" t="s">
        <v>45</v>
      </c>
      <c r="P24" s="18" t="s">
        <v>45</v>
      </c>
      <c r="Q24" s="18" t="s">
        <v>45</v>
      </c>
      <c r="R24" s="18" t="s">
        <v>45</v>
      </c>
      <c r="S24" s="18" t="e">
        <f>IF(B24="X",(INDEX(#REF!,MARKIERUNG!A24-1,C24)),"X")</f>
        <v>#REF!</v>
      </c>
      <c r="T24" s="37" t="e">
        <f>IF(B24="X",(INDEX(#REF!,MARKIERUNG!A24,C24)),"X")</f>
        <v>#REF!</v>
      </c>
      <c r="U24" s="18" t="e">
        <f>IF(B24="X",(INDEX(#REF!,MARKIERUNG!A24+1,C24)),"X")</f>
        <v>#REF!</v>
      </c>
      <c r="V24" s="26" t="s">
        <v>45</v>
      </c>
      <c r="W24" s="26" t="s">
        <v>45</v>
      </c>
      <c r="X24" s="26" t="s">
        <v>45</v>
      </c>
      <c r="Y24" s="26" t="s">
        <v>45</v>
      </c>
      <c r="Z24" s="26" t="s">
        <v>45</v>
      </c>
      <c r="AA24" s="26" t="s">
        <v>45</v>
      </c>
      <c r="AB24" s="26" t="s">
        <v>45</v>
      </c>
      <c r="AC24" s="26" t="s">
        <v>45</v>
      </c>
      <c r="AD24" s="26" t="s">
        <v>45</v>
      </c>
      <c r="AE24" s="18" t="s">
        <v>45</v>
      </c>
      <c r="AF24" s="18" t="s">
        <v>45</v>
      </c>
      <c r="AG24" s="18" t="s">
        <v>45</v>
      </c>
      <c r="AH24" s="18" t="s">
        <v>45</v>
      </c>
      <c r="AI24" s="18" t="s">
        <v>45</v>
      </c>
      <c r="AJ24" s="18" t="s">
        <v>45</v>
      </c>
      <c r="AK24" s="26" t="s">
        <v>45</v>
      </c>
      <c r="AL24" s="26" t="s">
        <v>45</v>
      </c>
      <c r="AM24" s="26" t="s">
        <v>45</v>
      </c>
      <c r="AN24" s="26" t="s">
        <v>45</v>
      </c>
      <c r="AO24" s="26" t="s">
        <v>45</v>
      </c>
      <c r="AP24" s="26" t="s">
        <v>45</v>
      </c>
      <c r="AQ24" s="26" t="s">
        <v>45</v>
      </c>
      <c r="AR24" s="26" t="s">
        <v>45</v>
      </c>
      <c r="AS24" s="26" t="s">
        <v>45</v>
      </c>
      <c r="AT24" s="18" t="s">
        <v>45</v>
      </c>
      <c r="AU24" s="18" t="s">
        <v>45</v>
      </c>
      <c r="AV24" s="18" t="s">
        <v>45</v>
      </c>
      <c r="AW24" s="18" t="s">
        <v>45</v>
      </c>
      <c r="AX24" s="18" t="s">
        <v>45</v>
      </c>
      <c r="AY24" s="18" t="s">
        <v>45</v>
      </c>
      <c r="AZ24" s="18" t="e">
        <f>IF(B24="X",(INDEX(#REF!,MARKIERUNG!A24+2,C24)),"X")</f>
        <v>#REF!</v>
      </c>
      <c r="BA24" s="18" t="e">
        <f>IF(B24="X",(INDEX(#REF!,MARKIERUNG!A24+3,C24)),"X")</f>
        <v>#REF!</v>
      </c>
      <c r="BB24" s="18" t="e">
        <f>IF(B24="X",(INDEX(#REF!,MARKIERUNG!A24+4,C24)),"X")</f>
        <v>#REF!</v>
      </c>
      <c r="BC24" s="26" t="s">
        <v>45</v>
      </c>
      <c r="BD24" s="26" t="s">
        <v>45</v>
      </c>
      <c r="BE24" s="26" t="s">
        <v>45</v>
      </c>
      <c r="BF24" s="26" t="s">
        <v>45</v>
      </c>
      <c r="BG24" s="26" t="s">
        <v>45</v>
      </c>
      <c r="BH24" s="26" t="s">
        <v>45</v>
      </c>
      <c r="BI24" s="26" t="s">
        <v>45</v>
      </c>
      <c r="BJ24" s="26" t="s">
        <v>45</v>
      </c>
      <c r="BK24" s="26" t="s">
        <v>45</v>
      </c>
      <c r="BL24" s="18" t="s">
        <v>45</v>
      </c>
      <c r="BM24" s="18" t="s">
        <v>45</v>
      </c>
      <c r="BN24" s="18" t="s">
        <v>45</v>
      </c>
      <c r="BO24" s="18" t="s">
        <v>45</v>
      </c>
      <c r="BP24" s="18" t="s">
        <v>45</v>
      </c>
      <c r="BQ24" s="18" t="s">
        <v>45</v>
      </c>
      <c r="BR24" s="26" t="s">
        <v>45</v>
      </c>
      <c r="BS24" s="26" t="s">
        <v>45</v>
      </c>
      <c r="BT24" s="26" t="s">
        <v>45</v>
      </c>
      <c r="BU24" s="26" t="s">
        <v>45</v>
      </c>
      <c r="BV24" s="26" t="s">
        <v>45</v>
      </c>
      <c r="BW24" s="26" t="s">
        <v>45</v>
      </c>
      <c r="BX24" s="26" t="s">
        <v>45</v>
      </c>
      <c r="BY24" s="26" t="s">
        <v>45</v>
      </c>
      <c r="BZ24" s="26" t="s">
        <v>45</v>
      </c>
      <c r="CA24" s="18" t="s">
        <v>45</v>
      </c>
      <c r="CB24" s="18" t="s">
        <v>45</v>
      </c>
      <c r="CC24" s="18" t="s">
        <v>45</v>
      </c>
      <c r="CD24" s="18" t="s">
        <v>45</v>
      </c>
      <c r="CE24" s="18" t="s">
        <v>45</v>
      </c>
      <c r="CF24" s="18" t="s">
        <v>45</v>
      </c>
      <c r="CG24" s="18" t="e">
        <f>IF(B24="X",(INDEX(#REF!,MARKIERUNG!A24+5,C24)),"X")</f>
        <v>#REF!</v>
      </c>
      <c r="CH24" s="18" t="e">
        <f>IF(B24="X",(INDEX(#REF!,MARKIERUNG!A24+6,C24)),"X")</f>
        <v>#REF!</v>
      </c>
      <c r="CI24" s="18" t="e">
        <f>IF(B24="X",(INDEX(#REF!,MARKIERUNG!A24+7,C24)),"X")</f>
        <v>#REF!</v>
      </c>
      <c r="CJ24" s="26" t="s">
        <v>45</v>
      </c>
      <c r="CK24" s="26" t="s">
        <v>45</v>
      </c>
      <c r="CL24" s="26" t="s">
        <v>45</v>
      </c>
      <c r="CM24" s="26" t="s">
        <v>45</v>
      </c>
      <c r="CN24" s="26" t="s">
        <v>45</v>
      </c>
      <c r="CO24" s="26" t="s">
        <v>45</v>
      </c>
      <c r="CP24" s="26" t="s">
        <v>45</v>
      </c>
      <c r="CQ24" s="26" t="s">
        <v>45</v>
      </c>
      <c r="CR24" s="26" t="s">
        <v>45</v>
      </c>
      <c r="CS24" s="18" t="s">
        <v>45</v>
      </c>
      <c r="CT24" s="18" t="s">
        <v>45</v>
      </c>
      <c r="CU24" s="18" t="s">
        <v>45</v>
      </c>
      <c r="CV24" s="18" t="s">
        <v>45</v>
      </c>
      <c r="CW24" s="18" t="s">
        <v>45</v>
      </c>
      <c r="CX24" s="18" t="s">
        <v>45</v>
      </c>
    </row>
    <row r="25" spans="1:102" x14ac:dyDescent="0.25">
      <c r="A25">
        <v>9</v>
      </c>
      <c r="B25" s="1" t="e">
        <f>TABLE!#REF!</f>
        <v>#REF!</v>
      </c>
      <c r="C25" s="33">
        <v>11</v>
      </c>
      <c r="D25" s="26" t="s">
        <v>45</v>
      </c>
      <c r="E25" s="26" t="s">
        <v>45</v>
      </c>
      <c r="F25" s="26" t="s">
        <v>45</v>
      </c>
      <c r="G25" s="26" t="s">
        <v>45</v>
      </c>
      <c r="H25" s="26" t="s">
        <v>45</v>
      </c>
      <c r="I25" s="26" t="s">
        <v>45</v>
      </c>
      <c r="J25" s="26" t="s">
        <v>45</v>
      </c>
      <c r="K25" s="26" t="s">
        <v>45</v>
      </c>
      <c r="L25" s="26" t="s">
        <v>45</v>
      </c>
      <c r="M25" s="18" t="s">
        <v>45</v>
      </c>
      <c r="N25" s="18" t="s">
        <v>45</v>
      </c>
      <c r="O25" s="18" t="s">
        <v>45</v>
      </c>
      <c r="P25" s="18" t="s">
        <v>45</v>
      </c>
      <c r="Q25" s="18" t="s">
        <v>45</v>
      </c>
      <c r="R25" s="18" t="s">
        <v>45</v>
      </c>
      <c r="S25" s="18" t="e">
        <f>IF(B25="X",(INDEX(#REF!,MARKIERUNG!A25-1,C25)),"X")</f>
        <v>#REF!</v>
      </c>
      <c r="T25" s="37" t="e">
        <f>IF(B25="X",(INDEX(#REF!,MARKIERUNG!A25,C25)),"X")</f>
        <v>#REF!</v>
      </c>
      <c r="U25" s="18" t="e">
        <f>IF(B25="X",(INDEX(#REF!,MARKIERUNG!A25+1,C25)),"X")</f>
        <v>#REF!</v>
      </c>
      <c r="V25" s="26" t="s">
        <v>45</v>
      </c>
      <c r="W25" s="26" t="s">
        <v>45</v>
      </c>
      <c r="X25" s="26" t="s">
        <v>45</v>
      </c>
      <c r="Y25" s="26" t="s">
        <v>45</v>
      </c>
      <c r="Z25" s="26" t="s">
        <v>45</v>
      </c>
      <c r="AA25" s="26" t="s">
        <v>45</v>
      </c>
      <c r="AB25" s="26" t="s">
        <v>45</v>
      </c>
      <c r="AC25" s="26" t="s">
        <v>45</v>
      </c>
      <c r="AD25" s="26" t="s">
        <v>45</v>
      </c>
      <c r="AE25" s="18" t="s">
        <v>45</v>
      </c>
      <c r="AF25" s="18" t="s">
        <v>45</v>
      </c>
      <c r="AG25" s="18" t="s">
        <v>45</v>
      </c>
      <c r="AH25" s="18" t="s">
        <v>45</v>
      </c>
      <c r="AI25" s="18" t="s">
        <v>45</v>
      </c>
      <c r="AJ25" s="18" t="s">
        <v>45</v>
      </c>
      <c r="AK25" s="26" t="s">
        <v>45</v>
      </c>
      <c r="AL25" s="26" t="s">
        <v>45</v>
      </c>
      <c r="AM25" s="26" t="s">
        <v>45</v>
      </c>
      <c r="AN25" s="26" t="s">
        <v>45</v>
      </c>
      <c r="AO25" s="26" t="s">
        <v>45</v>
      </c>
      <c r="AP25" s="26" t="s">
        <v>45</v>
      </c>
      <c r="AQ25" s="26" t="s">
        <v>45</v>
      </c>
      <c r="AR25" s="26" t="s">
        <v>45</v>
      </c>
      <c r="AS25" s="26" t="s">
        <v>45</v>
      </c>
      <c r="AT25" s="18" t="s">
        <v>45</v>
      </c>
      <c r="AU25" s="18" t="s">
        <v>45</v>
      </c>
      <c r="AV25" s="18" t="s">
        <v>45</v>
      </c>
      <c r="AW25" s="18" t="s">
        <v>45</v>
      </c>
      <c r="AX25" s="18" t="s">
        <v>45</v>
      </c>
      <c r="AY25" s="18" t="s">
        <v>45</v>
      </c>
      <c r="AZ25" s="18" t="e">
        <f>IF(B25="X",(INDEX(#REF!,MARKIERUNG!A25+2,C25)),"X")</f>
        <v>#REF!</v>
      </c>
      <c r="BA25" s="18" t="e">
        <f>IF(B25="X",(INDEX(#REF!,MARKIERUNG!A25+3,C25)),"X")</f>
        <v>#REF!</v>
      </c>
      <c r="BB25" s="18" t="e">
        <f>IF(B25="X",(INDEX(#REF!,MARKIERUNG!A25+4,C25)),"X")</f>
        <v>#REF!</v>
      </c>
      <c r="BC25" s="26" t="s">
        <v>45</v>
      </c>
      <c r="BD25" s="26" t="s">
        <v>45</v>
      </c>
      <c r="BE25" s="26" t="s">
        <v>45</v>
      </c>
      <c r="BF25" s="26" t="s">
        <v>45</v>
      </c>
      <c r="BG25" s="26" t="s">
        <v>45</v>
      </c>
      <c r="BH25" s="26" t="s">
        <v>45</v>
      </c>
      <c r="BI25" s="26" t="s">
        <v>45</v>
      </c>
      <c r="BJ25" s="26" t="s">
        <v>45</v>
      </c>
      <c r="BK25" s="26" t="s">
        <v>45</v>
      </c>
      <c r="BL25" s="18" t="s">
        <v>45</v>
      </c>
      <c r="BM25" s="18" t="s">
        <v>45</v>
      </c>
      <c r="BN25" s="18" t="s">
        <v>45</v>
      </c>
      <c r="BO25" s="18" t="s">
        <v>45</v>
      </c>
      <c r="BP25" s="18" t="s">
        <v>45</v>
      </c>
      <c r="BQ25" s="18" t="s">
        <v>45</v>
      </c>
      <c r="BR25" s="26" t="s">
        <v>45</v>
      </c>
      <c r="BS25" s="26" t="s">
        <v>45</v>
      </c>
      <c r="BT25" s="26" t="s">
        <v>45</v>
      </c>
      <c r="BU25" s="26" t="s">
        <v>45</v>
      </c>
      <c r="BV25" s="26" t="s">
        <v>45</v>
      </c>
      <c r="BW25" s="26" t="s">
        <v>45</v>
      </c>
      <c r="BX25" s="26" t="s">
        <v>45</v>
      </c>
      <c r="BY25" s="26" t="s">
        <v>45</v>
      </c>
      <c r="BZ25" s="26" t="s">
        <v>45</v>
      </c>
      <c r="CA25" s="18" t="s">
        <v>45</v>
      </c>
      <c r="CB25" s="18" t="s">
        <v>45</v>
      </c>
      <c r="CC25" s="18" t="s">
        <v>45</v>
      </c>
      <c r="CD25" s="18" t="s">
        <v>45</v>
      </c>
      <c r="CE25" s="18" t="s">
        <v>45</v>
      </c>
      <c r="CF25" s="18" t="s">
        <v>45</v>
      </c>
      <c r="CG25" s="18" t="e">
        <f>IF(B25="X",(INDEX(#REF!,MARKIERUNG!A25+5,C25)),"X")</f>
        <v>#REF!</v>
      </c>
      <c r="CH25" s="18" t="e">
        <f>IF(B25="X",(INDEX(#REF!,MARKIERUNG!A25+6,C25)),"X")</f>
        <v>#REF!</v>
      </c>
      <c r="CI25" s="18" t="e">
        <f>IF(B25="X",(INDEX(#REF!,MARKIERUNG!A25+7,C25)),"X")</f>
        <v>#REF!</v>
      </c>
      <c r="CJ25" s="26" t="s">
        <v>45</v>
      </c>
      <c r="CK25" s="26" t="s">
        <v>45</v>
      </c>
      <c r="CL25" s="26" t="s">
        <v>45</v>
      </c>
      <c r="CM25" s="26" t="s">
        <v>45</v>
      </c>
      <c r="CN25" s="26" t="s">
        <v>45</v>
      </c>
      <c r="CO25" s="26" t="s">
        <v>45</v>
      </c>
      <c r="CP25" s="26" t="s">
        <v>45</v>
      </c>
      <c r="CQ25" s="26" t="s">
        <v>45</v>
      </c>
      <c r="CR25" s="26" t="s">
        <v>45</v>
      </c>
      <c r="CS25" s="18" t="s">
        <v>45</v>
      </c>
      <c r="CT25" s="18" t="s">
        <v>45</v>
      </c>
      <c r="CU25" s="18" t="s">
        <v>45</v>
      </c>
      <c r="CV25" s="18" t="s">
        <v>45</v>
      </c>
      <c r="CW25" s="18" t="s">
        <v>45</v>
      </c>
      <c r="CX25" s="18" t="s">
        <v>45</v>
      </c>
    </row>
    <row r="26" spans="1:102" ht="15.75" thickBot="1" x14ac:dyDescent="0.3">
      <c r="A26">
        <v>9</v>
      </c>
      <c r="B26" s="1" t="e">
        <f>TABLE!#REF!</f>
        <v>#REF!</v>
      </c>
      <c r="C26" s="25">
        <v>12</v>
      </c>
      <c r="D26" s="36" t="s">
        <v>45</v>
      </c>
      <c r="E26" s="36" t="s">
        <v>45</v>
      </c>
      <c r="F26" s="36" t="s">
        <v>45</v>
      </c>
      <c r="G26" s="36" t="s">
        <v>45</v>
      </c>
      <c r="H26" s="36" t="s">
        <v>45</v>
      </c>
      <c r="I26" s="36" t="s">
        <v>45</v>
      </c>
      <c r="J26" s="36" t="s">
        <v>45</v>
      </c>
      <c r="K26" s="36" t="s">
        <v>45</v>
      </c>
      <c r="L26" s="36" t="s">
        <v>45</v>
      </c>
      <c r="M26" s="25" t="s">
        <v>45</v>
      </c>
      <c r="N26" s="25" t="s">
        <v>45</v>
      </c>
      <c r="O26" s="25" t="s">
        <v>45</v>
      </c>
      <c r="P26" s="25" t="s">
        <v>45</v>
      </c>
      <c r="Q26" s="25" t="s">
        <v>45</v>
      </c>
      <c r="R26" s="25" t="s">
        <v>45</v>
      </c>
      <c r="S26" s="25" t="e">
        <f>IF(B26="X",(INDEX(#REF!,MARKIERUNG!A26-1,C26)),"X")</f>
        <v>#REF!</v>
      </c>
      <c r="T26" s="38" t="e">
        <f>IF(B26="X",(INDEX(#REF!,MARKIERUNG!A26,C26)),"X")</f>
        <v>#REF!</v>
      </c>
      <c r="U26" s="25" t="e">
        <f>IF(B26="X",(INDEX(#REF!,MARKIERUNG!A26+1,C26)),"X")</f>
        <v>#REF!</v>
      </c>
      <c r="V26" s="36" t="s">
        <v>45</v>
      </c>
      <c r="W26" s="36" t="s">
        <v>45</v>
      </c>
      <c r="X26" s="36" t="s">
        <v>45</v>
      </c>
      <c r="Y26" s="36" t="s">
        <v>45</v>
      </c>
      <c r="Z26" s="36" t="s">
        <v>45</v>
      </c>
      <c r="AA26" s="36" t="s">
        <v>45</v>
      </c>
      <c r="AB26" s="36" t="s">
        <v>45</v>
      </c>
      <c r="AC26" s="36" t="s">
        <v>45</v>
      </c>
      <c r="AD26" s="36" t="s">
        <v>45</v>
      </c>
      <c r="AE26" s="25" t="s">
        <v>45</v>
      </c>
      <c r="AF26" s="25" t="s">
        <v>45</v>
      </c>
      <c r="AG26" s="25" t="s">
        <v>45</v>
      </c>
      <c r="AH26" s="25" t="s">
        <v>45</v>
      </c>
      <c r="AI26" s="25" t="s">
        <v>45</v>
      </c>
      <c r="AJ26" s="25" t="s">
        <v>45</v>
      </c>
      <c r="AK26" s="36" t="s">
        <v>45</v>
      </c>
      <c r="AL26" s="36" t="s">
        <v>45</v>
      </c>
      <c r="AM26" s="36" t="s">
        <v>45</v>
      </c>
      <c r="AN26" s="36" t="s">
        <v>45</v>
      </c>
      <c r="AO26" s="36" t="s">
        <v>45</v>
      </c>
      <c r="AP26" s="36" t="s">
        <v>45</v>
      </c>
      <c r="AQ26" s="36" t="s">
        <v>45</v>
      </c>
      <c r="AR26" s="36" t="s">
        <v>45</v>
      </c>
      <c r="AS26" s="36" t="s">
        <v>45</v>
      </c>
      <c r="AT26" s="25" t="s">
        <v>45</v>
      </c>
      <c r="AU26" s="25" t="s">
        <v>45</v>
      </c>
      <c r="AV26" s="25" t="s">
        <v>45</v>
      </c>
      <c r="AW26" s="25" t="s">
        <v>45</v>
      </c>
      <c r="AX26" s="25" t="s">
        <v>45</v>
      </c>
      <c r="AY26" s="25" t="s">
        <v>45</v>
      </c>
      <c r="AZ26" s="25" t="e">
        <f>IF(B26="X",(INDEX(#REF!,MARKIERUNG!A26+2,C26)),"X")</f>
        <v>#REF!</v>
      </c>
      <c r="BA26" s="25" t="e">
        <f>IF(B26="X",(INDEX(#REF!,MARKIERUNG!A26+3,C26)),"X")</f>
        <v>#REF!</v>
      </c>
      <c r="BB26" s="25" t="e">
        <f>IF(B26="X",(INDEX(#REF!,MARKIERUNG!A26+4,C26)),"X")</f>
        <v>#REF!</v>
      </c>
      <c r="BC26" s="36" t="s">
        <v>45</v>
      </c>
      <c r="BD26" s="36" t="s">
        <v>45</v>
      </c>
      <c r="BE26" s="36" t="s">
        <v>45</v>
      </c>
      <c r="BF26" s="36" t="s">
        <v>45</v>
      </c>
      <c r="BG26" s="36" t="s">
        <v>45</v>
      </c>
      <c r="BH26" s="36" t="s">
        <v>45</v>
      </c>
      <c r="BI26" s="36" t="s">
        <v>45</v>
      </c>
      <c r="BJ26" s="36" t="s">
        <v>45</v>
      </c>
      <c r="BK26" s="36" t="s">
        <v>45</v>
      </c>
      <c r="BL26" s="25" t="s">
        <v>45</v>
      </c>
      <c r="BM26" s="25" t="s">
        <v>45</v>
      </c>
      <c r="BN26" s="25" t="s">
        <v>45</v>
      </c>
      <c r="BO26" s="25" t="s">
        <v>45</v>
      </c>
      <c r="BP26" s="25" t="s">
        <v>45</v>
      </c>
      <c r="BQ26" s="25" t="s">
        <v>45</v>
      </c>
      <c r="BR26" s="36" t="s">
        <v>45</v>
      </c>
      <c r="BS26" s="36" t="s">
        <v>45</v>
      </c>
      <c r="BT26" s="36" t="s">
        <v>45</v>
      </c>
      <c r="BU26" s="36" t="s">
        <v>45</v>
      </c>
      <c r="BV26" s="36" t="s">
        <v>45</v>
      </c>
      <c r="BW26" s="36" t="s">
        <v>45</v>
      </c>
      <c r="BX26" s="36" t="s">
        <v>45</v>
      </c>
      <c r="BY26" s="36" t="s">
        <v>45</v>
      </c>
      <c r="BZ26" s="36" t="s">
        <v>45</v>
      </c>
      <c r="CA26" s="25" t="s">
        <v>45</v>
      </c>
      <c r="CB26" s="25" t="s">
        <v>45</v>
      </c>
      <c r="CC26" s="25" t="s">
        <v>45</v>
      </c>
      <c r="CD26" s="25" t="s">
        <v>45</v>
      </c>
      <c r="CE26" s="25" t="s">
        <v>45</v>
      </c>
      <c r="CF26" s="25" t="s">
        <v>45</v>
      </c>
      <c r="CG26" s="25" t="e">
        <f>IF(B26="X",(INDEX(#REF!,MARKIERUNG!A26+5,C26)),"X")</f>
        <v>#REF!</v>
      </c>
      <c r="CH26" s="25" t="e">
        <f>IF(B26="X",(INDEX(#REF!,MARKIERUNG!A26+6,C26)),"X")</f>
        <v>#REF!</v>
      </c>
      <c r="CI26" s="25" t="e">
        <f>IF(B26="X",(INDEX(#REF!,MARKIERUNG!A26+7,C26)),"X")</f>
        <v>#REF!</v>
      </c>
      <c r="CJ26" s="36" t="s">
        <v>45</v>
      </c>
      <c r="CK26" s="36" t="s">
        <v>45</v>
      </c>
      <c r="CL26" s="36" t="s">
        <v>45</v>
      </c>
      <c r="CM26" s="36" t="s">
        <v>45</v>
      </c>
      <c r="CN26" s="36" t="s">
        <v>45</v>
      </c>
      <c r="CO26" s="36" t="s">
        <v>45</v>
      </c>
      <c r="CP26" s="36" t="s">
        <v>45</v>
      </c>
      <c r="CQ26" s="36" t="s">
        <v>45</v>
      </c>
      <c r="CR26" s="36" t="s">
        <v>45</v>
      </c>
      <c r="CS26" s="25" t="s">
        <v>45</v>
      </c>
      <c r="CT26" s="25" t="s">
        <v>45</v>
      </c>
      <c r="CU26" s="25" t="s">
        <v>45</v>
      </c>
      <c r="CV26" s="25" t="s">
        <v>45</v>
      </c>
      <c r="CW26" s="25" t="s">
        <v>45</v>
      </c>
      <c r="CX26" s="25" t="s">
        <v>45</v>
      </c>
    </row>
    <row r="27" spans="1:102" x14ac:dyDescent="0.25">
      <c r="A27" t="e">
        <f>TABLE!#REF!</f>
        <v>#REF!</v>
      </c>
      <c r="B27" s="1" t="e">
        <f>TABLE!#REF!</f>
        <v>#REF!</v>
      </c>
      <c r="C27" s="33" t="s">
        <v>41</v>
      </c>
      <c r="D27" s="18" t="e">
        <f>IF($T$27="X","X",(IF(D$2&lt;=$A27,(INDEX(DATA!#REF!,((MATCH($T27,DATA!#REF!,0)+37))-D$2,1)),"X")))</f>
        <v>#REF!</v>
      </c>
      <c r="E27" s="18" t="e">
        <f>IF($T$27="X","X",(IF(E$2&lt;=$A27,(INDEX(DATA!#REF!,((MATCH($T27,DATA!#REF!,0)+37))-E$2,1)),"X")))</f>
        <v>#REF!</v>
      </c>
      <c r="F27" s="18" t="e">
        <f>IF($T$27="X","X",(IF(F$2&lt;=$A27,(INDEX(DATA!#REF!,((MATCH($T27,DATA!#REF!,0)+37))-F$2,1)),"X")))</f>
        <v>#REF!</v>
      </c>
      <c r="G27" s="18" t="e">
        <f>IF($T$27="X","X",(IF(G$2&lt;=$A27,(INDEX(DATA!#REF!,((MATCH($T27,DATA!#REF!,0)+37))-G$2,1)),"X")))</f>
        <v>#REF!</v>
      </c>
      <c r="H27" s="18" t="e">
        <f>IF($T$27="X","X",(IF(H$2&lt;=$A27,(INDEX(DATA!#REF!,((MATCH($T27,DATA!#REF!,0)+37))-H$2,1)),"X")))</f>
        <v>#REF!</v>
      </c>
      <c r="I27" s="18" t="e">
        <f>IF($T$27="X","X",(IF(I$2&lt;=$A27,(INDEX(DATA!#REF!,((MATCH($T27,DATA!#REF!,0)+37))-I$2,1)),"X")))</f>
        <v>#REF!</v>
      </c>
      <c r="J27" s="18" t="e">
        <f>IF($T$27="X","X",(IF(J$2&lt;=$A27,(INDEX(DATA!#REF!,((MATCH($T27,DATA!#REF!,0)+37))-J$2,1)),"X")))</f>
        <v>#REF!</v>
      </c>
      <c r="K27" s="18" t="e">
        <f>IF($T$27="X","X",(IF(K$2&lt;=$A27,(INDEX(DATA!#REF!,((MATCH($T27,DATA!#REF!,0)+37))-K$2,1)),"X")))</f>
        <v>#REF!</v>
      </c>
      <c r="L27" s="18" t="e">
        <f>IF($T$27="X","X",(IF(L$2&lt;=$A27,(INDEX(DATA!#REF!,((MATCH($T27,DATA!#REF!,0)+37))-L$2,1)),"X")))</f>
        <v>#REF!</v>
      </c>
      <c r="M27" s="18" t="e">
        <f>IF($T$27="X","X",(IF(M$2&lt;=$A27,(INDEX(DATA!#REF!,((MATCH($T27,DATA!#REF!,0)+37))-M$2,1)),"X")))</f>
        <v>#REF!</v>
      </c>
      <c r="N27" s="18" t="e">
        <f>IF($T$27="X","X",(IF(N$2&lt;=$A27,(INDEX(DATA!#REF!,((MATCH($T27,DATA!#REF!,0)+37))-N$2,1)),"X")))</f>
        <v>#REF!</v>
      </c>
      <c r="O27" s="18" t="e">
        <f>IF($T$27="X","X",(IF(O$2&lt;=$A27,(INDEX(DATA!#REF!,((MATCH($T27,DATA!#REF!,0)+37))-O$2,1)),"X")))</f>
        <v>#REF!</v>
      </c>
      <c r="P27" s="18" t="e">
        <f>IF($T$27="X","X",(IF(P$2&lt;=$A27,(INDEX(DATA!#REF!,((MATCH($T27,DATA!#REF!,0)+37))-P$2,1)),"X")))</f>
        <v>#REF!</v>
      </c>
      <c r="Q27" s="18" t="e">
        <f>IF($T$27="X","X",(IF(Q$2&lt;=$A27,(INDEX(DATA!#REF!,((MATCH($T27,DATA!#REF!,0)+37))-Q$2,1)),"X")))</f>
        <v>#REF!</v>
      </c>
      <c r="R27" s="18" t="e">
        <f>IF($T$27="X","X",(IF(R$2&lt;=$A27,(INDEX(DATA!#REF!,((MATCH($T27,DATA!#REF!,0)+37))-R$2,1)),"X")))</f>
        <v>#REF!</v>
      </c>
      <c r="S27" s="18" t="e">
        <f>IF($T$27="X","X",(IF(S$2&lt;=$A27,(INDEX(DATA!#REF!,((MATCH($T27,DATA!#REF!,0)+37))-S$2,1)),"X")))</f>
        <v>#REF!</v>
      </c>
      <c r="T27" s="37" t="e">
        <f>IF(B27="X",(IF(TABLE!$A$1=14,"X",(INDEX(TABLE!$A$1:$A$987,TABLE!$A$1,1)))),"X")</f>
        <v>#REF!</v>
      </c>
      <c r="U27" s="18" t="e">
        <f>IF($T$27="X","X",(IF(U$2&lt;=$A27,(INDEX(DATA!#REF!,((MATCH($T27,DATA!#REF!,0)+37))+U$2,1)),"X")))</f>
        <v>#REF!</v>
      </c>
      <c r="V27" s="18" t="e">
        <f>IF($T$27="X","X",(IF(V$2&lt;=$A27,(INDEX(DATA!#REF!,((MATCH($T27,DATA!#REF!,0)+37))+V$2,1)),"X")))</f>
        <v>#REF!</v>
      </c>
      <c r="W27" s="18" t="e">
        <f>IF($T$27="X","X",(IF(W$2&lt;=$A27,(INDEX(DATA!#REF!,((MATCH($T27,DATA!#REF!,0)+37))+W$2,1)),"X")))</f>
        <v>#REF!</v>
      </c>
      <c r="X27" s="18" t="e">
        <f>IF($T$27="X","X",(IF(X$2&lt;=$A27,(INDEX(DATA!#REF!,((MATCH($T27,DATA!#REF!,0)+37))+X$2,1)),"X")))</f>
        <v>#REF!</v>
      </c>
      <c r="Y27" s="18" t="e">
        <f>IF($T$27="X","X",(IF(Y$2&lt;=$A27,(INDEX(DATA!#REF!,((MATCH($T27,DATA!#REF!,0)+37))+Y$2,1)),"X")))</f>
        <v>#REF!</v>
      </c>
      <c r="Z27" s="18" t="e">
        <f>IF($T$27="X","X",(IF(Z$2&lt;=$A27,(INDEX(DATA!#REF!,((MATCH($T27,DATA!#REF!,0)+37))+Z$2,1)),"X")))</f>
        <v>#REF!</v>
      </c>
      <c r="AA27" s="18" t="e">
        <f>IF($T$27="X","X",(IF(AA$2&lt;=$A27,(INDEX(DATA!#REF!,((MATCH($T27,DATA!#REF!,0)+37))+AA$2,1)),"X")))</f>
        <v>#REF!</v>
      </c>
      <c r="AB27" s="18" t="e">
        <f>IF($T$27="X","X",(IF(AB$2&lt;=$A27,(INDEX(DATA!#REF!,((MATCH($T27,DATA!#REF!,0)+37))+AB$2,1)),"X")))</f>
        <v>#REF!</v>
      </c>
      <c r="AC27" s="18" t="e">
        <f>IF($T$27="X","X",(IF(AC$2&lt;=$A27,(INDEX(DATA!#REF!,((MATCH($T27,DATA!#REF!,0)+37))+AC$2,1)),"X")))</f>
        <v>#REF!</v>
      </c>
      <c r="AD27" s="18" t="e">
        <f>IF($T$27="X","X",(IF(AD$2&lt;=$A27,(INDEX(DATA!#REF!,((MATCH($T27,DATA!#REF!,0)+37))+AD$2,1)),"X")))</f>
        <v>#REF!</v>
      </c>
      <c r="AE27" s="18" t="e">
        <f>IF($T$27="X","X",(IF(AE$2&lt;=$A27,(INDEX(DATA!#REF!,((MATCH($T27,DATA!#REF!,0)+37))+AE$2,1)),"X")))</f>
        <v>#REF!</v>
      </c>
      <c r="AF27" s="18" t="e">
        <f>IF($T$27="X","X",(IF(AF$2&lt;=$A27,(INDEX(DATA!#REF!,((MATCH($T27,DATA!#REF!,0)+37))+AF$2,1)),"X")))</f>
        <v>#REF!</v>
      </c>
      <c r="AG27" s="18" t="e">
        <f>IF($T$27="X","X",(IF(AG$2&lt;=$A27,(INDEX(DATA!#REF!,((MATCH($T27,DATA!#REF!,0)+37))+AG$2,1)),"X")))</f>
        <v>#REF!</v>
      </c>
      <c r="AH27" s="18" t="e">
        <f>IF($T$27="X","X",(IF(AH$2&lt;=$A27,(INDEX(DATA!#REF!,((MATCH($T27,DATA!#REF!,0)+37))+AH$2,1)),"X")))</f>
        <v>#REF!</v>
      </c>
      <c r="AI27" s="18" t="e">
        <f>IF($T$27="X","X",(IF(AI$2&lt;=$A27,(INDEX(DATA!#REF!,((MATCH($T27,DATA!#REF!,0)+37))+AI$2,1)),"X")))</f>
        <v>#REF!</v>
      </c>
      <c r="AJ27" s="18" t="e">
        <f>IF($T$27="X","X",(IF(AJ$2&lt;=$A27,(INDEX(DATA!#REF!,((MATCH($T27,DATA!#REF!,0)+37))+AJ$2,1)),"X")))</f>
        <v>#REF!</v>
      </c>
      <c r="AK27" s="18" t="s">
        <v>45</v>
      </c>
      <c r="AL27" s="18" t="s">
        <v>45</v>
      </c>
      <c r="AM27" s="18" t="s">
        <v>45</v>
      </c>
      <c r="AN27" s="18" t="s">
        <v>45</v>
      </c>
      <c r="AO27" s="18" t="s">
        <v>45</v>
      </c>
      <c r="AP27" s="18" t="s">
        <v>45</v>
      </c>
      <c r="AQ27" s="18" t="s">
        <v>45</v>
      </c>
      <c r="AR27" s="18" t="s">
        <v>45</v>
      </c>
      <c r="AS27" s="18" t="s">
        <v>45</v>
      </c>
      <c r="AT27" s="18" t="s">
        <v>45</v>
      </c>
      <c r="AU27" s="18" t="s">
        <v>45</v>
      </c>
      <c r="AV27" s="18" t="s">
        <v>45</v>
      </c>
      <c r="AW27" s="18" t="s">
        <v>45</v>
      </c>
      <c r="AX27" s="18" t="s">
        <v>45</v>
      </c>
      <c r="AY27" s="18" t="s">
        <v>45</v>
      </c>
      <c r="AZ27" s="18" t="s">
        <v>45</v>
      </c>
      <c r="BA27" s="18" t="s">
        <v>45</v>
      </c>
      <c r="BB27" s="18" t="s">
        <v>45</v>
      </c>
      <c r="BC27" s="18" t="s">
        <v>45</v>
      </c>
      <c r="BD27" s="18" t="s">
        <v>45</v>
      </c>
      <c r="BE27" s="18" t="s">
        <v>45</v>
      </c>
      <c r="BF27" s="18" t="s">
        <v>45</v>
      </c>
      <c r="BG27" s="18" t="s">
        <v>45</v>
      </c>
      <c r="BH27" s="18" t="s">
        <v>45</v>
      </c>
      <c r="BI27" s="18" t="s">
        <v>45</v>
      </c>
      <c r="BJ27" s="18" t="s">
        <v>45</v>
      </c>
      <c r="BK27" s="18" t="s">
        <v>45</v>
      </c>
      <c r="BL27" s="18" t="s">
        <v>45</v>
      </c>
      <c r="BM27" s="18" t="s">
        <v>45</v>
      </c>
      <c r="BN27" s="18" t="s">
        <v>45</v>
      </c>
      <c r="BO27" s="18" t="s">
        <v>45</v>
      </c>
      <c r="BP27" s="18" t="s">
        <v>45</v>
      </c>
      <c r="BQ27" s="18" t="s">
        <v>45</v>
      </c>
      <c r="BR27" s="18" t="s">
        <v>45</v>
      </c>
      <c r="BS27" s="18" t="s">
        <v>45</v>
      </c>
      <c r="BT27" s="18" t="s">
        <v>45</v>
      </c>
      <c r="BU27" s="18" t="s">
        <v>45</v>
      </c>
      <c r="BV27" s="18" t="s">
        <v>45</v>
      </c>
      <c r="BW27" s="18" t="s">
        <v>45</v>
      </c>
      <c r="BX27" s="18" t="s">
        <v>45</v>
      </c>
      <c r="BY27" s="18" t="s">
        <v>45</v>
      </c>
      <c r="BZ27" s="18" t="s">
        <v>45</v>
      </c>
      <c r="CA27" s="18" t="s">
        <v>45</v>
      </c>
      <c r="CB27" s="18" t="s">
        <v>45</v>
      </c>
      <c r="CC27" s="18" t="s">
        <v>45</v>
      </c>
      <c r="CD27" s="18" t="s">
        <v>45</v>
      </c>
      <c r="CE27" s="18" t="s">
        <v>45</v>
      </c>
      <c r="CF27" s="18" t="s">
        <v>45</v>
      </c>
      <c r="CG27" s="18" t="s">
        <v>45</v>
      </c>
      <c r="CH27" s="18" t="s">
        <v>45</v>
      </c>
      <c r="CI27" s="18" t="s">
        <v>45</v>
      </c>
      <c r="CJ27" s="18" t="s">
        <v>45</v>
      </c>
      <c r="CK27" s="18" t="s">
        <v>45</v>
      </c>
      <c r="CL27" s="18" t="s">
        <v>45</v>
      </c>
      <c r="CM27" s="18" t="s">
        <v>45</v>
      </c>
      <c r="CN27" s="18" t="s">
        <v>45</v>
      </c>
      <c r="CO27" s="18" t="s">
        <v>45</v>
      </c>
      <c r="CP27" s="18" t="s">
        <v>45</v>
      </c>
      <c r="CQ27" s="18" t="s">
        <v>45</v>
      </c>
      <c r="CR27" s="18" t="s">
        <v>45</v>
      </c>
      <c r="CS27" s="18" t="s">
        <v>45</v>
      </c>
      <c r="CT27" s="18" t="s">
        <v>45</v>
      </c>
      <c r="CU27" s="18" t="s">
        <v>45</v>
      </c>
      <c r="CV27" s="18" t="s">
        <v>45</v>
      </c>
      <c r="CW27" s="18" t="s">
        <v>45</v>
      </c>
      <c r="CX27" s="18" t="s">
        <v>45</v>
      </c>
    </row>
    <row r="28" spans="1:102" ht="15.75" thickBot="1" x14ac:dyDescent="0.3">
      <c r="A28" t="e">
        <f>A27</f>
        <v>#REF!</v>
      </c>
      <c r="B28" s="1" t="e">
        <f>TABLE!#REF!</f>
        <v>#REF!</v>
      </c>
      <c r="C28" s="25" t="s">
        <v>42</v>
      </c>
      <c r="D28" s="25" t="e">
        <f>IF($T$28="X","X",(IF(D$2&lt;=$A28,(INDEX(DATA!#REF!,((MATCH($T28,DATA!#REF!,0)+37))-D$2,1)),"X")))</f>
        <v>#REF!</v>
      </c>
      <c r="E28" s="25" t="e">
        <f>IF($T$28="X","X",(IF(E$2&lt;=$A28,(INDEX(DATA!#REF!,((MATCH($T28,DATA!#REF!,0)+37))-E$2,1)),"X")))</f>
        <v>#REF!</v>
      </c>
      <c r="F28" s="25" t="e">
        <f>IF($T$28="X","X",(IF(F$2&lt;=$A28,(INDEX(DATA!#REF!,((MATCH($T28,DATA!#REF!,0)+37))-F$2,1)),"X")))</f>
        <v>#REF!</v>
      </c>
      <c r="G28" s="25" t="e">
        <f>IF($T$28="X","X",(IF(G$2&lt;=$A28,(INDEX(DATA!#REF!,((MATCH($T28,DATA!#REF!,0)+37))-G$2,1)),"X")))</f>
        <v>#REF!</v>
      </c>
      <c r="H28" s="25" t="e">
        <f>IF($T$28="X","X",(IF(H$2&lt;=$A28,(INDEX(DATA!#REF!,((MATCH($T28,DATA!#REF!,0)+37))-H$2,1)),"X")))</f>
        <v>#REF!</v>
      </c>
      <c r="I28" s="25" t="e">
        <f>IF($T$28="X","X",(IF(I$2&lt;=$A28,(INDEX(DATA!#REF!,((MATCH($T28,DATA!#REF!,0)+37))-I$2,1)),"X")))</f>
        <v>#REF!</v>
      </c>
      <c r="J28" s="25" t="e">
        <f>IF($T$28="X","X",(IF(J$2&lt;=$A28,(INDEX(DATA!#REF!,((MATCH($T28,DATA!#REF!,0)+37))-J$2,1)),"X")))</f>
        <v>#REF!</v>
      </c>
      <c r="K28" s="25" t="e">
        <f>IF($T$28="X","X",(IF(K$2&lt;=$A28,(INDEX(DATA!#REF!,((MATCH($T28,DATA!#REF!,0)+37))-K$2,1)),"X")))</f>
        <v>#REF!</v>
      </c>
      <c r="L28" s="25" t="e">
        <f>IF($T$28="X","X",(IF(L$2&lt;=$A28,(INDEX(DATA!#REF!,((MATCH($T28,DATA!#REF!,0)+37))-L$2,1)),"X")))</f>
        <v>#REF!</v>
      </c>
      <c r="M28" s="25" t="e">
        <f>IF($T$28="X","X",(IF(M$2&lt;=$A28,(INDEX(DATA!#REF!,((MATCH($T28,DATA!#REF!,0)+37))-M$2,1)),"X")))</f>
        <v>#REF!</v>
      </c>
      <c r="N28" s="25" t="e">
        <f>IF($T$28="X","X",(IF(N$2&lt;=$A28,(INDEX(DATA!#REF!,((MATCH($T28,DATA!#REF!,0)+37))-N$2,1)),"X")))</f>
        <v>#REF!</v>
      </c>
      <c r="O28" s="25" t="e">
        <f>IF($T$28="X","X",(IF(O$2&lt;=$A28,(INDEX(DATA!#REF!,((MATCH($T28,DATA!#REF!,0)+37))-O$2,1)),"X")))</f>
        <v>#REF!</v>
      </c>
      <c r="P28" s="25" t="e">
        <f>IF($T$28="X","X",(IF(P$2&lt;=$A28,(INDEX(DATA!#REF!,((MATCH($T28,DATA!#REF!,0)+37))-P$2,1)),"X")))</f>
        <v>#REF!</v>
      </c>
      <c r="Q28" s="25" t="e">
        <f>IF($T$28="X","X",(IF(Q$2&lt;=$A28,(INDEX(DATA!#REF!,((MATCH($T28,DATA!#REF!,0)+37))-Q$2,1)),"X")))</f>
        <v>#REF!</v>
      </c>
      <c r="R28" s="25" t="e">
        <f>IF($T$28="X","X",(IF(R$2&lt;=$A28,(INDEX(DATA!#REF!,((MATCH($T28,DATA!#REF!,0)+37))-R$2,1)),"X")))</f>
        <v>#REF!</v>
      </c>
      <c r="S28" s="25" t="e">
        <f>IF($T$28="X","X",(IF(S$2&lt;=$A28,(INDEX(DATA!#REF!,((MATCH($T28,DATA!#REF!,0)+37))-S$2,1)),"X")))</f>
        <v>#REF!</v>
      </c>
      <c r="T28" s="38" t="e">
        <f>IF(B28="X",(IF(TABLE!$A$1&lt;=15,"X",(INDEX(TABLE!$A$1:$A$987,TABLE!$A$1-1,1)))),"X")</f>
        <v>#REF!</v>
      </c>
      <c r="U28" s="25" t="e">
        <f>IF($T$28="X","X",(IF(U$2&lt;=$A28,(INDEX(DATA!#REF!,((MATCH($T28,DATA!#REF!,0)+37))+U$2,1)),"X")))</f>
        <v>#REF!</v>
      </c>
      <c r="V28" s="25" t="e">
        <f>IF($T$28="X","X",(IF(V$2&lt;=$A28,(INDEX(DATA!#REF!,((MATCH($T28,DATA!#REF!,0)+37))+V$2,1)),"X")))</f>
        <v>#REF!</v>
      </c>
      <c r="W28" s="25" t="e">
        <f>IF($T$28="X","X",(IF(W$2&lt;=$A28,(INDEX(DATA!#REF!,((MATCH($T28,DATA!#REF!,0)+37))+W$2,1)),"X")))</f>
        <v>#REF!</v>
      </c>
      <c r="X28" s="25" t="e">
        <f>IF($T$28="X","X",(IF(X$2&lt;=$A28,(INDEX(DATA!#REF!,((MATCH($T28,DATA!#REF!,0)+37))+X$2,1)),"X")))</f>
        <v>#REF!</v>
      </c>
      <c r="Y28" s="25" t="e">
        <f>IF($T$28="X","X",(IF(Y$2&lt;=$A28,(INDEX(DATA!#REF!,((MATCH($T28,DATA!#REF!,0)+37))+Y$2,1)),"X")))</f>
        <v>#REF!</v>
      </c>
      <c r="Z28" s="25" t="e">
        <f>IF($T$28="X","X",(IF(Z$2&lt;=$A28,(INDEX(DATA!#REF!,((MATCH($T28,DATA!#REF!,0)+37))+Z$2,1)),"X")))</f>
        <v>#REF!</v>
      </c>
      <c r="AA28" s="25" t="e">
        <f>IF($T$28="X","X",(IF(AA$2&lt;=$A28,(INDEX(DATA!#REF!,((MATCH($T28,DATA!#REF!,0)+37))+AA$2,1)),"X")))</f>
        <v>#REF!</v>
      </c>
      <c r="AB28" s="25" t="e">
        <f>IF($T$28="X","X",(IF(AB$2&lt;=$A28,(INDEX(DATA!#REF!,((MATCH($T28,DATA!#REF!,0)+37))+AB$2,1)),"X")))</f>
        <v>#REF!</v>
      </c>
      <c r="AC28" s="25" t="e">
        <f>IF($T$28="X","X",(IF(AC$2&lt;=$A28,(INDEX(DATA!#REF!,((MATCH($T28,DATA!#REF!,0)+37))+AC$2,1)),"X")))</f>
        <v>#REF!</v>
      </c>
      <c r="AD28" s="25" t="e">
        <f>IF($T$28="X","X",(IF(AD$2&lt;=$A28,(INDEX(DATA!#REF!,((MATCH($T28,DATA!#REF!,0)+37))+AD$2,1)),"X")))</f>
        <v>#REF!</v>
      </c>
      <c r="AE28" s="25" t="e">
        <f>IF($T$28="X","X",(IF(AE$2&lt;=$A28,(INDEX(DATA!#REF!,((MATCH($T28,DATA!#REF!,0)+37))+AE$2,1)),"X")))</f>
        <v>#REF!</v>
      </c>
      <c r="AF28" s="25" t="e">
        <f>IF($T$28="X","X",(IF(AF$2&lt;=$A28,(INDEX(DATA!#REF!,((MATCH($T28,DATA!#REF!,0)+37))+AF$2,1)),"X")))</f>
        <v>#REF!</v>
      </c>
      <c r="AG28" s="25" t="e">
        <f>IF($T$28="X","X",(IF(AG$2&lt;=$A28,(INDEX(DATA!#REF!,((MATCH($T28,DATA!#REF!,0)+37))+AG$2,1)),"X")))</f>
        <v>#REF!</v>
      </c>
      <c r="AH28" s="25" t="e">
        <f>IF($T$28="X","X",(IF(AH$2&lt;=$A28,(INDEX(DATA!#REF!,((MATCH($T28,DATA!#REF!,0)+37))+AH$2,1)),"X")))</f>
        <v>#REF!</v>
      </c>
      <c r="AI28" s="25" t="e">
        <f>IF($T$28="X","X",(IF(AI$2&lt;=$A28,(INDEX(DATA!#REF!,((MATCH($T28,DATA!#REF!,0)+37))+AI$2,1)),"X")))</f>
        <v>#REF!</v>
      </c>
      <c r="AJ28" s="25" t="e">
        <f>IF($T$28="X","X",(IF(AJ$2&lt;=$A28,(INDEX(DATA!#REF!,((MATCH($T28,DATA!#REF!,0)+37))+AJ$2,1)),"X")))</f>
        <v>#REF!</v>
      </c>
      <c r="AK28" s="25" t="s">
        <v>45</v>
      </c>
      <c r="AL28" s="25" t="s">
        <v>45</v>
      </c>
      <c r="AM28" s="25" t="s">
        <v>45</v>
      </c>
      <c r="AN28" s="25" t="s">
        <v>45</v>
      </c>
      <c r="AO28" s="25" t="s">
        <v>45</v>
      </c>
      <c r="AP28" s="25" t="s">
        <v>45</v>
      </c>
      <c r="AQ28" s="25" t="s">
        <v>45</v>
      </c>
      <c r="AR28" s="25" t="s">
        <v>45</v>
      </c>
      <c r="AS28" s="25" t="s">
        <v>45</v>
      </c>
      <c r="AT28" s="25" t="s">
        <v>45</v>
      </c>
      <c r="AU28" s="25" t="s">
        <v>45</v>
      </c>
      <c r="AV28" s="25" t="s">
        <v>45</v>
      </c>
      <c r="AW28" s="25" t="s">
        <v>45</v>
      </c>
      <c r="AX28" s="25" t="s">
        <v>45</v>
      </c>
      <c r="AY28" s="25" t="s">
        <v>45</v>
      </c>
      <c r="AZ28" s="25" t="s">
        <v>45</v>
      </c>
      <c r="BA28" s="25" t="s">
        <v>45</v>
      </c>
      <c r="BB28" s="25" t="s">
        <v>45</v>
      </c>
      <c r="BC28" s="25" t="s">
        <v>45</v>
      </c>
      <c r="BD28" s="25" t="s">
        <v>45</v>
      </c>
      <c r="BE28" s="25" t="s">
        <v>45</v>
      </c>
      <c r="BF28" s="25" t="s">
        <v>45</v>
      </c>
      <c r="BG28" s="25" t="s">
        <v>45</v>
      </c>
      <c r="BH28" s="25" t="s">
        <v>45</v>
      </c>
      <c r="BI28" s="25" t="s">
        <v>45</v>
      </c>
      <c r="BJ28" s="25" t="s">
        <v>45</v>
      </c>
      <c r="BK28" s="25" t="s">
        <v>45</v>
      </c>
      <c r="BL28" s="25" t="s">
        <v>45</v>
      </c>
      <c r="BM28" s="25" t="s">
        <v>45</v>
      </c>
      <c r="BN28" s="25" t="s">
        <v>45</v>
      </c>
      <c r="BO28" s="25" t="s">
        <v>45</v>
      </c>
      <c r="BP28" s="25" t="s">
        <v>45</v>
      </c>
      <c r="BQ28" s="25" t="s">
        <v>45</v>
      </c>
      <c r="BR28" s="25" t="s">
        <v>45</v>
      </c>
      <c r="BS28" s="25" t="s">
        <v>45</v>
      </c>
      <c r="BT28" s="25" t="s">
        <v>45</v>
      </c>
      <c r="BU28" s="25" t="s">
        <v>45</v>
      </c>
      <c r="BV28" s="25" t="s">
        <v>45</v>
      </c>
      <c r="BW28" s="25" t="s">
        <v>45</v>
      </c>
      <c r="BX28" s="25" t="s">
        <v>45</v>
      </c>
      <c r="BY28" s="25" t="s">
        <v>45</v>
      </c>
      <c r="BZ28" s="25" t="s">
        <v>45</v>
      </c>
      <c r="CA28" s="25" t="s">
        <v>45</v>
      </c>
      <c r="CB28" s="25" t="s">
        <v>45</v>
      </c>
      <c r="CC28" s="25" t="s">
        <v>45</v>
      </c>
      <c r="CD28" s="25" t="s">
        <v>45</v>
      </c>
      <c r="CE28" s="25" t="s">
        <v>45</v>
      </c>
      <c r="CF28" s="25" t="s">
        <v>45</v>
      </c>
      <c r="CG28" s="25" t="s">
        <v>45</v>
      </c>
      <c r="CH28" s="25" t="s">
        <v>45</v>
      </c>
      <c r="CI28" s="25" t="s">
        <v>45</v>
      </c>
      <c r="CJ28" s="25" t="s">
        <v>45</v>
      </c>
      <c r="CK28" s="25" t="s">
        <v>45</v>
      </c>
      <c r="CL28" s="25" t="s">
        <v>45</v>
      </c>
      <c r="CM28" s="25" t="s">
        <v>45</v>
      </c>
      <c r="CN28" s="25" t="s">
        <v>45</v>
      </c>
      <c r="CO28" s="25" t="s">
        <v>45</v>
      </c>
      <c r="CP28" s="25" t="s">
        <v>45</v>
      </c>
      <c r="CQ28" s="25" t="s">
        <v>45</v>
      </c>
      <c r="CR28" s="25" t="s">
        <v>45</v>
      </c>
      <c r="CS28" s="25" t="s">
        <v>45</v>
      </c>
      <c r="CT28" s="25" t="s">
        <v>45</v>
      </c>
      <c r="CU28" s="25" t="s">
        <v>45</v>
      </c>
      <c r="CV28" s="25" t="s">
        <v>45</v>
      </c>
      <c r="CW28" s="25" t="s">
        <v>45</v>
      </c>
      <c r="CX28" s="25" t="s">
        <v>45</v>
      </c>
    </row>
    <row r="29" spans="1:102" x14ac:dyDescent="0.25">
      <c r="B29" s="1" t="e">
        <f>TABLE!#REF!</f>
        <v>#REF!</v>
      </c>
      <c r="C29" s="33">
        <v>0</v>
      </c>
      <c r="D29" s="18" t="s">
        <v>45</v>
      </c>
      <c r="E29" s="18" t="s">
        <v>45</v>
      </c>
      <c r="F29" s="18" t="s">
        <v>45</v>
      </c>
      <c r="G29" s="18" t="s">
        <v>45</v>
      </c>
      <c r="H29" s="18" t="s">
        <v>45</v>
      </c>
      <c r="I29" s="18" t="s">
        <v>45</v>
      </c>
      <c r="J29" s="18" t="s">
        <v>45</v>
      </c>
      <c r="K29" s="18" t="s">
        <v>45</v>
      </c>
      <c r="L29" s="18" t="s">
        <v>45</v>
      </c>
      <c r="M29" s="18" t="s">
        <v>45</v>
      </c>
      <c r="N29" s="18" t="s">
        <v>45</v>
      </c>
      <c r="O29" s="18" t="s">
        <v>45</v>
      </c>
      <c r="P29" s="18" t="s">
        <v>45</v>
      </c>
      <c r="Q29" s="18" t="s">
        <v>45</v>
      </c>
      <c r="R29" s="18" t="s">
        <v>45</v>
      </c>
      <c r="S29" s="18" t="s">
        <v>45</v>
      </c>
      <c r="T29" s="18" t="e">
        <f>IF(B29="X",0,"X")</f>
        <v>#REF!</v>
      </c>
      <c r="U29" s="18" t="e">
        <f>IF(T29="X","X",10)</f>
        <v>#REF!</v>
      </c>
      <c r="V29" s="18" t="e">
        <f>IF(U29="X","X",20)</f>
        <v>#REF!</v>
      </c>
      <c r="W29" s="18" t="e">
        <f>IF(V29="X","X",30)</f>
        <v>#REF!</v>
      </c>
      <c r="X29" s="18" t="s">
        <v>45</v>
      </c>
      <c r="Y29" s="18" t="s">
        <v>45</v>
      </c>
      <c r="Z29" s="18" t="s">
        <v>45</v>
      </c>
      <c r="AA29" s="18" t="s">
        <v>45</v>
      </c>
      <c r="AB29" s="18" t="s">
        <v>45</v>
      </c>
      <c r="AC29" s="18" t="s">
        <v>45</v>
      </c>
      <c r="AD29" s="18" t="s">
        <v>45</v>
      </c>
      <c r="AE29" s="18" t="s">
        <v>45</v>
      </c>
      <c r="AF29" s="18" t="s">
        <v>45</v>
      </c>
      <c r="AG29" s="18" t="s">
        <v>45</v>
      </c>
      <c r="AH29" s="18" t="s">
        <v>45</v>
      </c>
      <c r="AI29" s="18" t="s">
        <v>45</v>
      </c>
      <c r="AJ29" s="18" t="s">
        <v>45</v>
      </c>
      <c r="AK29" s="18" t="s">
        <v>45</v>
      </c>
      <c r="AL29" s="18" t="s">
        <v>45</v>
      </c>
      <c r="AM29" s="18" t="s">
        <v>45</v>
      </c>
      <c r="AN29" s="18" t="s">
        <v>45</v>
      </c>
      <c r="AO29" s="18" t="s">
        <v>45</v>
      </c>
      <c r="AP29" s="18" t="s">
        <v>45</v>
      </c>
      <c r="AQ29" s="18" t="s">
        <v>45</v>
      </c>
      <c r="AR29" s="18" t="s">
        <v>45</v>
      </c>
      <c r="AS29" s="18" t="s">
        <v>45</v>
      </c>
      <c r="AT29" s="18" t="s">
        <v>45</v>
      </c>
      <c r="AU29" s="18" t="s">
        <v>45</v>
      </c>
      <c r="AV29" s="18" t="s">
        <v>45</v>
      </c>
      <c r="AW29" s="18" t="s">
        <v>45</v>
      </c>
      <c r="AX29" s="18" t="s">
        <v>45</v>
      </c>
      <c r="AY29" s="18" t="s">
        <v>45</v>
      </c>
      <c r="AZ29" s="18" t="s">
        <v>45</v>
      </c>
      <c r="BA29" s="18" t="s">
        <v>45</v>
      </c>
      <c r="BB29" s="18" t="s">
        <v>45</v>
      </c>
      <c r="BC29" s="18" t="s">
        <v>45</v>
      </c>
      <c r="BD29" s="18" t="s">
        <v>45</v>
      </c>
      <c r="BE29" s="18" t="s">
        <v>45</v>
      </c>
      <c r="BF29" s="18" t="s">
        <v>45</v>
      </c>
      <c r="BG29" s="18" t="s">
        <v>45</v>
      </c>
      <c r="BH29" s="18" t="s">
        <v>45</v>
      </c>
      <c r="BI29" s="18" t="s">
        <v>45</v>
      </c>
      <c r="BJ29" s="18" t="s">
        <v>45</v>
      </c>
      <c r="BK29" s="18" t="s">
        <v>45</v>
      </c>
      <c r="BL29" s="18" t="s">
        <v>45</v>
      </c>
      <c r="BM29" s="18" t="s">
        <v>45</v>
      </c>
      <c r="BN29" s="18" t="s">
        <v>45</v>
      </c>
      <c r="BO29" s="18" t="s">
        <v>45</v>
      </c>
      <c r="BP29" s="18" t="s">
        <v>45</v>
      </c>
      <c r="BQ29" s="18" t="s">
        <v>45</v>
      </c>
      <c r="BR29" s="18" t="s">
        <v>45</v>
      </c>
      <c r="BS29" s="18" t="s">
        <v>45</v>
      </c>
      <c r="BT29" s="18" t="s">
        <v>45</v>
      </c>
      <c r="BU29" s="18" t="s">
        <v>45</v>
      </c>
      <c r="BV29" s="18" t="s">
        <v>45</v>
      </c>
      <c r="BW29" s="18" t="s">
        <v>45</v>
      </c>
      <c r="BX29" s="18" t="s">
        <v>45</v>
      </c>
      <c r="BY29" s="18" t="s">
        <v>45</v>
      </c>
      <c r="BZ29" s="18" t="s">
        <v>45</v>
      </c>
      <c r="CA29" s="18" t="s">
        <v>45</v>
      </c>
      <c r="CB29" s="18" t="s">
        <v>45</v>
      </c>
      <c r="CC29" s="18" t="s">
        <v>45</v>
      </c>
      <c r="CD29" s="18" t="s">
        <v>45</v>
      </c>
      <c r="CE29" s="18" t="s">
        <v>45</v>
      </c>
      <c r="CF29" s="18" t="s">
        <v>45</v>
      </c>
      <c r="CG29" s="18" t="s">
        <v>45</v>
      </c>
      <c r="CH29" s="18" t="s">
        <v>45</v>
      </c>
      <c r="CI29" s="18" t="s">
        <v>45</v>
      </c>
      <c r="CJ29" s="18" t="s">
        <v>45</v>
      </c>
      <c r="CK29" s="18" t="s">
        <v>45</v>
      </c>
      <c r="CL29" s="18" t="s">
        <v>45</v>
      </c>
      <c r="CM29" s="18" t="s">
        <v>45</v>
      </c>
      <c r="CN29" s="18" t="s">
        <v>45</v>
      </c>
      <c r="CO29" s="18" t="s">
        <v>45</v>
      </c>
      <c r="CP29" s="18" t="s">
        <v>45</v>
      </c>
      <c r="CQ29" s="18" t="s">
        <v>45</v>
      </c>
      <c r="CR29" s="18" t="s">
        <v>45</v>
      </c>
      <c r="CS29" s="18" t="s">
        <v>45</v>
      </c>
      <c r="CT29" s="18" t="s">
        <v>45</v>
      </c>
      <c r="CU29" s="18" t="s">
        <v>45</v>
      </c>
      <c r="CV29" s="18" t="s">
        <v>45</v>
      </c>
      <c r="CW29" s="18" t="s">
        <v>45</v>
      </c>
      <c r="CX29" s="18" t="s">
        <v>45</v>
      </c>
    </row>
    <row r="30" spans="1:102" x14ac:dyDescent="0.25">
      <c r="B30" s="1" t="e">
        <f>TABLE!#REF!</f>
        <v>#REF!</v>
      </c>
      <c r="C30" s="33">
        <v>1</v>
      </c>
      <c r="D30" s="18" t="s">
        <v>45</v>
      </c>
      <c r="E30" s="18" t="s">
        <v>45</v>
      </c>
      <c r="F30" s="18" t="s">
        <v>45</v>
      </c>
      <c r="G30" s="18" t="s">
        <v>45</v>
      </c>
      <c r="H30" s="18" t="s">
        <v>45</v>
      </c>
      <c r="I30" s="18" t="s">
        <v>45</v>
      </c>
      <c r="J30" s="18" t="s">
        <v>45</v>
      </c>
      <c r="K30" s="18" t="s">
        <v>45</v>
      </c>
      <c r="L30" s="18" t="s">
        <v>45</v>
      </c>
      <c r="M30" s="18" t="s">
        <v>45</v>
      </c>
      <c r="N30" s="18" t="s">
        <v>45</v>
      </c>
      <c r="O30" s="18" t="s">
        <v>45</v>
      </c>
      <c r="P30" s="18" t="s">
        <v>45</v>
      </c>
      <c r="Q30" s="18" t="s">
        <v>45</v>
      </c>
      <c r="R30" s="18" t="s">
        <v>45</v>
      </c>
      <c r="S30" s="18" t="s">
        <v>45</v>
      </c>
      <c r="T30" s="18" t="e">
        <f>IF(B30="X",1,"X")</f>
        <v>#REF!</v>
      </c>
      <c r="U30" s="18" t="e">
        <f>IF(T30="X","X",11)</f>
        <v>#REF!</v>
      </c>
      <c r="V30" s="18" t="e">
        <f>IF(U30="X","X",21)</f>
        <v>#REF!</v>
      </c>
      <c r="W30" s="18" t="e">
        <f>IF(V30="X","X",31)</f>
        <v>#REF!</v>
      </c>
      <c r="X30" s="18" t="s">
        <v>45</v>
      </c>
      <c r="Y30" s="18" t="s">
        <v>45</v>
      </c>
      <c r="Z30" s="18" t="s">
        <v>45</v>
      </c>
      <c r="AA30" s="18" t="s">
        <v>45</v>
      </c>
      <c r="AB30" s="18" t="s">
        <v>45</v>
      </c>
      <c r="AC30" s="18" t="s">
        <v>45</v>
      </c>
      <c r="AD30" s="18" t="s">
        <v>45</v>
      </c>
      <c r="AE30" s="18" t="s">
        <v>45</v>
      </c>
      <c r="AF30" s="18" t="s">
        <v>45</v>
      </c>
      <c r="AG30" s="18" t="s">
        <v>45</v>
      </c>
      <c r="AH30" s="18" t="s">
        <v>45</v>
      </c>
      <c r="AI30" s="18" t="s">
        <v>45</v>
      </c>
      <c r="AJ30" s="18" t="s">
        <v>45</v>
      </c>
      <c r="AK30" s="18" t="s">
        <v>45</v>
      </c>
      <c r="AL30" s="18" t="s">
        <v>45</v>
      </c>
      <c r="AM30" s="18" t="s">
        <v>45</v>
      </c>
      <c r="AN30" s="18" t="s">
        <v>45</v>
      </c>
      <c r="AO30" s="18" t="s">
        <v>45</v>
      </c>
      <c r="AP30" s="18" t="s">
        <v>45</v>
      </c>
      <c r="AQ30" s="18" t="s">
        <v>45</v>
      </c>
      <c r="AR30" s="18" t="s">
        <v>45</v>
      </c>
      <c r="AS30" s="18" t="s">
        <v>45</v>
      </c>
      <c r="AT30" s="18" t="s">
        <v>45</v>
      </c>
      <c r="AU30" s="18" t="s">
        <v>45</v>
      </c>
      <c r="AV30" s="18" t="s">
        <v>45</v>
      </c>
      <c r="AW30" s="18" t="s">
        <v>45</v>
      </c>
      <c r="AX30" s="18" t="s">
        <v>45</v>
      </c>
      <c r="AY30" s="18" t="s">
        <v>45</v>
      </c>
      <c r="AZ30" s="18" t="s">
        <v>45</v>
      </c>
      <c r="BA30" s="18" t="s">
        <v>45</v>
      </c>
      <c r="BB30" s="18" t="s">
        <v>45</v>
      </c>
      <c r="BC30" s="18" t="s">
        <v>45</v>
      </c>
      <c r="BD30" s="18" t="s">
        <v>45</v>
      </c>
      <c r="BE30" s="18" t="s">
        <v>45</v>
      </c>
      <c r="BF30" s="18" t="s">
        <v>45</v>
      </c>
      <c r="BG30" s="18" t="s">
        <v>45</v>
      </c>
      <c r="BH30" s="18" t="s">
        <v>45</v>
      </c>
      <c r="BI30" s="18" t="s">
        <v>45</v>
      </c>
      <c r="BJ30" s="18" t="s">
        <v>45</v>
      </c>
      <c r="BK30" s="18" t="s">
        <v>45</v>
      </c>
      <c r="BL30" s="18" t="s">
        <v>45</v>
      </c>
      <c r="BM30" s="18" t="s">
        <v>45</v>
      </c>
      <c r="BN30" s="18" t="s">
        <v>45</v>
      </c>
      <c r="BO30" s="18" t="s">
        <v>45</v>
      </c>
      <c r="BP30" s="18" t="s">
        <v>45</v>
      </c>
      <c r="BQ30" s="18" t="s">
        <v>45</v>
      </c>
      <c r="BR30" s="18" t="s">
        <v>45</v>
      </c>
      <c r="BS30" s="18" t="s">
        <v>45</v>
      </c>
      <c r="BT30" s="18" t="s">
        <v>45</v>
      </c>
      <c r="BU30" s="18" t="s">
        <v>45</v>
      </c>
      <c r="BV30" s="18" t="s">
        <v>45</v>
      </c>
      <c r="BW30" s="18" t="s">
        <v>45</v>
      </c>
      <c r="BX30" s="18" t="s">
        <v>45</v>
      </c>
      <c r="BY30" s="18" t="s">
        <v>45</v>
      </c>
      <c r="BZ30" s="18" t="s">
        <v>45</v>
      </c>
      <c r="CA30" s="18" t="s">
        <v>45</v>
      </c>
      <c r="CB30" s="18" t="s">
        <v>45</v>
      </c>
      <c r="CC30" s="18" t="s">
        <v>45</v>
      </c>
      <c r="CD30" s="18" t="s">
        <v>45</v>
      </c>
      <c r="CE30" s="18" t="s">
        <v>45</v>
      </c>
      <c r="CF30" s="18" t="s">
        <v>45</v>
      </c>
      <c r="CG30" s="18" t="s">
        <v>45</v>
      </c>
      <c r="CH30" s="18" t="s">
        <v>45</v>
      </c>
      <c r="CI30" s="18" t="s">
        <v>45</v>
      </c>
      <c r="CJ30" s="18" t="s">
        <v>45</v>
      </c>
      <c r="CK30" s="18" t="s">
        <v>45</v>
      </c>
      <c r="CL30" s="18" t="s">
        <v>45</v>
      </c>
      <c r="CM30" s="18" t="s">
        <v>45</v>
      </c>
      <c r="CN30" s="18" t="s">
        <v>45</v>
      </c>
      <c r="CO30" s="18" t="s">
        <v>45</v>
      </c>
      <c r="CP30" s="18" t="s">
        <v>45</v>
      </c>
      <c r="CQ30" s="18" t="s">
        <v>45</v>
      </c>
      <c r="CR30" s="18" t="s">
        <v>45</v>
      </c>
      <c r="CS30" s="18" t="s">
        <v>45</v>
      </c>
      <c r="CT30" s="18" t="s">
        <v>45</v>
      </c>
      <c r="CU30" s="18" t="s">
        <v>45</v>
      </c>
      <c r="CV30" s="18" t="s">
        <v>45</v>
      </c>
      <c r="CW30" s="18" t="s">
        <v>45</v>
      </c>
      <c r="CX30" s="18" t="s">
        <v>45</v>
      </c>
    </row>
    <row r="31" spans="1:102" x14ac:dyDescent="0.25">
      <c r="B31" s="1" t="e">
        <f>TABLE!#REF!</f>
        <v>#REF!</v>
      </c>
      <c r="C31" s="33">
        <v>2</v>
      </c>
      <c r="D31" s="26" t="s">
        <v>45</v>
      </c>
      <c r="E31" s="26" t="s">
        <v>45</v>
      </c>
      <c r="F31" s="26" t="s">
        <v>45</v>
      </c>
      <c r="G31" s="26" t="s">
        <v>45</v>
      </c>
      <c r="H31" s="26" t="s">
        <v>45</v>
      </c>
      <c r="I31" s="26" t="s">
        <v>45</v>
      </c>
      <c r="J31" s="26" t="s">
        <v>45</v>
      </c>
      <c r="K31" s="26" t="s">
        <v>45</v>
      </c>
      <c r="L31" s="26" t="s">
        <v>45</v>
      </c>
      <c r="M31" s="26" t="s">
        <v>45</v>
      </c>
      <c r="N31" s="26" t="s">
        <v>45</v>
      </c>
      <c r="O31" s="26" t="s">
        <v>45</v>
      </c>
      <c r="P31" s="26" t="s">
        <v>45</v>
      </c>
      <c r="Q31" s="26" t="s">
        <v>45</v>
      </c>
      <c r="R31" s="26" t="s">
        <v>45</v>
      </c>
      <c r="S31" s="26" t="s">
        <v>45</v>
      </c>
      <c r="T31" s="18" t="e">
        <f>IF(B31="X",2,"X")</f>
        <v>#REF!</v>
      </c>
      <c r="U31" s="18" t="e">
        <f>IF(T31="X","X",12)</f>
        <v>#REF!</v>
      </c>
      <c r="V31" s="18" t="e">
        <f>IF(U31="X","X",22)</f>
        <v>#REF!</v>
      </c>
      <c r="W31" s="18" t="e">
        <f>IF(V31="X","X",32)</f>
        <v>#REF!</v>
      </c>
      <c r="X31" s="26" t="s">
        <v>45</v>
      </c>
      <c r="Y31" s="26" t="s">
        <v>45</v>
      </c>
      <c r="Z31" s="26" t="s">
        <v>45</v>
      </c>
      <c r="AA31" s="26" t="s">
        <v>45</v>
      </c>
      <c r="AB31" s="26" t="s">
        <v>45</v>
      </c>
      <c r="AC31" s="26" t="s">
        <v>45</v>
      </c>
      <c r="AD31" s="26" t="s">
        <v>45</v>
      </c>
      <c r="AE31" s="26" t="s">
        <v>45</v>
      </c>
      <c r="AF31" s="26" t="s">
        <v>45</v>
      </c>
      <c r="AG31" s="26" t="s">
        <v>45</v>
      </c>
      <c r="AH31" s="26" t="s">
        <v>45</v>
      </c>
      <c r="AI31" s="26" t="s">
        <v>45</v>
      </c>
      <c r="AJ31" s="26" t="s">
        <v>45</v>
      </c>
      <c r="AK31" s="26" t="s">
        <v>45</v>
      </c>
      <c r="AL31" s="26" t="s">
        <v>45</v>
      </c>
      <c r="AM31" s="26" t="s">
        <v>45</v>
      </c>
      <c r="AN31" s="26" t="s">
        <v>45</v>
      </c>
      <c r="AO31" s="26" t="s">
        <v>45</v>
      </c>
      <c r="AP31" s="26" t="s">
        <v>45</v>
      </c>
      <c r="AQ31" s="26" t="s">
        <v>45</v>
      </c>
      <c r="AR31" s="26" t="s">
        <v>45</v>
      </c>
      <c r="AS31" s="26" t="s">
        <v>45</v>
      </c>
      <c r="AT31" s="26" t="s">
        <v>45</v>
      </c>
      <c r="AU31" s="26" t="s">
        <v>45</v>
      </c>
      <c r="AV31" s="26" t="s">
        <v>45</v>
      </c>
      <c r="AW31" s="26" t="s">
        <v>45</v>
      </c>
      <c r="AX31" s="26" t="s">
        <v>45</v>
      </c>
      <c r="AY31" s="26" t="s">
        <v>45</v>
      </c>
      <c r="AZ31" s="26" t="s">
        <v>45</v>
      </c>
      <c r="BA31" s="26" t="s">
        <v>45</v>
      </c>
      <c r="BB31" s="26" t="s">
        <v>45</v>
      </c>
      <c r="BC31" s="26" t="s">
        <v>45</v>
      </c>
      <c r="BD31" s="26" t="s">
        <v>45</v>
      </c>
      <c r="BE31" s="26" t="s">
        <v>45</v>
      </c>
      <c r="BF31" s="26" t="s">
        <v>45</v>
      </c>
      <c r="BG31" s="26" t="s">
        <v>45</v>
      </c>
      <c r="BH31" s="26" t="s">
        <v>45</v>
      </c>
      <c r="BI31" s="26" t="s">
        <v>45</v>
      </c>
      <c r="BJ31" s="26" t="s">
        <v>45</v>
      </c>
      <c r="BK31" s="26" t="s">
        <v>45</v>
      </c>
      <c r="BL31" s="26" t="s">
        <v>45</v>
      </c>
      <c r="BM31" s="26" t="s">
        <v>45</v>
      </c>
      <c r="BN31" s="26" t="s">
        <v>45</v>
      </c>
      <c r="BO31" s="26" t="s">
        <v>45</v>
      </c>
      <c r="BP31" s="26" t="s">
        <v>45</v>
      </c>
      <c r="BQ31" s="26" t="s">
        <v>45</v>
      </c>
      <c r="BR31" s="26" t="s">
        <v>45</v>
      </c>
      <c r="BS31" s="26" t="s">
        <v>45</v>
      </c>
      <c r="BT31" s="26" t="s">
        <v>45</v>
      </c>
      <c r="BU31" s="26" t="s">
        <v>45</v>
      </c>
      <c r="BV31" s="26" t="s">
        <v>45</v>
      </c>
      <c r="BW31" s="26" t="s">
        <v>45</v>
      </c>
      <c r="BX31" s="26" t="s">
        <v>45</v>
      </c>
      <c r="BY31" s="26" t="s">
        <v>45</v>
      </c>
      <c r="BZ31" s="26" t="s">
        <v>45</v>
      </c>
      <c r="CA31" s="26" t="s">
        <v>45</v>
      </c>
      <c r="CB31" s="26" t="s">
        <v>45</v>
      </c>
      <c r="CC31" s="26" t="s">
        <v>45</v>
      </c>
      <c r="CD31" s="26" t="s">
        <v>45</v>
      </c>
      <c r="CE31" s="26" t="s">
        <v>45</v>
      </c>
      <c r="CF31" s="26" t="s">
        <v>45</v>
      </c>
      <c r="CG31" s="26" t="s">
        <v>45</v>
      </c>
      <c r="CH31" s="26" t="s">
        <v>45</v>
      </c>
      <c r="CI31" s="26" t="s">
        <v>45</v>
      </c>
      <c r="CJ31" s="26" t="s">
        <v>45</v>
      </c>
      <c r="CK31" s="26" t="s">
        <v>45</v>
      </c>
      <c r="CL31" s="26" t="s">
        <v>45</v>
      </c>
      <c r="CM31" s="26" t="s">
        <v>45</v>
      </c>
      <c r="CN31" s="26" t="s">
        <v>45</v>
      </c>
      <c r="CO31" s="26" t="s">
        <v>45</v>
      </c>
      <c r="CP31" s="26" t="s">
        <v>45</v>
      </c>
      <c r="CQ31" s="26" t="s">
        <v>45</v>
      </c>
      <c r="CR31" s="26" t="s">
        <v>45</v>
      </c>
      <c r="CS31" s="26" t="s">
        <v>45</v>
      </c>
      <c r="CT31" s="26" t="s">
        <v>45</v>
      </c>
      <c r="CU31" s="26" t="s">
        <v>45</v>
      </c>
      <c r="CV31" s="26" t="s">
        <v>45</v>
      </c>
      <c r="CW31" s="26" t="s">
        <v>45</v>
      </c>
      <c r="CX31" s="26" t="s">
        <v>45</v>
      </c>
    </row>
    <row r="32" spans="1:102" x14ac:dyDescent="0.25">
      <c r="B32" s="1" t="e">
        <f>TABLE!#REF!</f>
        <v>#REF!</v>
      </c>
      <c r="C32" s="33">
        <v>3</v>
      </c>
      <c r="D32" s="26" t="s">
        <v>45</v>
      </c>
      <c r="E32" s="26" t="s">
        <v>45</v>
      </c>
      <c r="F32" s="26" t="s">
        <v>45</v>
      </c>
      <c r="G32" s="26" t="s">
        <v>45</v>
      </c>
      <c r="H32" s="26" t="s">
        <v>45</v>
      </c>
      <c r="I32" s="26" t="s">
        <v>45</v>
      </c>
      <c r="J32" s="26" t="s">
        <v>45</v>
      </c>
      <c r="K32" s="26" t="s">
        <v>45</v>
      </c>
      <c r="L32" s="26" t="s">
        <v>45</v>
      </c>
      <c r="M32" s="26" t="s">
        <v>45</v>
      </c>
      <c r="N32" s="26" t="s">
        <v>45</v>
      </c>
      <c r="O32" s="26" t="s">
        <v>45</v>
      </c>
      <c r="P32" s="26" t="s">
        <v>45</v>
      </c>
      <c r="Q32" s="26" t="s">
        <v>45</v>
      </c>
      <c r="R32" s="26" t="s">
        <v>45</v>
      </c>
      <c r="S32" s="26" t="s">
        <v>45</v>
      </c>
      <c r="T32" s="18" t="e">
        <f>IF(B32="X",3,"X")</f>
        <v>#REF!</v>
      </c>
      <c r="U32" s="18" t="e">
        <f>IF(T32="X","X",13)</f>
        <v>#REF!</v>
      </c>
      <c r="V32" s="18" t="e">
        <f>IF(U32="X","X",23)</f>
        <v>#REF!</v>
      </c>
      <c r="W32" s="18" t="e">
        <f>IF(V32="X","X",33)</f>
        <v>#REF!</v>
      </c>
      <c r="X32" s="26" t="s">
        <v>45</v>
      </c>
      <c r="Y32" s="26" t="s">
        <v>45</v>
      </c>
      <c r="Z32" s="26" t="s">
        <v>45</v>
      </c>
      <c r="AA32" s="26" t="s">
        <v>45</v>
      </c>
      <c r="AB32" s="26" t="s">
        <v>45</v>
      </c>
      <c r="AC32" s="26" t="s">
        <v>45</v>
      </c>
      <c r="AD32" s="26" t="s">
        <v>45</v>
      </c>
      <c r="AE32" s="26" t="s">
        <v>45</v>
      </c>
      <c r="AF32" s="26" t="s">
        <v>45</v>
      </c>
      <c r="AG32" s="26" t="s">
        <v>45</v>
      </c>
      <c r="AH32" s="26" t="s">
        <v>45</v>
      </c>
      <c r="AI32" s="26" t="s">
        <v>45</v>
      </c>
      <c r="AJ32" s="26" t="s">
        <v>45</v>
      </c>
      <c r="AK32" s="26" t="s">
        <v>45</v>
      </c>
      <c r="AL32" s="26" t="s">
        <v>45</v>
      </c>
      <c r="AM32" s="26" t="s">
        <v>45</v>
      </c>
      <c r="AN32" s="26" t="s">
        <v>45</v>
      </c>
      <c r="AO32" s="26" t="s">
        <v>45</v>
      </c>
      <c r="AP32" s="26" t="s">
        <v>45</v>
      </c>
      <c r="AQ32" s="26" t="s">
        <v>45</v>
      </c>
      <c r="AR32" s="26" t="s">
        <v>45</v>
      </c>
      <c r="AS32" s="26" t="s">
        <v>45</v>
      </c>
      <c r="AT32" s="26" t="s">
        <v>45</v>
      </c>
      <c r="AU32" s="26" t="s">
        <v>45</v>
      </c>
      <c r="AV32" s="26" t="s">
        <v>45</v>
      </c>
      <c r="AW32" s="26" t="s">
        <v>45</v>
      </c>
      <c r="AX32" s="26" t="s">
        <v>45</v>
      </c>
      <c r="AY32" s="26" t="s">
        <v>45</v>
      </c>
      <c r="AZ32" s="26" t="s">
        <v>45</v>
      </c>
      <c r="BA32" s="26" t="s">
        <v>45</v>
      </c>
      <c r="BB32" s="26" t="s">
        <v>45</v>
      </c>
      <c r="BC32" s="26" t="s">
        <v>45</v>
      </c>
      <c r="BD32" s="26" t="s">
        <v>45</v>
      </c>
      <c r="BE32" s="26" t="s">
        <v>45</v>
      </c>
      <c r="BF32" s="26" t="s">
        <v>45</v>
      </c>
      <c r="BG32" s="26" t="s">
        <v>45</v>
      </c>
      <c r="BH32" s="26" t="s">
        <v>45</v>
      </c>
      <c r="BI32" s="26" t="s">
        <v>45</v>
      </c>
      <c r="BJ32" s="26" t="s">
        <v>45</v>
      </c>
      <c r="BK32" s="26" t="s">
        <v>45</v>
      </c>
      <c r="BL32" s="26" t="s">
        <v>45</v>
      </c>
      <c r="BM32" s="26" t="s">
        <v>45</v>
      </c>
      <c r="BN32" s="26" t="s">
        <v>45</v>
      </c>
      <c r="BO32" s="26" t="s">
        <v>45</v>
      </c>
      <c r="BP32" s="26" t="s">
        <v>45</v>
      </c>
      <c r="BQ32" s="26" t="s">
        <v>45</v>
      </c>
      <c r="BR32" s="26" t="s">
        <v>45</v>
      </c>
      <c r="BS32" s="26" t="s">
        <v>45</v>
      </c>
      <c r="BT32" s="26" t="s">
        <v>45</v>
      </c>
      <c r="BU32" s="26" t="s">
        <v>45</v>
      </c>
      <c r="BV32" s="26" t="s">
        <v>45</v>
      </c>
      <c r="BW32" s="26" t="s">
        <v>45</v>
      </c>
      <c r="BX32" s="26" t="s">
        <v>45</v>
      </c>
      <c r="BY32" s="26" t="s">
        <v>45</v>
      </c>
      <c r="BZ32" s="26" t="s">
        <v>45</v>
      </c>
      <c r="CA32" s="26" t="s">
        <v>45</v>
      </c>
      <c r="CB32" s="26" t="s">
        <v>45</v>
      </c>
      <c r="CC32" s="26" t="s">
        <v>45</v>
      </c>
      <c r="CD32" s="26" t="s">
        <v>45</v>
      </c>
      <c r="CE32" s="26" t="s">
        <v>45</v>
      </c>
      <c r="CF32" s="26" t="s">
        <v>45</v>
      </c>
      <c r="CG32" s="26" t="s">
        <v>45</v>
      </c>
      <c r="CH32" s="26" t="s">
        <v>45</v>
      </c>
      <c r="CI32" s="26" t="s">
        <v>45</v>
      </c>
      <c r="CJ32" s="26" t="s">
        <v>45</v>
      </c>
      <c r="CK32" s="26" t="s">
        <v>45</v>
      </c>
      <c r="CL32" s="26" t="s">
        <v>45</v>
      </c>
      <c r="CM32" s="26" t="s">
        <v>45</v>
      </c>
      <c r="CN32" s="26" t="s">
        <v>45</v>
      </c>
      <c r="CO32" s="26" t="s">
        <v>45</v>
      </c>
      <c r="CP32" s="26" t="s">
        <v>45</v>
      </c>
      <c r="CQ32" s="26" t="s">
        <v>45</v>
      </c>
      <c r="CR32" s="26" t="s">
        <v>45</v>
      </c>
      <c r="CS32" s="26" t="s">
        <v>45</v>
      </c>
      <c r="CT32" s="26" t="s">
        <v>45</v>
      </c>
      <c r="CU32" s="26" t="s">
        <v>45</v>
      </c>
      <c r="CV32" s="26" t="s">
        <v>45</v>
      </c>
      <c r="CW32" s="26" t="s">
        <v>45</v>
      </c>
      <c r="CX32" s="26" t="s">
        <v>45</v>
      </c>
    </row>
    <row r="33" spans="1:102" x14ac:dyDescent="0.25">
      <c r="B33" s="1" t="e">
        <f>TABLE!#REF!</f>
        <v>#REF!</v>
      </c>
      <c r="C33" s="33">
        <v>4</v>
      </c>
      <c r="D33" s="26" t="s">
        <v>45</v>
      </c>
      <c r="E33" s="26" t="s">
        <v>45</v>
      </c>
      <c r="F33" s="26" t="s">
        <v>45</v>
      </c>
      <c r="G33" s="26" t="s">
        <v>45</v>
      </c>
      <c r="H33" s="26" t="s">
        <v>45</v>
      </c>
      <c r="I33" s="26" t="s">
        <v>45</v>
      </c>
      <c r="J33" s="26" t="s">
        <v>45</v>
      </c>
      <c r="K33" s="26" t="s">
        <v>45</v>
      </c>
      <c r="L33" s="26" t="s">
        <v>45</v>
      </c>
      <c r="M33" s="26" t="s">
        <v>45</v>
      </c>
      <c r="N33" s="26" t="s">
        <v>45</v>
      </c>
      <c r="O33" s="26" t="s">
        <v>45</v>
      </c>
      <c r="P33" s="26" t="s">
        <v>45</v>
      </c>
      <c r="Q33" s="26" t="s">
        <v>45</v>
      </c>
      <c r="R33" s="26" t="s">
        <v>45</v>
      </c>
      <c r="S33" s="26" t="s">
        <v>45</v>
      </c>
      <c r="T33" s="18" t="e">
        <f>IF(B33="X",4,"X")</f>
        <v>#REF!</v>
      </c>
      <c r="U33" s="18" t="e">
        <f>IF(T33="X","X",14)</f>
        <v>#REF!</v>
      </c>
      <c r="V33" s="18" t="e">
        <f>IF(U33="X","X",24)</f>
        <v>#REF!</v>
      </c>
      <c r="W33" s="18" t="e">
        <f>IF(V33="X","X",34)</f>
        <v>#REF!</v>
      </c>
      <c r="X33" s="26" t="s">
        <v>45</v>
      </c>
      <c r="Y33" s="26" t="s">
        <v>45</v>
      </c>
      <c r="Z33" s="26" t="s">
        <v>45</v>
      </c>
      <c r="AA33" s="26" t="s">
        <v>45</v>
      </c>
      <c r="AB33" s="26" t="s">
        <v>45</v>
      </c>
      <c r="AC33" s="26" t="s">
        <v>45</v>
      </c>
      <c r="AD33" s="26" t="s">
        <v>45</v>
      </c>
      <c r="AE33" s="26" t="s">
        <v>45</v>
      </c>
      <c r="AF33" s="26" t="s">
        <v>45</v>
      </c>
      <c r="AG33" s="26" t="s">
        <v>45</v>
      </c>
      <c r="AH33" s="26" t="s">
        <v>45</v>
      </c>
      <c r="AI33" s="26" t="s">
        <v>45</v>
      </c>
      <c r="AJ33" s="26" t="s">
        <v>45</v>
      </c>
      <c r="AK33" s="26" t="s">
        <v>45</v>
      </c>
      <c r="AL33" s="26" t="s">
        <v>45</v>
      </c>
      <c r="AM33" s="26" t="s">
        <v>45</v>
      </c>
      <c r="AN33" s="26" t="s">
        <v>45</v>
      </c>
      <c r="AO33" s="26" t="s">
        <v>45</v>
      </c>
      <c r="AP33" s="26" t="s">
        <v>45</v>
      </c>
      <c r="AQ33" s="26" t="s">
        <v>45</v>
      </c>
      <c r="AR33" s="26" t="s">
        <v>45</v>
      </c>
      <c r="AS33" s="26" t="s">
        <v>45</v>
      </c>
      <c r="AT33" s="26" t="s">
        <v>45</v>
      </c>
      <c r="AU33" s="26" t="s">
        <v>45</v>
      </c>
      <c r="AV33" s="26" t="s">
        <v>45</v>
      </c>
      <c r="AW33" s="26" t="s">
        <v>45</v>
      </c>
      <c r="AX33" s="26" t="s">
        <v>45</v>
      </c>
      <c r="AY33" s="26" t="s">
        <v>45</v>
      </c>
      <c r="AZ33" s="26" t="s">
        <v>45</v>
      </c>
      <c r="BA33" s="26" t="s">
        <v>45</v>
      </c>
      <c r="BB33" s="26" t="s">
        <v>45</v>
      </c>
      <c r="BC33" s="26" t="s">
        <v>45</v>
      </c>
      <c r="BD33" s="26" t="s">
        <v>45</v>
      </c>
      <c r="BE33" s="26" t="s">
        <v>45</v>
      </c>
      <c r="BF33" s="26" t="s">
        <v>45</v>
      </c>
      <c r="BG33" s="26" t="s">
        <v>45</v>
      </c>
      <c r="BH33" s="26" t="s">
        <v>45</v>
      </c>
      <c r="BI33" s="26" t="s">
        <v>45</v>
      </c>
      <c r="BJ33" s="26" t="s">
        <v>45</v>
      </c>
      <c r="BK33" s="26" t="s">
        <v>45</v>
      </c>
      <c r="BL33" s="26" t="s">
        <v>45</v>
      </c>
      <c r="BM33" s="26" t="s">
        <v>45</v>
      </c>
      <c r="BN33" s="26" t="s">
        <v>45</v>
      </c>
      <c r="BO33" s="26" t="s">
        <v>45</v>
      </c>
      <c r="BP33" s="26" t="s">
        <v>45</v>
      </c>
      <c r="BQ33" s="26" t="s">
        <v>45</v>
      </c>
      <c r="BR33" s="26" t="s">
        <v>45</v>
      </c>
      <c r="BS33" s="26" t="s">
        <v>45</v>
      </c>
      <c r="BT33" s="26" t="s">
        <v>45</v>
      </c>
      <c r="BU33" s="26" t="s">
        <v>45</v>
      </c>
      <c r="BV33" s="26" t="s">
        <v>45</v>
      </c>
      <c r="BW33" s="26" t="s">
        <v>45</v>
      </c>
      <c r="BX33" s="26" t="s">
        <v>45</v>
      </c>
      <c r="BY33" s="26" t="s">
        <v>45</v>
      </c>
      <c r="BZ33" s="26" t="s">
        <v>45</v>
      </c>
      <c r="CA33" s="26" t="s">
        <v>45</v>
      </c>
      <c r="CB33" s="26" t="s">
        <v>45</v>
      </c>
      <c r="CC33" s="26" t="s">
        <v>45</v>
      </c>
      <c r="CD33" s="26" t="s">
        <v>45</v>
      </c>
      <c r="CE33" s="26" t="s">
        <v>45</v>
      </c>
      <c r="CF33" s="26" t="s">
        <v>45</v>
      </c>
      <c r="CG33" s="26" t="s">
        <v>45</v>
      </c>
      <c r="CH33" s="26" t="s">
        <v>45</v>
      </c>
      <c r="CI33" s="26" t="s">
        <v>45</v>
      </c>
      <c r="CJ33" s="26" t="s">
        <v>45</v>
      </c>
      <c r="CK33" s="26" t="s">
        <v>45</v>
      </c>
      <c r="CL33" s="26" t="s">
        <v>45</v>
      </c>
      <c r="CM33" s="26" t="s">
        <v>45</v>
      </c>
      <c r="CN33" s="26" t="s">
        <v>45</v>
      </c>
      <c r="CO33" s="26" t="s">
        <v>45</v>
      </c>
      <c r="CP33" s="26" t="s">
        <v>45</v>
      </c>
      <c r="CQ33" s="26" t="s">
        <v>45</v>
      </c>
      <c r="CR33" s="26" t="s">
        <v>45</v>
      </c>
      <c r="CS33" s="26" t="s">
        <v>45</v>
      </c>
      <c r="CT33" s="26" t="s">
        <v>45</v>
      </c>
      <c r="CU33" s="26" t="s">
        <v>45</v>
      </c>
      <c r="CV33" s="26" t="s">
        <v>45</v>
      </c>
      <c r="CW33" s="26" t="s">
        <v>45</v>
      </c>
      <c r="CX33" s="26" t="s">
        <v>45</v>
      </c>
    </row>
    <row r="34" spans="1:102" x14ac:dyDescent="0.25">
      <c r="B34" s="1" t="e">
        <f>TABLE!#REF!</f>
        <v>#REF!</v>
      </c>
      <c r="C34" s="33">
        <v>5</v>
      </c>
      <c r="D34" s="26" t="s">
        <v>45</v>
      </c>
      <c r="E34" s="26" t="s">
        <v>45</v>
      </c>
      <c r="F34" s="26" t="s">
        <v>45</v>
      </c>
      <c r="G34" s="26" t="s">
        <v>45</v>
      </c>
      <c r="H34" s="26" t="s">
        <v>45</v>
      </c>
      <c r="I34" s="26" t="s">
        <v>45</v>
      </c>
      <c r="J34" s="26" t="s">
        <v>45</v>
      </c>
      <c r="K34" s="26" t="s">
        <v>45</v>
      </c>
      <c r="L34" s="26" t="s">
        <v>45</v>
      </c>
      <c r="M34" s="26" t="s">
        <v>45</v>
      </c>
      <c r="N34" s="26" t="s">
        <v>45</v>
      </c>
      <c r="O34" s="26" t="s">
        <v>45</v>
      </c>
      <c r="P34" s="26" t="s">
        <v>45</v>
      </c>
      <c r="Q34" s="26" t="s">
        <v>45</v>
      </c>
      <c r="R34" s="26" t="s">
        <v>45</v>
      </c>
      <c r="S34" s="26" t="s">
        <v>45</v>
      </c>
      <c r="T34" s="18" t="e">
        <f>IF(B34="X",5,"X")</f>
        <v>#REF!</v>
      </c>
      <c r="U34" s="18" t="e">
        <f>IF(T34="X","X",15)</f>
        <v>#REF!</v>
      </c>
      <c r="V34" s="18" t="e">
        <f>IF(U34="X","X",25)</f>
        <v>#REF!</v>
      </c>
      <c r="W34" s="18" t="e">
        <f>IF(V34="X","X",35)</f>
        <v>#REF!</v>
      </c>
      <c r="X34" s="26" t="s">
        <v>45</v>
      </c>
      <c r="Y34" s="26" t="s">
        <v>45</v>
      </c>
      <c r="Z34" s="26" t="s">
        <v>45</v>
      </c>
      <c r="AA34" s="26" t="s">
        <v>45</v>
      </c>
      <c r="AB34" s="26" t="s">
        <v>45</v>
      </c>
      <c r="AC34" s="26" t="s">
        <v>45</v>
      </c>
      <c r="AD34" s="26" t="s">
        <v>45</v>
      </c>
      <c r="AE34" s="26" t="s">
        <v>45</v>
      </c>
      <c r="AF34" s="26" t="s">
        <v>45</v>
      </c>
      <c r="AG34" s="26" t="s">
        <v>45</v>
      </c>
      <c r="AH34" s="26" t="s">
        <v>45</v>
      </c>
      <c r="AI34" s="26" t="s">
        <v>45</v>
      </c>
      <c r="AJ34" s="26" t="s">
        <v>45</v>
      </c>
      <c r="AK34" s="26" t="s">
        <v>45</v>
      </c>
      <c r="AL34" s="26" t="s">
        <v>45</v>
      </c>
      <c r="AM34" s="26" t="s">
        <v>45</v>
      </c>
      <c r="AN34" s="26" t="s">
        <v>45</v>
      </c>
      <c r="AO34" s="26" t="s">
        <v>45</v>
      </c>
      <c r="AP34" s="26" t="s">
        <v>45</v>
      </c>
      <c r="AQ34" s="26" t="s">
        <v>45</v>
      </c>
      <c r="AR34" s="26" t="s">
        <v>45</v>
      </c>
      <c r="AS34" s="26" t="s">
        <v>45</v>
      </c>
      <c r="AT34" s="26" t="s">
        <v>45</v>
      </c>
      <c r="AU34" s="26" t="s">
        <v>45</v>
      </c>
      <c r="AV34" s="26" t="s">
        <v>45</v>
      </c>
      <c r="AW34" s="26" t="s">
        <v>45</v>
      </c>
      <c r="AX34" s="26" t="s">
        <v>45</v>
      </c>
      <c r="AY34" s="26" t="s">
        <v>45</v>
      </c>
      <c r="AZ34" s="26" t="s">
        <v>45</v>
      </c>
      <c r="BA34" s="26" t="s">
        <v>45</v>
      </c>
      <c r="BB34" s="26" t="s">
        <v>45</v>
      </c>
      <c r="BC34" s="26" t="s">
        <v>45</v>
      </c>
      <c r="BD34" s="26" t="s">
        <v>45</v>
      </c>
      <c r="BE34" s="26" t="s">
        <v>45</v>
      </c>
      <c r="BF34" s="26" t="s">
        <v>45</v>
      </c>
      <c r="BG34" s="26" t="s">
        <v>45</v>
      </c>
      <c r="BH34" s="26" t="s">
        <v>45</v>
      </c>
      <c r="BI34" s="26" t="s">
        <v>45</v>
      </c>
      <c r="BJ34" s="26" t="s">
        <v>45</v>
      </c>
      <c r="BK34" s="26" t="s">
        <v>45</v>
      </c>
      <c r="BL34" s="26" t="s">
        <v>45</v>
      </c>
      <c r="BM34" s="26" t="s">
        <v>45</v>
      </c>
      <c r="BN34" s="26" t="s">
        <v>45</v>
      </c>
      <c r="BO34" s="26" t="s">
        <v>45</v>
      </c>
      <c r="BP34" s="26" t="s">
        <v>45</v>
      </c>
      <c r="BQ34" s="26" t="s">
        <v>45</v>
      </c>
      <c r="BR34" s="26" t="s">
        <v>45</v>
      </c>
      <c r="BS34" s="26" t="s">
        <v>45</v>
      </c>
      <c r="BT34" s="26" t="s">
        <v>45</v>
      </c>
      <c r="BU34" s="26" t="s">
        <v>45</v>
      </c>
      <c r="BV34" s="26" t="s">
        <v>45</v>
      </c>
      <c r="BW34" s="26" t="s">
        <v>45</v>
      </c>
      <c r="BX34" s="26" t="s">
        <v>45</v>
      </c>
      <c r="BY34" s="26" t="s">
        <v>45</v>
      </c>
      <c r="BZ34" s="26" t="s">
        <v>45</v>
      </c>
      <c r="CA34" s="26" t="s">
        <v>45</v>
      </c>
      <c r="CB34" s="26" t="s">
        <v>45</v>
      </c>
      <c r="CC34" s="26" t="s">
        <v>45</v>
      </c>
      <c r="CD34" s="26" t="s">
        <v>45</v>
      </c>
      <c r="CE34" s="26" t="s">
        <v>45</v>
      </c>
      <c r="CF34" s="26" t="s">
        <v>45</v>
      </c>
      <c r="CG34" s="26" t="s">
        <v>45</v>
      </c>
      <c r="CH34" s="26" t="s">
        <v>45</v>
      </c>
      <c r="CI34" s="26" t="s">
        <v>45</v>
      </c>
      <c r="CJ34" s="26" t="s">
        <v>45</v>
      </c>
      <c r="CK34" s="26" t="s">
        <v>45</v>
      </c>
      <c r="CL34" s="26" t="s">
        <v>45</v>
      </c>
      <c r="CM34" s="26" t="s">
        <v>45</v>
      </c>
      <c r="CN34" s="26" t="s">
        <v>45</v>
      </c>
      <c r="CO34" s="26" t="s">
        <v>45</v>
      </c>
      <c r="CP34" s="26" t="s">
        <v>45</v>
      </c>
      <c r="CQ34" s="26" t="s">
        <v>45</v>
      </c>
      <c r="CR34" s="26" t="s">
        <v>45</v>
      </c>
      <c r="CS34" s="26" t="s">
        <v>45</v>
      </c>
      <c r="CT34" s="26" t="s">
        <v>45</v>
      </c>
      <c r="CU34" s="26" t="s">
        <v>45</v>
      </c>
      <c r="CV34" s="26" t="s">
        <v>45</v>
      </c>
      <c r="CW34" s="26" t="s">
        <v>45</v>
      </c>
      <c r="CX34" s="26" t="s">
        <v>45</v>
      </c>
    </row>
    <row r="35" spans="1:102" x14ac:dyDescent="0.25">
      <c r="B35" s="1" t="e">
        <f>TABLE!#REF!</f>
        <v>#REF!</v>
      </c>
      <c r="C35" s="33">
        <v>6</v>
      </c>
      <c r="D35" s="18" t="s">
        <v>45</v>
      </c>
      <c r="E35" s="18" t="s">
        <v>45</v>
      </c>
      <c r="F35" s="18" t="s">
        <v>45</v>
      </c>
      <c r="G35" s="18" t="s">
        <v>45</v>
      </c>
      <c r="H35" s="18" t="s">
        <v>45</v>
      </c>
      <c r="I35" s="18" t="s">
        <v>45</v>
      </c>
      <c r="J35" s="18" t="s">
        <v>45</v>
      </c>
      <c r="K35" s="18" t="s">
        <v>45</v>
      </c>
      <c r="L35" s="18" t="s">
        <v>45</v>
      </c>
      <c r="M35" s="18" t="s">
        <v>45</v>
      </c>
      <c r="N35" s="18" t="s">
        <v>45</v>
      </c>
      <c r="O35" s="18" t="s">
        <v>45</v>
      </c>
      <c r="P35" s="18" t="s">
        <v>45</v>
      </c>
      <c r="Q35" s="18" t="s">
        <v>45</v>
      </c>
      <c r="R35" s="18" t="s">
        <v>45</v>
      </c>
      <c r="S35" s="18" t="s">
        <v>45</v>
      </c>
      <c r="T35" s="18" t="e">
        <f>IF(B35="X",6,"X")</f>
        <v>#REF!</v>
      </c>
      <c r="U35" s="18" t="e">
        <f>IF(T35="X","X",16)</f>
        <v>#REF!</v>
      </c>
      <c r="V35" s="18" t="e">
        <f>IF(U35="X","X",26)</f>
        <v>#REF!</v>
      </c>
      <c r="W35" s="18" t="e">
        <f>IF(V35="X","X",36)</f>
        <v>#REF!</v>
      </c>
      <c r="X35" s="18" t="s">
        <v>45</v>
      </c>
      <c r="Y35" s="18" t="s">
        <v>45</v>
      </c>
      <c r="Z35" s="18" t="s">
        <v>45</v>
      </c>
      <c r="AA35" s="18" t="s">
        <v>45</v>
      </c>
      <c r="AB35" s="18" t="s">
        <v>45</v>
      </c>
      <c r="AC35" s="18" t="s">
        <v>45</v>
      </c>
      <c r="AD35" s="18" t="s">
        <v>45</v>
      </c>
      <c r="AE35" s="18" t="s">
        <v>45</v>
      </c>
      <c r="AF35" s="18" t="s">
        <v>45</v>
      </c>
      <c r="AG35" s="18" t="s">
        <v>45</v>
      </c>
      <c r="AH35" s="18" t="s">
        <v>45</v>
      </c>
      <c r="AI35" s="18" t="s">
        <v>45</v>
      </c>
      <c r="AJ35" s="18" t="s">
        <v>45</v>
      </c>
      <c r="AK35" s="18" t="s">
        <v>45</v>
      </c>
      <c r="AL35" s="18" t="s">
        <v>45</v>
      </c>
      <c r="AM35" s="18" t="s">
        <v>45</v>
      </c>
      <c r="AN35" s="18" t="s">
        <v>45</v>
      </c>
      <c r="AO35" s="18" t="s">
        <v>45</v>
      </c>
      <c r="AP35" s="18" t="s">
        <v>45</v>
      </c>
      <c r="AQ35" s="18" t="s">
        <v>45</v>
      </c>
      <c r="AR35" s="18" t="s">
        <v>45</v>
      </c>
      <c r="AS35" s="18" t="s">
        <v>45</v>
      </c>
      <c r="AT35" s="18" t="s">
        <v>45</v>
      </c>
      <c r="AU35" s="18" t="s">
        <v>45</v>
      </c>
      <c r="AV35" s="18" t="s">
        <v>45</v>
      </c>
      <c r="AW35" s="18" t="s">
        <v>45</v>
      </c>
      <c r="AX35" s="18" t="s">
        <v>45</v>
      </c>
      <c r="AY35" s="18" t="s">
        <v>45</v>
      </c>
      <c r="AZ35" s="18" t="s">
        <v>45</v>
      </c>
      <c r="BA35" s="18" t="s">
        <v>45</v>
      </c>
      <c r="BB35" s="18" t="s">
        <v>45</v>
      </c>
      <c r="BC35" s="18" t="s">
        <v>45</v>
      </c>
      <c r="BD35" s="18" t="s">
        <v>45</v>
      </c>
      <c r="BE35" s="18" t="s">
        <v>45</v>
      </c>
      <c r="BF35" s="18" t="s">
        <v>45</v>
      </c>
      <c r="BG35" s="18" t="s">
        <v>45</v>
      </c>
      <c r="BH35" s="18" t="s">
        <v>45</v>
      </c>
      <c r="BI35" s="18" t="s">
        <v>45</v>
      </c>
      <c r="BJ35" s="18" t="s">
        <v>45</v>
      </c>
      <c r="BK35" s="18" t="s">
        <v>45</v>
      </c>
      <c r="BL35" s="18" t="s">
        <v>45</v>
      </c>
      <c r="BM35" s="18" t="s">
        <v>45</v>
      </c>
      <c r="BN35" s="18" t="s">
        <v>45</v>
      </c>
      <c r="BO35" s="18" t="s">
        <v>45</v>
      </c>
      <c r="BP35" s="18" t="s">
        <v>45</v>
      </c>
      <c r="BQ35" s="18" t="s">
        <v>45</v>
      </c>
      <c r="BR35" s="18" t="s">
        <v>45</v>
      </c>
      <c r="BS35" s="18" t="s">
        <v>45</v>
      </c>
      <c r="BT35" s="18" t="s">
        <v>45</v>
      </c>
      <c r="BU35" s="18" t="s">
        <v>45</v>
      </c>
      <c r="BV35" s="18" t="s">
        <v>45</v>
      </c>
      <c r="BW35" s="18" t="s">
        <v>45</v>
      </c>
      <c r="BX35" s="18" t="s">
        <v>45</v>
      </c>
      <c r="BY35" s="18" t="s">
        <v>45</v>
      </c>
      <c r="BZ35" s="18" t="s">
        <v>45</v>
      </c>
      <c r="CA35" s="18" t="s">
        <v>45</v>
      </c>
      <c r="CB35" s="18" t="s">
        <v>45</v>
      </c>
      <c r="CC35" s="18" t="s">
        <v>45</v>
      </c>
      <c r="CD35" s="18" t="s">
        <v>45</v>
      </c>
      <c r="CE35" s="18" t="s">
        <v>45</v>
      </c>
      <c r="CF35" s="18" t="s">
        <v>45</v>
      </c>
      <c r="CG35" s="18" t="s">
        <v>45</v>
      </c>
      <c r="CH35" s="18" t="s">
        <v>45</v>
      </c>
      <c r="CI35" s="18" t="s">
        <v>45</v>
      </c>
      <c r="CJ35" s="18" t="s">
        <v>45</v>
      </c>
      <c r="CK35" s="18" t="s">
        <v>45</v>
      </c>
      <c r="CL35" s="18" t="s">
        <v>45</v>
      </c>
      <c r="CM35" s="18" t="s">
        <v>45</v>
      </c>
      <c r="CN35" s="18" t="s">
        <v>45</v>
      </c>
      <c r="CO35" s="18" t="s">
        <v>45</v>
      </c>
      <c r="CP35" s="18" t="s">
        <v>45</v>
      </c>
      <c r="CQ35" s="18" t="s">
        <v>45</v>
      </c>
      <c r="CR35" s="18" t="s">
        <v>45</v>
      </c>
      <c r="CS35" s="18" t="s">
        <v>45</v>
      </c>
      <c r="CT35" s="18" t="s">
        <v>45</v>
      </c>
      <c r="CU35" s="18" t="s">
        <v>45</v>
      </c>
      <c r="CV35" s="18" t="s">
        <v>45</v>
      </c>
      <c r="CW35" s="18" t="s">
        <v>45</v>
      </c>
      <c r="CX35" s="18" t="s">
        <v>45</v>
      </c>
    </row>
    <row r="36" spans="1:102" x14ac:dyDescent="0.25">
      <c r="B36" s="1" t="e">
        <f>TABLE!#REF!</f>
        <v>#REF!</v>
      </c>
      <c r="C36" s="33">
        <v>7</v>
      </c>
      <c r="D36" s="18" t="s">
        <v>45</v>
      </c>
      <c r="E36" s="18" t="s">
        <v>45</v>
      </c>
      <c r="F36" s="18" t="s">
        <v>45</v>
      </c>
      <c r="G36" s="18" t="s">
        <v>45</v>
      </c>
      <c r="H36" s="18" t="s">
        <v>45</v>
      </c>
      <c r="I36" s="18" t="s">
        <v>45</v>
      </c>
      <c r="J36" s="18" t="s">
        <v>45</v>
      </c>
      <c r="K36" s="18" t="s">
        <v>45</v>
      </c>
      <c r="L36" s="18" t="s">
        <v>45</v>
      </c>
      <c r="M36" s="18" t="s">
        <v>45</v>
      </c>
      <c r="N36" s="18" t="s">
        <v>45</v>
      </c>
      <c r="O36" s="18" t="s">
        <v>45</v>
      </c>
      <c r="P36" s="18" t="s">
        <v>45</v>
      </c>
      <c r="Q36" s="18" t="s">
        <v>45</v>
      </c>
      <c r="R36" s="18" t="s">
        <v>45</v>
      </c>
      <c r="S36" s="18" t="s">
        <v>45</v>
      </c>
      <c r="T36" s="18" t="e">
        <f>IF(B36="X",7,"X")</f>
        <v>#REF!</v>
      </c>
      <c r="U36" s="18" t="e">
        <f>IF(T36="X","X",17)</f>
        <v>#REF!</v>
      </c>
      <c r="V36" s="18" t="e">
        <f>IF(U36="X","X",27)</f>
        <v>#REF!</v>
      </c>
      <c r="W36" s="18" t="s">
        <v>45</v>
      </c>
      <c r="X36" s="18" t="s">
        <v>45</v>
      </c>
      <c r="Y36" s="18" t="s">
        <v>45</v>
      </c>
      <c r="Z36" s="18" t="s">
        <v>45</v>
      </c>
      <c r="AA36" s="18" t="s">
        <v>45</v>
      </c>
      <c r="AB36" s="18" t="s">
        <v>45</v>
      </c>
      <c r="AC36" s="18" t="s">
        <v>45</v>
      </c>
      <c r="AD36" s="18" t="s">
        <v>45</v>
      </c>
      <c r="AE36" s="18" t="s">
        <v>45</v>
      </c>
      <c r="AF36" s="18" t="s">
        <v>45</v>
      </c>
      <c r="AG36" s="18" t="s">
        <v>45</v>
      </c>
      <c r="AH36" s="18" t="s">
        <v>45</v>
      </c>
      <c r="AI36" s="18" t="s">
        <v>45</v>
      </c>
      <c r="AJ36" s="18" t="s">
        <v>45</v>
      </c>
      <c r="AK36" s="18" t="s">
        <v>45</v>
      </c>
      <c r="AL36" s="18" t="s">
        <v>45</v>
      </c>
      <c r="AM36" s="18" t="s">
        <v>45</v>
      </c>
      <c r="AN36" s="18" t="s">
        <v>45</v>
      </c>
      <c r="AO36" s="18" t="s">
        <v>45</v>
      </c>
      <c r="AP36" s="18" t="s">
        <v>45</v>
      </c>
      <c r="AQ36" s="18" t="s">
        <v>45</v>
      </c>
      <c r="AR36" s="18" t="s">
        <v>45</v>
      </c>
      <c r="AS36" s="18" t="s">
        <v>45</v>
      </c>
      <c r="AT36" s="18" t="s">
        <v>45</v>
      </c>
      <c r="AU36" s="18" t="s">
        <v>45</v>
      </c>
      <c r="AV36" s="18" t="s">
        <v>45</v>
      </c>
      <c r="AW36" s="18" t="s">
        <v>45</v>
      </c>
      <c r="AX36" s="18" t="s">
        <v>45</v>
      </c>
      <c r="AY36" s="18" t="s">
        <v>45</v>
      </c>
      <c r="AZ36" s="18" t="s">
        <v>45</v>
      </c>
      <c r="BA36" s="18" t="s">
        <v>45</v>
      </c>
      <c r="BB36" s="18" t="s">
        <v>45</v>
      </c>
      <c r="BC36" s="18" t="s">
        <v>45</v>
      </c>
      <c r="BD36" s="18" t="s">
        <v>45</v>
      </c>
      <c r="BE36" s="18" t="s">
        <v>45</v>
      </c>
      <c r="BF36" s="18" t="s">
        <v>45</v>
      </c>
      <c r="BG36" s="18" t="s">
        <v>45</v>
      </c>
      <c r="BH36" s="18" t="s">
        <v>45</v>
      </c>
      <c r="BI36" s="18" t="s">
        <v>45</v>
      </c>
      <c r="BJ36" s="18" t="s">
        <v>45</v>
      </c>
      <c r="BK36" s="18" t="s">
        <v>45</v>
      </c>
      <c r="BL36" s="18" t="s">
        <v>45</v>
      </c>
      <c r="BM36" s="18" t="s">
        <v>45</v>
      </c>
      <c r="BN36" s="18" t="s">
        <v>45</v>
      </c>
      <c r="BO36" s="18" t="s">
        <v>45</v>
      </c>
      <c r="BP36" s="18" t="s">
        <v>45</v>
      </c>
      <c r="BQ36" s="18" t="s">
        <v>45</v>
      </c>
      <c r="BR36" s="18" t="s">
        <v>45</v>
      </c>
      <c r="BS36" s="18" t="s">
        <v>45</v>
      </c>
      <c r="BT36" s="18" t="s">
        <v>45</v>
      </c>
      <c r="BU36" s="18" t="s">
        <v>45</v>
      </c>
      <c r="BV36" s="18" t="s">
        <v>45</v>
      </c>
      <c r="BW36" s="18" t="s">
        <v>45</v>
      </c>
      <c r="BX36" s="18" t="s">
        <v>45</v>
      </c>
      <c r="BY36" s="18" t="s">
        <v>45</v>
      </c>
      <c r="BZ36" s="18" t="s">
        <v>45</v>
      </c>
      <c r="CA36" s="18" t="s">
        <v>45</v>
      </c>
      <c r="CB36" s="18" t="s">
        <v>45</v>
      </c>
      <c r="CC36" s="18" t="s">
        <v>45</v>
      </c>
      <c r="CD36" s="18" t="s">
        <v>45</v>
      </c>
      <c r="CE36" s="18" t="s">
        <v>45</v>
      </c>
      <c r="CF36" s="18" t="s">
        <v>45</v>
      </c>
      <c r="CG36" s="18" t="s">
        <v>45</v>
      </c>
      <c r="CH36" s="18" t="s">
        <v>45</v>
      </c>
      <c r="CI36" s="18" t="s">
        <v>45</v>
      </c>
      <c r="CJ36" s="18" t="s">
        <v>45</v>
      </c>
      <c r="CK36" s="18" t="s">
        <v>45</v>
      </c>
      <c r="CL36" s="18" t="s">
        <v>45</v>
      </c>
      <c r="CM36" s="18" t="s">
        <v>45</v>
      </c>
      <c r="CN36" s="18" t="s">
        <v>45</v>
      </c>
      <c r="CO36" s="18" t="s">
        <v>45</v>
      </c>
      <c r="CP36" s="18" t="s">
        <v>45</v>
      </c>
      <c r="CQ36" s="18" t="s">
        <v>45</v>
      </c>
      <c r="CR36" s="18" t="s">
        <v>45</v>
      </c>
      <c r="CS36" s="18" t="s">
        <v>45</v>
      </c>
      <c r="CT36" s="18" t="s">
        <v>45</v>
      </c>
      <c r="CU36" s="18" t="s">
        <v>45</v>
      </c>
      <c r="CV36" s="18" t="s">
        <v>45</v>
      </c>
      <c r="CW36" s="18" t="s">
        <v>45</v>
      </c>
      <c r="CX36" s="18" t="s">
        <v>45</v>
      </c>
    </row>
    <row r="37" spans="1:102" x14ac:dyDescent="0.25">
      <c r="B37" s="1" t="e">
        <f>TABLE!#REF!</f>
        <v>#REF!</v>
      </c>
      <c r="C37" s="33">
        <v>8</v>
      </c>
      <c r="D37" s="18" t="s">
        <v>45</v>
      </c>
      <c r="E37" s="18" t="s">
        <v>45</v>
      </c>
      <c r="F37" s="18" t="s">
        <v>45</v>
      </c>
      <c r="G37" s="18" t="s">
        <v>45</v>
      </c>
      <c r="H37" s="18" t="s">
        <v>45</v>
      </c>
      <c r="I37" s="18" t="s">
        <v>45</v>
      </c>
      <c r="J37" s="18" t="s">
        <v>45</v>
      </c>
      <c r="K37" s="18" t="s">
        <v>45</v>
      </c>
      <c r="L37" s="18" t="s">
        <v>45</v>
      </c>
      <c r="M37" s="18" t="s">
        <v>45</v>
      </c>
      <c r="N37" s="18" t="s">
        <v>45</v>
      </c>
      <c r="O37" s="18" t="s">
        <v>45</v>
      </c>
      <c r="P37" s="18" t="s">
        <v>45</v>
      </c>
      <c r="Q37" s="18" t="s">
        <v>45</v>
      </c>
      <c r="R37" s="18" t="s">
        <v>45</v>
      </c>
      <c r="S37" s="18" t="s">
        <v>45</v>
      </c>
      <c r="T37" s="18" t="e">
        <f>IF(B37="X",8,"X")</f>
        <v>#REF!</v>
      </c>
      <c r="U37" s="18" t="e">
        <f>IF(T37="X","X",18)</f>
        <v>#REF!</v>
      </c>
      <c r="V37" s="18" t="e">
        <f>IF(U37="X","X",28)</f>
        <v>#REF!</v>
      </c>
      <c r="W37" s="18" t="s">
        <v>45</v>
      </c>
      <c r="X37" s="18" t="s">
        <v>45</v>
      </c>
      <c r="Y37" s="18" t="s">
        <v>45</v>
      </c>
      <c r="Z37" s="18" t="s">
        <v>45</v>
      </c>
      <c r="AA37" s="18" t="s">
        <v>45</v>
      </c>
      <c r="AB37" s="18" t="s">
        <v>45</v>
      </c>
      <c r="AC37" s="18" t="s">
        <v>45</v>
      </c>
      <c r="AD37" s="18" t="s">
        <v>45</v>
      </c>
      <c r="AE37" s="18" t="s">
        <v>45</v>
      </c>
      <c r="AF37" s="18" t="s">
        <v>45</v>
      </c>
      <c r="AG37" s="18" t="s">
        <v>45</v>
      </c>
      <c r="AH37" s="18" t="s">
        <v>45</v>
      </c>
      <c r="AI37" s="18" t="s">
        <v>45</v>
      </c>
      <c r="AJ37" s="18" t="s">
        <v>45</v>
      </c>
      <c r="AK37" s="18" t="s">
        <v>45</v>
      </c>
      <c r="AL37" s="18" t="s">
        <v>45</v>
      </c>
      <c r="AM37" s="18" t="s">
        <v>45</v>
      </c>
      <c r="AN37" s="18" t="s">
        <v>45</v>
      </c>
      <c r="AO37" s="18" t="s">
        <v>45</v>
      </c>
      <c r="AP37" s="18" t="s">
        <v>45</v>
      </c>
      <c r="AQ37" s="18" t="s">
        <v>45</v>
      </c>
      <c r="AR37" s="18" t="s">
        <v>45</v>
      </c>
      <c r="AS37" s="18" t="s">
        <v>45</v>
      </c>
      <c r="AT37" s="18" t="s">
        <v>45</v>
      </c>
      <c r="AU37" s="18" t="s">
        <v>45</v>
      </c>
      <c r="AV37" s="18" t="s">
        <v>45</v>
      </c>
      <c r="AW37" s="18" t="s">
        <v>45</v>
      </c>
      <c r="AX37" s="18" t="s">
        <v>45</v>
      </c>
      <c r="AY37" s="18" t="s">
        <v>45</v>
      </c>
      <c r="AZ37" s="18" t="s">
        <v>45</v>
      </c>
      <c r="BA37" s="18" t="s">
        <v>45</v>
      </c>
      <c r="BB37" s="18" t="s">
        <v>45</v>
      </c>
      <c r="BC37" s="18" t="s">
        <v>45</v>
      </c>
      <c r="BD37" s="18" t="s">
        <v>45</v>
      </c>
      <c r="BE37" s="18" t="s">
        <v>45</v>
      </c>
      <c r="BF37" s="18" t="s">
        <v>45</v>
      </c>
      <c r="BG37" s="18" t="s">
        <v>45</v>
      </c>
      <c r="BH37" s="18" t="s">
        <v>45</v>
      </c>
      <c r="BI37" s="18" t="s">
        <v>45</v>
      </c>
      <c r="BJ37" s="18" t="s">
        <v>45</v>
      </c>
      <c r="BK37" s="18" t="s">
        <v>45</v>
      </c>
      <c r="BL37" s="18" t="s">
        <v>45</v>
      </c>
      <c r="BM37" s="18" t="s">
        <v>45</v>
      </c>
      <c r="BN37" s="18" t="s">
        <v>45</v>
      </c>
      <c r="BO37" s="18" t="s">
        <v>45</v>
      </c>
      <c r="BP37" s="18" t="s">
        <v>45</v>
      </c>
      <c r="BQ37" s="18" t="s">
        <v>45</v>
      </c>
      <c r="BR37" s="18" t="s">
        <v>45</v>
      </c>
      <c r="BS37" s="18" t="s">
        <v>45</v>
      </c>
      <c r="BT37" s="18" t="s">
        <v>45</v>
      </c>
      <c r="BU37" s="18" t="s">
        <v>45</v>
      </c>
      <c r="BV37" s="18" t="s">
        <v>45</v>
      </c>
      <c r="BW37" s="18" t="s">
        <v>45</v>
      </c>
      <c r="BX37" s="18" t="s">
        <v>45</v>
      </c>
      <c r="BY37" s="18" t="s">
        <v>45</v>
      </c>
      <c r="BZ37" s="18" t="s">
        <v>45</v>
      </c>
      <c r="CA37" s="18" t="s">
        <v>45</v>
      </c>
      <c r="CB37" s="18" t="s">
        <v>45</v>
      </c>
      <c r="CC37" s="18" t="s">
        <v>45</v>
      </c>
      <c r="CD37" s="18" t="s">
        <v>45</v>
      </c>
      <c r="CE37" s="18" t="s">
        <v>45</v>
      </c>
      <c r="CF37" s="18" t="s">
        <v>45</v>
      </c>
      <c r="CG37" s="18" t="s">
        <v>45</v>
      </c>
      <c r="CH37" s="18" t="s">
        <v>45</v>
      </c>
      <c r="CI37" s="18" t="s">
        <v>45</v>
      </c>
      <c r="CJ37" s="18" t="s">
        <v>45</v>
      </c>
      <c r="CK37" s="18" t="s">
        <v>45</v>
      </c>
      <c r="CL37" s="18" t="s">
        <v>45</v>
      </c>
      <c r="CM37" s="18" t="s">
        <v>45</v>
      </c>
      <c r="CN37" s="18" t="s">
        <v>45</v>
      </c>
      <c r="CO37" s="18" t="s">
        <v>45</v>
      </c>
      <c r="CP37" s="18" t="s">
        <v>45</v>
      </c>
      <c r="CQ37" s="18" t="s">
        <v>45</v>
      </c>
      <c r="CR37" s="18" t="s">
        <v>45</v>
      </c>
      <c r="CS37" s="18" t="s">
        <v>45</v>
      </c>
      <c r="CT37" s="18" t="s">
        <v>45</v>
      </c>
      <c r="CU37" s="18" t="s">
        <v>45</v>
      </c>
      <c r="CV37" s="18" t="s">
        <v>45</v>
      </c>
      <c r="CW37" s="18" t="s">
        <v>45</v>
      </c>
      <c r="CX37" s="18" t="s">
        <v>45</v>
      </c>
    </row>
    <row r="38" spans="1:102" ht="15.75" thickBot="1" x14ac:dyDescent="0.3">
      <c r="B38" s="1" t="e">
        <f>TABLE!#REF!</f>
        <v>#REF!</v>
      </c>
      <c r="C38" s="25">
        <v>9</v>
      </c>
      <c r="D38" s="25" t="s">
        <v>45</v>
      </c>
      <c r="E38" s="25" t="s">
        <v>45</v>
      </c>
      <c r="F38" s="25" t="s">
        <v>45</v>
      </c>
      <c r="G38" s="25" t="s">
        <v>45</v>
      </c>
      <c r="H38" s="25" t="s">
        <v>45</v>
      </c>
      <c r="I38" s="25" t="s">
        <v>45</v>
      </c>
      <c r="J38" s="25" t="s">
        <v>45</v>
      </c>
      <c r="K38" s="25" t="s">
        <v>45</v>
      </c>
      <c r="L38" s="25" t="s">
        <v>45</v>
      </c>
      <c r="M38" s="25" t="s">
        <v>45</v>
      </c>
      <c r="N38" s="25" t="s">
        <v>45</v>
      </c>
      <c r="O38" s="25" t="s">
        <v>45</v>
      </c>
      <c r="P38" s="25" t="s">
        <v>45</v>
      </c>
      <c r="Q38" s="25" t="s">
        <v>45</v>
      </c>
      <c r="R38" s="25" t="s">
        <v>45</v>
      </c>
      <c r="S38" s="25" t="s">
        <v>45</v>
      </c>
      <c r="T38" s="25" t="e">
        <f>IF(B38="X",9,"X")</f>
        <v>#REF!</v>
      </c>
      <c r="U38" s="25" t="e">
        <f>IF(T38="X","X",19)</f>
        <v>#REF!</v>
      </c>
      <c r="V38" s="25" t="e">
        <f>IF(U38="X","X",29)</f>
        <v>#REF!</v>
      </c>
      <c r="W38" s="25" t="s">
        <v>45</v>
      </c>
      <c r="X38" s="25" t="s">
        <v>45</v>
      </c>
      <c r="Y38" s="25" t="s">
        <v>45</v>
      </c>
      <c r="Z38" s="25" t="s">
        <v>45</v>
      </c>
      <c r="AA38" s="25" t="s">
        <v>45</v>
      </c>
      <c r="AB38" s="25" t="s">
        <v>45</v>
      </c>
      <c r="AC38" s="25" t="s">
        <v>45</v>
      </c>
      <c r="AD38" s="25" t="s">
        <v>45</v>
      </c>
      <c r="AE38" s="25" t="s">
        <v>45</v>
      </c>
      <c r="AF38" s="25" t="s">
        <v>45</v>
      </c>
      <c r="AG38" s="25" t="s">
        <v>45</v>
      </c>
      <c r="AH38" s="25" t="s">
        <v>45</v>
      </c>
      <c r="AI38" s="25" t="s">
        <v>45</v>
      </c>
      <c r="AJ38" s="25" t="s">
        <v>45</v>
      </c>
      <c r="AK38" s="25" t="s">
        <v>45</v>
      </c>
      <c r="AL38" s="25" t="s">
        <v>45</v>
      </c>
      <c r="AM38" s="25" t="s">
        <v>45</v>
      </c>
      <c r="AN38" s="25" t="s">
        <v>45</v>
      </c>
      <c r="AO38" s="25" t="s">
        <v>45</v>
      </c>
      <c r="AP38" s="25" t="s">
        <v>45</v>
      </c>
      <c r="AQ38" s="25" t="s">
        <v>45</v>
      </c>
      <c r="AR38" s="25" t="s">
        <v>45</v>
      </c>
      <c r="AS38" s="25" t="s">
        <v>45</v>
      </c>
      <c r="AT38" s="25" t="s">
        <v>45</v>
      </c>
      <c r="AU38" s="25" t="s">
        <v>45</v>
      </c>
      <c r="AV38" s="25" t="s">
        <v>45</v>
      </c>
      <c r="AW38" s="25" t="s">
        <v>45</v>
      </c>
      <c r="AX38" s="25" t="s">
        <v>45</v>
      </c>
      <c r="AY38" s="25" t="s">
        <v>45</v>
      </c>
      <c r="AZ38" s="25" t="s">
        <v>45</v>
      </c>
      <c r="BA38" s="25" t="s">
        <v>45</v>
      </c>
      <c r="BB38" s="25" t="s">
        <v>45</v>
      </c>
      <c r="BC38" s="25" t="s">
        <v>45</v>
      </c>
      <c r="BD38" s="25" t="s">
        <v>45</v>
      </c>
      <c r="BE38" s="25" t="s">
        <v>45</v>
      </c>
      <c r="BF38" s="25" t="s">
        <v>45</v>
      </c>
      <c r="BG38" s="25" t="s">
        <v>45</v>
      </c>
      <c r="BH38" s="25" t="s">
        <v>45</v>
      </c>
      <c r="BI38" s="25" t="s">
        <v>45</v>
      </c>
      <c r="BJ38" s="25" t="s">
        <v>45</v>
      </c>
      <c r="BK38" s="25" t="s">
        <v>45</v>
      </c>
      <c r="BL38" s="25" t="s">
        <v>45</v>
      </c>
      <c r="BM38" s="25" t="s">
        <v>45</v>
      </c>
      <c r="BN38" s="25" t="s">
        <v>45</v>
      </c>
      <c r="BO38" s="25" t="s">
        <v>45</v>
      </c>
      <c r="BP38" s="25" t="s">
        <v>45</v>
      </c>
      <c r="BQ38" s="25" t="s">
        <v>45</v>
      </c>
      <c r="BR38" s="25" t="s">
        <v>45</v>
      </c>
      <c r="BS38" s="25" t="s">
        <v>45</v>
      </c>
      <c r="BT38" s="25" t="s">
        <v>45</v>
      </c>
      <c r="BU38" s="25" t="s">
        <v>45</v>
      </c>
      <c r="BV38" s="25" t="s">
        <v>45</v>
      </c>
      <c r="BW38" s="25" t="s">
        <v>45</v>
      </c>
      <c r="BX38" s="25" t="s">
        <v>45</v>
      </c>
      <c r="BY38" s="25" t="s">
        <v>45</v>
      </c>
      <c r="BZ38" s="25" t="s">
        <v>45</v>
      </c>
      <c r="CA38" s="25" t="s">
        <v>45</v>
      </c>
      <c r="CB38" s="25" t="s">
        <v>45</v>
      </c>
      <c r="CC38" s="25" t="s">
        <v>45</v>
      </c>
      <c r="CD38" s="25" t="s">
        <v>45</v>
      </c>
      <c r="CE38" s="25" t="s">
        <v>45</v>
      </c>
      <c r="CF38" s="25" t="s">
        <v>45</v>
      </c>
      <c r="CG38" s="25" t="s">
        <v>45</v>
      </c>
      <c r="CH38" s="25" t="s">
        <v>45</v>
      </c>
      <c r="CI38" s="25" t="s">
        <v>45</v>
      </c>
      <c r="CJ38" s="25" t="s">
        <v>45</v>
      </c>
      <c r="CK38" s="25" t="s">
        <v>45</v>
      </c>
      <c r="CL38" s="25" t="s">
        <v>45</v>
      </c>
      <c r="CM38" s="25" t="s">
        <v>45</v>
      </c>
      <c r="CN38" s="25" t="s">
        <v>45</v>
      </c>
      <c r="CO38" s="25" t="s">
        <v>45</v>
      </c>
      <c r="CP38" s="25" t="s">
        <v>45</v>
      </c>
      <c r="CQ38" s="25" t="s">
        <v>45</v>
      </c>
      <c r="CR38" s="25" t="s">
        <v>45</v>
      </c>
      <c r="CS38" s="25" t="s">
        <v>45</v>
      </c>
      <c r="CT38" s="25" t="s">
        <v>45</v>
      </c>
      <c r="CU38" s="25" t="s">
        <v>45</v>
      </c>
      <c r="CV38" s="25" t="s">
        <v>45</v>
      </c>
      <c r="CW38" s="25" t="s">
        <v>45</v>
      </c>
      <c r="CX38" s="25" t="s">
        <v>45</v>
      </c>
    </row>
    <row r="39" spans="1:102" x14ac:dyDescent="0.25">
      <c r="A39" t="e">
        <f>TABLE!#REF!</f>
        <v>#REF!</v>
      </c>
      <c r="B39" s="1" t="e">
        <f>TABLE!#REF!</f>
        <v>#REF!</v>
      </c>
      <c r="C39" s="34" t="s">
        <v>43</v>
      </c>
      <c r="D39" s="18" t="e">
        <f>IF($T$39="X","X",(IF(D$2&lt;=$A39,(INDEX(DATA!#REF!,((MATCH($T39,DATA!#REF!,0)+37))-D$2,1)),"X")))</f>
        <v>#REF!</v>
      </c>
      <c r="E39" s="18" t="e">
        <f>IF($T$39="X","X",(IF(E$2&lt;=$A39,(INDEX(DATA!#REF!,((MATCH($T39,DATA!#REF!,0)+37))-E$2,1)),"X")))</f>
        <v>#REF!</v>
      </c>
      <c r="F39" s="18" t="e">
        <f>IF($T$39="X","X",(IF(F$2&lt;=$A39,(INDEX(DATA!#REF!,((MATCH($T39,DATA!#REF!,0)+37))-F$2,1)),"X")))</f>
        <v>#REF!</v>
      </c>
      <c r="G39" s="18" t="e">
        <f>IF($T$39="X","X",(IF(G$2&lt;=$A39,(INDEX(DATA!#REF!,((MATCH($T39,DATA!#REF!,0)+37))-G$2,1)),"X")))</f>
        <v>#REF!</v>
      </c>
      <c r="H39" s="18" t="e">
        <f>IF($T$39="X","X",(IF(H$2&lt;=$A39,(INDEX(DATA!#REF!,((MATCH($T39,DATA!#REF!,0)+37))-H$2,1)),"X")))</f>
        <v>#REF!</v>
      </c>
      <c r="I39" s="18" t="e">
        <f>IF($T$39="X","X",(IF(I$2&lt;=$A39,(INDEX(DATA!#REF!,((MATCH($T39,DATA!#REF!,0)+37))-I$2,1)),"X")))</f>
        <v>#REF!</v>
      </c>
      <c r="J39" s="18" t="e">
        <f>IF($T$39="X","X",(IF(J$2&lt;=$A39,(INDEX(DATA!#REF!,((MATCH($T39,DATA!#REF!,0)+37))-J$2,1)),"X")))</f>
        <v>#REF!</v>
      </c>
      <c r="K39" s="18" t="e">
        <f>IF($T$39="X","X",(IF(K$2&lt;=$A39,(INDEX(DATA!#REF!,((MATCH($T39,DATA!#REF!,0)+37))-K$2,1)),"X")))</f>
        <v>#REF!</v>
      </c>
      <c r="L39" s="18" t="e">
        <f>IF($T$39="X","X",(IF(L$2&lt;=$A39,(INDEX(DATA!#REF!,((MATCH($T39,DATA!#REF!,0)+37))-L$2,1)),"X")))</f>
        <v>#REF!</v>
      </c>
      <c r="M39" s="18" t="e">
        <f>IF($T$39="X","X",(IF(M$2&lt;=$A39,(INDEX(DATA!#REF!,((MATCH($T39,DATA!#REF!,0)+37))-M$2,1)),"X")))</f>
        <v>#REF!</v>
      </c>
      <c r="N39" s="18" t="e">
        <f>IF($T$39="X","X",(IF(N$2&lt;=$A39,(INDEX(DATA!#REF!,((MATCH($T39,DATA!#REF!,0)+37))-N$2,1)),"X")))</f>
        <v>#REF!</v>
      </c>
      <c r="O39" s="18" t="e">
        <f>IF($T$39="X","X",(IF(O$2&lt;=$A39,(INDEX(DATA!#REF!,((MATCH($T39,DATA!#REF!,0)+37))-O$2,1)),"X")))</f>
        <v>#REF!</v>
      </c>
      <c r="P39" s="18" t="e">
        <f>IF($T$39="X","X",(IF(P$2&lt;=$A39,(INDEX(DATA!#REF!,((MATCH($T39,DATA!#REF!,0)+37))-P$2,1)),"X")))</f>
        <v>#REF!</v>
      </c>
      <c r="Q39" s="18" t="e">
        <f>IF($T$39="X","X",(IF(Q$2&lt;=$A39,(INDEX(DATA!#REF!,((MATCH($T39,DATA!#REF!,0)+37))-Q$2,1)),"X")))</f>
        <v>#REF!</v>
      </c>
      <c r="R39" s="18" t="e">
        <f>IF($T$39="X","X",(IF(R$2&lt;=$A39,(INDEX(DATA!#REF!,((MATCH($T39,DATA!#REF!,0)+37))-R$2,1)),"X")))</f>
        <v>#REF!</v>
      </c>
      <c r="S39" s="18" t="e">
        <f>IF($T$39="X","X",(IF(S$2&lt;=$A39,(INDEX(DATA!#REF!,((MATCH($T39,DATA!#REF!,0)+37))-S$2,1)),"X")))</f>
        <v>#REF!</v>
      </c>
      <c r="T39" s="37" t="e">
        <f>IF(B39="X",(IF(((IF(TABLE!$A$1=14,"X",(INDEX(TABLE!$A$1:$A$987,TABLE!$A$1,1))))+10)&gt;36,"X",((IF(TABLE!$A$1=14,"X",(INDEX(TABLE!$A$1:$A$987,TABLE!$A$1,1))))+10))),"X")</f>
        <v>#REF!</v>
      </c>
      <c r="U39" s="18" t="e">
        <f>IF($T$39="X","X",(IF(U$2&lt;=$A39,(INDEX(DATA!#REF!,((MATCH($T39,DATA!#REF!,0)+37))+U$2,1)),"X")))</f>
        <v>#REF!</v>
      </c>
      <c r="V39" s="18" t="e">
        <f>IF($T$39="X","X",(IF(V$2&lt;=$A39,(INDEX(DATA!#REF!,((MATCH($T39,DATA!#REF!,0)+37))+V$2,1)),"X")))</f>
        <v>#REF!</v>
      </c>
      <c r="W39" s="18" t="e">
        <f>IF($T$39="X","X",(IF(W$2&lt;=$A39,(INDEX(DATA!#REF!,((MATCH($T39,DATA!#REF!,0)+37))+W$2,1)),"X")))</f>
        <v>#REF!</v>
      </c>
      <c r="X39" s="18" t="e">
        <f>IF($T$39="X","X",(IF(X$2&lt;=$A39,(INDEX(DATA!#REF!,((MATCH($T39,DATA!#REF!,0)+37))+X$2,1)),"X")))</f>
        <v>#REF!</v>
      </c>
      <c r="Y39" s="18" t="e">
        <f>IF($T$39="X","X",(IF(Y$2&lt;=$A39,(INDEX(DATA!#REF!,((MATCH($T39,DATA!#REF!,0)+37))+Y$2,1)),"X")))</f>
        <v>#REF!</v>
      </c>
      <c r="Z39" s="18" t="e">
        <f>IF($T$39="X","X",(IF(Z$2&lt;=$A39,(INDEX(DATA!#REF!,((MATCH($T39,DATA!#REF!,0)+37))+Z$2,1)),"X")))</f>
        <v>#REF!</v>
      </c>
      <c r="AA39" s="18" t="e">
        <f>IF($T$39="X","X",(IF(AA$2&lt;=$A39,(INDEX(DATA!#REF!,((MATCH($T39,DATA!#REF!,0)+37))+AA$2,1)),"X")))</f>
        <v>#REF!</v>
      </c>
      <c r="AB39" s="18" t="e">
        <f>IF($T$39="X","X",(IF(AB$2&lt;=$A39,(INDEX(DATA!#REF!,((MATCH($T39,DATA!#REF!,0)+37))+AB$2,1)),"X")))</f>
        <v>#REF!</v>
      </c>
      <c r="AC39" s="18" t="e">
        <f>IF($T$39="X","X",(IF(AC$2&lt;=$A39,(INDEX(DATA!#REF!,((MATCH($T39,DATA!#REF!,0)+37))+AC$2,1)),"X")))</f>
        <v>#REF!</v>
      </c>
      <c r="AD39" s="18" t="e">
        <f>IF($T$39="X","X",(IF(AD$2&lt;=$A39,(INDEX(DATA!#REF!,((MATCH($T39,DATA!#REF!,0)+37))+AD$2,1)),"X")))</f>
        <v>#REF!</v>
      </c>
      <c r="AE39" s="18" t="e">
        <f>IF($T$39="X","X",(IF(AE$2&lt;=$A39,(INDEX(DATA!#REF!,((MATCH($T39,DATA!#REF!,0)+37))+AE$2,1)),"X")))</f>
        <v>#REF!</v>
      </c>
      <c r="AF39" s="18" t="e">
        <f>IF($T$39="X","X",(IF(AF$2&lt;=$A39,(INDEX(DATA!#REF!,((MATCH($T39,DATA!#REF!,0)+37))+AF$2,1)),"X")))</f>
        <v>#REF!</v>
      </c>
      <c r="AG39" s="18" t="e">
        <f>IF($T$39="X","X",(IF(AG$2&lt;=$A39,(INDEX(DATA!#REF!,((MATCH($T39,DATA!#REF!,0)+37))+AG$2,1)),"X")))</f>
        <v>#REF!</v>
      </c>
      <c r="AH39" s="18" t="e">
        <f>IF($T$39="X","X",(IF(AH$2&lt;=$A39,(INDEX(DATA!#REF!,((MATCH($T39,DATA!#REF!,0)+37))+AH$2,1)),"X")))</f>
        <v>#REF!</v>
      </c>
      <c r="AI39" s="18" t="e">
        <f>IF($T$39="X","X",(IF(AI$2&lt;=$A39,(INDEX(DATA!#REF!,((MATCH($T39,DATA!#REF!,0)+37))+AI$2,1)),"X")))</f>
        <v>#REF!</v>
      </c>
      <c r="AJ39" s="18" t="e">
        <f>IF($T$39="X","X",(IF(AJ$2&lt;=$A39,(INDEX(DATA!#REF!,((MATCH($T39,DATA!#REF!,0)+37))+AJ$2,1)),"X")))</f>
        <v>#REF!</v>
      </c>
      <c r="AK39" s="18" t="s">
        <v>45</v>
      </c>
      <c r="AL39" s="18" t="s">
        <v>45</v>
      </c>
      <c r="AM39" s="18" t="s">
        <v>45</v>
      </c>
      <c r="AN39" s="18" t="s">
        <v>45</v>
      </c>
      <c r="AO39" s="18" t="s">
        <v>45</v>
      </c>
      <c r="AP39" s="18" t="s">
        <v>45</v>
      </c>
      <c r="AQ39" s="18" t="s">
        <v>45</v>
      </c>
      <c r="AR39" s="18" t="s">
        <v>45</v>
      </c>
      <c r="AS39" s="18" t="s">
        <v>45</v>
      </c>
      <c r="AT39" s="18" t="s">
        <v>45</v>
      </c>
      <c r="AU39" s="18" t="s">
        <v>45</v>
      </c>
      <c r="AV39" s="18" t="s">
        <v>45</v>
      </c>
      <c r="AW39" s="18" t="s">
        <v>45</v>
      </c>
      <c r="AX39" s="18" t="s">
        <v>45</v>
      </c>
      <c r="AY39" s="18" t="s">
        <v>45</v>
      </c>
      <c r="AZ39" s="18" t="s">
        <v>45</v>
      </c>
      <c r="BA39" s="18" t="s">
        <v>45</v>
      </c>
      <c r="BB39" s="18" t="s">
        <v>45</v>
      </c>
      <c r="BC39" s="18" t="s">
        <v>45</v>
      </c>
      <c r="BD39" s="18" t="s">
        <v>45</v>
      </c>
      <c r="BE39" s="18" t="s">
        <v>45</v>
      </c>
      <c r="BF39" s="18" t="s">
        <v>45</v>
      </c>
      <c r="BG39" s="18" t="s">
        <v>45</v>
      </c>
      <c r="BH39" s="18" t="s">
        <v>45</v>
      </c>
      <c r="BI39" s="18" t="s">
        <v>45</v>
      </c>
      <c r="BJ39" s="18" t="s">
        <v>45</v>
      </c>
      <c r="BK39" s="18" t="s">
        <v>45</v>
      </c>
      <c r="BL39" s="18" t="s">
        <v>45</v>
      </c>
      <c r="BM39" s="18" t="s">
        <v>45</v>
      </c>
      <c r="BN39" s="18" t="s">
        <v>45</v>
      </c>
      <c r="BO39" s="18" t="s">
        <v>45</v>
      </c>
      <c r="BP39" s="18" t="s">
        <v>45</v>
      </c>
      <c r="BQ39" s="18" t="s">
        <v>45</v>
      </c>
      <c r="BR39" s="18" t="s">
        <v>45</v>
      </c>
      <c r="BS39" s="18" t="s">
        <v>45</v>
      </c>
      <c r="BT39" s="18" t="s">
        <v>45</v>
      </c>
      <c r="BU39" s="18" t="s">
        <v>45</v>
      </c>
      <c r="BV39" s="18" t="s">
        <v>45</v>
      </c>
      <c r="BW39" s="18" t="s">
        <v>45</v>
      </c>
      <c r="BX39" s="18" t="s">
        <v>45</v>
      </c>
      <c r="BY39" s="18" t="s">
        <v>45</v>
      </c>
      <c r="BZ39" s="18" t="s">
        <v>45</v>
      </c>
      <c r="CA39" s="18" t="s">
        <v>45</v>
      </c>
      <c r="CB39" s="18" t="s">
        <v>45</v>
      </c>
      <c r="CC39" s="18" t="s">
        <v>45</v>
      </c>
      <c r="CD39" s="18" t="s">
        <v>45</v>
      </c>
      <c r="CE39" s="18" t="s">
        <v>45</v>
      </c>
      <c r="CF39" s="18" t="s">
        <v>45</v>
      </c>
      <c r="CG39" s="18" t="s">
        <v>45</v>
      </c>
      <c r="CH39" s="18" t="s">
        <v>45</v>
      </c>
      <c r="CI39" s="18" t="s">
        <v>45</v>
      </c>
      <c r="CJ39" s="18" t="s">
        <v>45</v>
      </c>
      <c r="CK39" s="18" t="s">
        <v>45</v>
      </c>
      <c r="CL39" s="18" t="s">
        <v>45</v>
      </c>
      <c r="CM39" s="18" t="s">
        <v>45</v>
      </c>
      <c r="CN39" s="18" t="s">
        <v>45</v>
      </c>
      <c r="CO39" s="18" t="s">
        <v>45</v>
      </c>
      <c r="CP39" s="18" t="s">
        <v>45</v>
      </c>
      <c r="CQ39" s="18" t="s">
        <v>45</v>
      </c>
      <c r="CR39" s="18" t="s">
        <v>45</v>
      </c>
      <c r="CS39" s="18" t="s">
        <v>45</v>
      </c>
      <c r="CT39" s="18" t="s">
        <v>45</v>
      </c>
      <c r="CU39" s="18" t="s">
        <v>45</v>
      </c>
      <c r="CV39" s="18" t="s">
        <v>45</v>
      </c>
      <c r="CW39" s="18" t="s">
        <v>45</v>
      </c>
      <c r="CX39" s="18" t="s">
        <v>45</v>
      </c>
    </row>
    <row r="40" spans="1:102" ht="15.75" thickBot="1" x14ac:dyDescent="0.3">
      <c r="A40" t="e">
        <f>A39</f>
        <v>#REF!</v>
      </c>
      <c r="B40" s="1" t="e">
        <f>TABLE!#REF!</f>
        <v>#REF!</v>
      </c>
      <c r="C40" s="35" t="s">
        <v>44</v>
      </c>
      <c r="D40" s="25" t="e">
        <f>IF($T$40="X","X",(IF(D$2&lt;=$A40,(INDEX(DATA!#REF!,((MATCH($T40,DATA!#REF!,0)+37))-D$2,1)),"X")))</f>
        <v>#REF!</v>
      </c>
      <c r="E40" s="25" t="e">
        <f>IF($T$40="X","X",(IF(E$2&lt;=$A40,(INDEX(DATA!#REF!,((MATCH($T40,DATA!#REF!,0)+37))-E$2,1)),"X")))</f>
        <v>#REF!</v>
      </c>
      <c r="F40" s="25" t="e">
        <f>IF($T$40="X","X",(IF(F$2&lt;=$A40,(INDEX(DATA!#REF!,((MATCH($T40,DATA!#REF!,0)+37))-F$2,1)),"X")))</f>
        <v>#REF!</v>
      </c>
      <c r="G40" s="25" t="e">
        <f>IF($T$40="X","X",(IF(G$2&lt;=$A40,(INDEX(DATA!#REF!,((MATCH($T40,DATA!#REF!,0)+37))-G$2,1)),"X")))</f>
        <v>#REF!</v>
      </c>
      <c r="H40" s="25" t="e">
        <f>IF($T$40="X","X",(IF(H$2&lt;=$A40,(INDEX(DATA!#REF!,((MATCH($T40,DATA!#REF!,0)+37))-H$2,1)),"X")))</f>
        <v>#REF!</v>
      </c>
      <c r="I40" s="25" t="e">
        <f>IF($T$40="X","X",(IF(I$2&lt;=$A40,(INDEX(DATA!#REF!,((MATCH($T40,DATA!#REF!,0)+37))-I$2,1)),"X")))</f>
        <v>#REF!</v>
      </c>
      <c r="J40" s="25" t="e">
        <f>IF($T$40="X","X",(IF(J$2&lt;=$A40,(INDEX(DATA!#REF!,((MATCH($T40,DATA!#REF!,0)+37))-J$2,1)),"X")))</f>
        <v>#REF!</v>
      </c>
      <c r="K40" s="25" t="e">
        <f>IF($T$40="X","X",(IF(K$2&lt;=$A40,(INDEX(DATA!#REF!,((MATCH($T40,DATA!#REF!,0)+37))-K$2,1)),"X")))</f>
        <v>#REF!</v>
      </c>
      <c r="L40" s="25" t="e">
        <f>IF($T$40="X","X",(IF(L$2&lt;=$A40,(INDEX(DATA!#REF!,((MATCH($T40,DATA!#REF!,0)+37))-L$2,1)),"X")))</f>
        <v>#REF!</v>
      </c>
      <c r="M40" s="25" t="e">
        <f>IF($T$40="X","X",(IF(M$2&lt;=$A40,(INDEX(DATA!#REF!,((MATCH($T40,DATA!#REF!,0)+37))-M$2,1)),"X")))</f>
        <v>#REF!</v>
      </c>
      <c r="N40" s="25" t="e">
        <f>IF($T$40="X","X",(IF(N$2&lt;=$A40,(INDEX(DATA!#REF!,((MATCH($T40,DATA!#REF!,0)+37))-N$2,1)),"X")))</f>
        <v>#REF!</v>
      </c>
      <c r="O40" s="25" t="e">
        <f>IF($T$40="X","X",(IF(O$2&lt;=$A40,(INDEX(DATA!#REF!,((MATCH($T40,DATA!#REF!,0)+37))-O$2,1)),"X")))</f>
        <v>#REF!</v>
      </c>
      <c r="P40" s="25" t="e">
        <f>IF($T$40="X","X",(IF(P$2&lt;=$A40,(INDEX(DATA!#REF!,((MATCH($T40,DATA!#REF!,0)+37))-P$2,1)),"X")))</f>
        <v>#REF!</v>
      </c>
      <c r="Q40" s="25" t="e">
        <f>IF($T$40="X","X",(IF(Q$2&lt;=$A40,(INDEX(DATA!#REF!,((MATCH($T40,DATA!#REF!,0)+37))-Q$2,1)),"X")))</f>
        <v>#REF!</v>
      </c>
      <c r="R40" s="25" t="e">
        <f>IF($T$40="X","X",(IF(R$2&lt;=$A40,(INDEX(DATA!#REF!,((MATCH($T40,DATA!#REF!,0)+37))-R$2,1)),"X")))</f>
        <v>#REF!</v>
      </c>
      <c r="S40" s="25" t="e">
        <f>IF($T$40="X","X",(IF(S$2&lt;=$A40,(INDEX(DATA!#REF!,((MATCH($T40,DATA!#REF!,0)+37))-S$2,1)),"X")))</f>
        <v>#REF!</v>
      </c>
      <c r="T40" s="38" t="e">
        <f>IF(B40="X",(IF(((IF(TABLE!$A$1=14,"X",(INDEX(TABLE!$A$1:$A$987,TABLE!$A$1,1))))-10)&lt;0,"X",((IF(TABLE!$A$1=14,"X",(INDEX(TABLE!$A$1:$A$987,TABLE!$A$1,1))))-10))),"X")</f>
        <v>#REF!</v>
      </c>
      <c r="U40" s="25" t="e">
        <f>IF($T$40="X","X",(IF(U$2&lt;=$A40,(INDEX(DATA!#REF!,((MATCH($T40,DATA!#REF!,0)+37))+U$2,1)),"X")))</f>
        <v>#REF!</v>
      </c>
      <c r="V40" s="25" t="e">
        <f>IF($T$40="X","X",(IF(V$2&lt;=$A40,(INDEX(DATA!#REF!,((MATCH($T40,DATA!#REF!,0)+37))+V$2,1)),"X")))</f>
        <v>#REF!</v>
      </c>
      <c r="W40" s="25" t="e">
        <f>IF($T$40="X","X",(IF(W$2&lt;=$A40,(INDEX(DATA!#REF!,((MATCH($T40,DATA!#REF!,0)+37))+W$2,1)),"X")))</f>
        <v>#REF!</v>
      </c>
      <c r="X40" s="25" t="e">
        <f>IF($T$40="X","X",(IF(X$2&lt;=$A40,(INDEX(DATA!#REF!,((MATCH($T40,DATA!#REF!,0)+37))+X$2,1)),"X")))</f>
        <v>#REF!</v>
      </c>
      <c r="Y40" s="25" t="e">
        <f>IF($T$40="X","X",(IF(Y$2&lt;=$A40,(INDEX(DATA!#REF!,((MATCH($T40,DATA!#REF!,0)+37))+Y$2,1)),"X")))</f>
        <v>#REF!</v>
      </c>
      <c r="Z40" s="25" t="e">
        <f>IF($T$40="X","X",(IF(Z$2&lt;=$A40,(INDEX(DATA!#REF!,((MATCH($T40,DATA!#REF!,0)+37))+Z$2,1)),"X")))</f>
        <v>#REF!</v>
      </c>
      <c r="AA40" s="25" t="e">
        <f>IF($T$40="X","X",(IF(AA$2&lt;=$A40,(INDEX(DATA!#REF!,((MATCH($T40,DATA!#REF!,0)+37))+AA$2,1)),"X")))</f>
        <v>#REF!</v>
      </c>
      <c r="AB40" s="25" t="e">
        <f>IF($T$40="X","X",(IF(AB$2&lt;=$A40,(INDEX(DATA!#REF!,((MATCH($T40,DATA!#REF!,0)+37))+AB$2,1)),"X")))</f>
        <v>#REF!</v>
      </c>
      <c r="AC40" s="25" t="e">
        <f>IF($T$40="X","X",(IF(AC$2&lt;=$A40,(INDEX(DATA!#REF!,((MATCH($T40,DATA!#REF!,0)+37))+AC$2,1)),"X")))</f>
        <v>#REF!</v>
      </c>
      <c r="AD40" s="25" t="e">
        <f>IF($T$40="X","X",(IF(AD$2&lt;=$A40,(INDEX(DATA!#REF!,((MATCH($T40,DATA!#REF!,0)+37))+AD$2,1)),"X")))</f>
        <v>#REF!</v>
      </c>
      <c r="AE40" s="25" t="e">
        <f>IF($T$40="X","X",(IF(AE$2&lt;=$A40,(INDEX(DATA!#REF!,((MATCH($T40,DATA!#REF!,0)+37))+AE$2,1)),"X")))</f>
        <v>#REF!</v>
      </c>
      <c r="AF40" s="25" t="e">
        <f>IF($T$40="X","X",(IF(AF$2&lt;=$A40,(INDEX(DATA!#REF!,((MATCH($T40,DATA!#REF!,0)+37))+AF$2,1)),"X")))</f>
        <v>#REF!</v>
      </c>
      <c r="AG40" s="25" t="e">
        <f>IF($T$40="X","X",(IF(AG$2&lt;=$A40,(INDEX(DATA!#REF!,((MATCH($T40,DATA!#REF!,0)+37))+AG$2,1)),"X")))</f>
        <v>#REF!</v>
      </c>
      <c r="AH40" s="25" t="e">
        <f>IF($T$40="X","X",(IF(AH$2&lt;=$A40,(INDEX(DATA!#REF!,((MATCH($T40,DATA!#REF!,0)+37))+AH$2,1)),"X")))</f>
        <v>#REF!</v>
      </c>
      <c r="AI40" s="25" t="e">
        <f>IF($T$40="X","X",(IF(AI$2&lt;=$A40,(INDEX(DATA!#REF!,((MATCH($T40,DATA!#REF!,0)+37))+AI$2,1)),"X")))</f>
        <v>#REF!</v>
      </c>
      <c r="AJ40" s="25" t="e">
        <f>IF($T$40="X","X",(IF(AJ$2&lt;=$A40,(INDEX(DATA!#REF!,((MATCH($T40,DATA!#REF!,0)+37))+AJ$2,1)),"X")))</f>
        <v>#REF!</v>
      </c>
      <c r="AK40" s="25" t="s">
        <v>45</v>
      </c>
      <c r="AL40" s="25" t="s">
        <v>45</v>
      </c>
      <c r="AM40" s="25" t="s">
        <v>45</v>
      </c>
      <c r="AN40" s="25" t="s">
        <v>45</v>
      </c>
      <c r="AO40" s="25" t="s">
        <v>45</v>
      </c>
      <c r="AP40" s="25" t="s">
        <v>45</v>
      </c>
      <c r="AQ40" s="25" t="s">
        <v>45</v>
      </c>
      <c r="AR40" s="25" t="s">
        <v>45</v>
      </c>
      <c r="AS40" s="25" t="s">
        <v>45</v>
      </c>
      <c r="AT40" s="25" t="s">
        <v>45</v>
      </c>
      <c r="AU40" s="25" t="s">
        <v>45</v>
      </c>
      <c r="AV40" s="25" t="s">
        <v>45</v>
      </c>
      <c r="AW40" s="25" t="s">
        <v>45</v>
      </c>
      <c r="AX40" s="25" t="s">
        <v>45</v>
      </c>
      <c r="AY40" s="25" t="s">
        <v>45</v>
      </c>
      <c r="AZ40" s="25" t="s">
        <v>45</v>
      </c>
      <c r="BA40" s="25" t="s">
        <v>45</v>
      </c>
      <c r="BB40" s="25" t="s">
        <v>45</v>
      </c>
      <c r="BC40" s="25" t="s">
        <v>45</v>
      </c>
      <c r="BD40" s="25" t="s">
        <v>45</v>
      </c>
      <c r="BE40" s="25" t="s">
        <v>45</v>
      </c>
      <c r="BF40" s="25" t="s">
        <v>45</v>
      </c>
      <c r="BG40" s="25" t="s">
        <v>45</v>
      </c>
      <c r="BH40" s="25" t="s">
        <v>45</v>
      </c>
      <c r="BI40" s="25" t="s">
        <v>45</v>
      </c>
      <c r="BJ40" s="25" t="s">
        <v>45</v>
      </c>
      <c r="BK40" s="25" t="s">
        <v>45</v>
      </c>
      <c r="BL40" s="25" t="s">
        <v>45</v>
      </c>
      <c r="BM40" s="25" t="s">
        <v>45</v>
      </c>
      <c r="BN40" s="25" t="s">
        <v>45</v>
      </c>
      <c r="BO40" s="25" t="s">
        <v>45</v>
      </c>
      <c r="BP40" s="25" t="s">
        <v>45</v>
      </c>
      <c r="BQ40" s="25" t="s">
        <v>45</v>
      </c>
      <c r="BR40" s="25" t="s">
        <v>45</v>
      </c>
      <c r="BS40" s="25" t="s">
        <v>45</v>
      </c>
      <c r="BT40" s="25" t="s">
        <v>45</v>
      </c>
      <c r="BU40" s="25" t="s">
        <v>45</v>
      </c>
      <c r="BV40" s="25" t="s">
        <v>45</v>
      </c>
      <c r="BW40" s="25" t="s">
        <v>45</v>
      </c>
      <c r="BX40" s="25" t="s">
        <v>45</v>
      </c>
      <c r="BY40" s="25" t="s">
        <v>45</v>
      </c>
      <c r="BZ40" s="25" t="s">
        <v>45</v>
      </c>
      <c r="CA40" s="25" t="s">
        <v>45</v>
      </c>
      <c r="CB40" s="25" t="s">
        <v>45</v>
      </c>
      <c r="CC40" s="25" t="s">
        <v>45</v>
      </c>
      <c r="CD40" s="25" t="s">
        <v>45</v>
      </c>
      <c r="CE40" s="25" t="s">
        <v>45</v>
      </c>
      <c r="CF40" s="25" t="s">
        <v>45</v>
      </c>
      <c r="CG40" s="25" t="s">
        <v>45</v>
      </c>
      <c r="CH40" s="25" t="s">
        <v>45</v>
      </c>
      <c r="CI40" s="25" t="s">
        <v>45</v>
      </c>
      <c r="CJ40" s="25" t="s">
        <v>45</v>
      </c>
      <c r="CK40" s="25" t="s">
        <v>45</v>
      </c>
      <c r="CL40" s="25" t="s">
        <v>45</v>
      </c>
      <c r="CM40" s="25" t="s">
        <v>45</v>
      </c>
      <c r="CN40" s="25" t="s">
        <v>45</v>
      </c>
      <c r="CO40" s="25" t="s">
        <v>45</v>
      </c>
      <c r="CP40" s="25" t="s">
        <v>45</v>
      </c>
      <c r="CQ40" s="25" t="s">
        <v>45</v>
      </c>
      <c r="CR40" s="25" t="s">
        <v>45</v>
      </c>
      <c r="CS40" s="25" t="s">
        <v>45</v>
      </c>
      <c r="CT40" s="25" t="s">
        <v>45</v>
      </c>
      <c r="CU40" s="25" t="s">
        <v>45</v>
      </c>
      <c r="CV40" s="25" t="s">
        <v>45</v>
      </c>
      <c r="CW40" s="25" t="s">
        <v>45</v>
      </c>
      <c r="CX40" s="25" t="s">
        <v>45</v>
      </c>
    </row>
    <row r="41" spans="1:102" x14ac:dyDescent="0.2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</row>
    <row r="42" spans="1:102" x14ac:dyDescent="0.2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</row>
    <row r="43" spans="1:102" x14ac:dyDescent="0.2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</row>
    <row r="44" spans="1:102" x14ac:dyDescent="0.2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</row>
    <row r="45" spans="1:102" x14ac:dyDescent="0.2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</row>
    <row r="46" spans="1:102" x14ac:dyDescent="0.2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</row>
    <row r="47" spans="1:102" x14ac:dyDescent="0.2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</row>
    <row r="48" spans="1:102" x14ac:dyDescent="0.2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</row>
    <row r="49" spans="3:102" x14ac:dyDescent="0.2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</row>
    <row r="50" spans="3:102" x14ac:dyDescent="0.2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</row>
    <row r="51" spans="3:102" x14ac:dyDescent="0.2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</row>
    <row r="52" spans="3:102" x14ac:dyDescent="0.2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</row>
    <row r="53" spans="3:102" x14ac:dyDescent="0.2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</row>
    <row r="54" spans="3:102" x14ac:dyDescent="0.2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</row>
    <row r="55" spans="3:102" x14ac:dyDescent="0.2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</row>
    <row r="56" spans="3:102" x14ac:dyDescent="0.2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</row>
    <row r="57" spans="3:102" x14ac:dyDescent="0.2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</row>
    <row r="58" spans="3:102" x14ac:dyDescent="0.2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</row>
    <row r="59" spans="3:102" x14ac:dyDescent="0.2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</row>
    <row r="60" spans="3:102" x14ac:dyDescent="0.2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</row>
    <row r="61" spans="3:102" x14ac:dyDescent="0.2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</row>
    <row r="62" spans="3:102" x14ac:dyDescent="0.2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</row>
    <row r="63" spans="3:102" x14ac:dyDescent="0.2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</row>
    <row r="64" spans="3:102" x14ac:dyDescent="0.2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</row>
    <row r="65" spans="3:102" x14ac:dyDescent="0.2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</row>
    <row r="66" spans="3:102" x14ac:dyDescent="0.2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</row>
    <row r="67" spans="3:102" x14ac:dyDescent="0.2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</row>
    <row r="68" spans="3:102" x14ac:dyDescent="0.2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</row>
    <row r="69" spans="3:102" x14ac:dyDescent="0.2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</row>
    <row r="70" spans="3:102" x14ac:dyDescent="0.2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</row>
    <row r="71" spans="3:102" x14ac:dyDescent="0.2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</row>
    <row r="72" spans="3:102" x14ac:dyDescent="0.2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</row>
    <row r="73" spans="3:102" x14ac:dyDescent="0.2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</row>
    <row r="74" spans="3:102" x14ac:dyDescent="0.2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</row>
    <row r="75" spans="3:102" x14ac:dyDescent="0.2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</row>
    <row r="76" spans="3:102" x14ac:dyDescent="0.2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</row>
    <row r="77" spans="3:102" x14ac:dyDescent="0.2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</row>
    <row r="78" spans="3:102" x14ac:dyDescent="0.2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</row>
    <row r="79" spans="3:102" x14ac:dyDescent="0.2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</row>
    <row r="80" spans="3:102" x14ac:dyDescent="0.2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</row>
    <row r="81" spans="3:102" x14ac:dyDescent="0.2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</row>
    <row r="82" spans="3:102" x14ac:dyDescent="0.2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</row>
    <row r="83" spans="3:102" x14ac:dyDescent="0.2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</row>
    <row r="84" spans="3:102" x14ac:dyDescent="0.2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</row>
    <row r="85" spans="3:102" x14ac:dyDescent="0.2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</row>
    <row r="86" spans="3:102" x14ac:dyDescent="0.2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</row>
    <row r="87" spans="3:102" x14ac:dyDescent="0.2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</row>
    <row r="88" spans="3:102" x14ac:dyDescent="0.2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</row>
    <row r="89" spans="3:102" x14ac:dyDescent="0.2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</row>
    <row r="90" spans="3:102" x14ac:dyDescent="0.2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</row>
    <row r="91" spans="3:102" x14ac:dyDescent="0.2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</row>
    <row r="92" spans="3:102" x14ac:dyDescent="0.2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</row>
    <row r="93" spans="3:102" x14ac:dyDescent="0.2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</row>
    <row r="94" spans="3:102" x14ac:dyDescent="0.2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</row>
    <row r="95" spans="3:102" x14ac:dyDescent="0.2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</row>
    <row r="96" spans="3:102" x14ac:dyDescent="0.2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</row>
    <row r="97" spans="3:102" x14ac:dyDescent="0.2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</row>
    <row r="98" spans="3:102" x14ac:dyDescent="0.2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</row>
    <row r="99" spans="3:102" x14ac:dyDescent="0.2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</row>
    <row r="100" spans="3:102" x14ac:dyDescent="0.2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</row>
    <row r="101" spans="3:102" x14ac:dyDescent="0.2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</row>
    <row r="102" spans="3:102" x14ac:dyDescent="0.2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</row>
    <row r="103" spans="3:102" x14ac:dyDescent="0.2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</row>
    <row r="104" spans="3:102" x14ac:dyDescent="0.2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</row>
    <row r="105" spans="3:102" x14ac:dyDescent="0.2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</row>
    <row r="106" spans="3:102" x14ac:dyDescent="0.2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</row>
    <row r="107" spans="3:102" x14ac:dyDescent="0.2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</row>
    <row r="108" spans="3:102" x14ac:dyDescent="0.2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</row>
    <row r="109" spans="3:102" x14ac:dyDescent="0.2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</row>
    <row r="110" spans="3:102" x14ac:dyDescent="0.2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</row>
    <row r="111" spans="3:102" x14ac:dyDescent="0.2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</row>
    <row r="112" spans="3:102" x14ac:dyDescent="0.2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</row>
    <row r="113" spans="3:102" x14ac:dyDescent="0.2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</row>
    <row r="114" spans="3:102" x14ac:dyDescent="0.2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</row>
    <row r="115" spans="3:102" x14ac:dyDescent="0.2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</row>
    <row r="116" spans="3:102" x14ac:dyDescent="0.2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</row>
    <row r="117" spans="3:102" x14ac:dyDescent="0.2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</row>
    <row r="118" spans="3:102" x14ac:dyDescent="0.2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</row>
    <row r="119" spans="3:102" x14ac:dyDescent="0.2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</row>
    <row r="120" spans="3:102" x14ac:dyDescent="0.2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</row>
    <row r="121" spans="3:102" x14ac:dyDescent="0.2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</row>
    <row r="122" spans="3:102" x14ac:dyDescent="0.2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</row>
    <row r="123" spans="3:102" x14ac:dyDescent="0.2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</row>
    <row r="124" spans="3:102" x14ac:dyDescent="0.2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</row>
    <row r="125" spans="3:102" x14ac:dyDescent="0.2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</row>
    <row r="126" spans="3:102" x14ac:dyDescent="0.2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</row>
    <row r="127" spans="3:102" x14ac:dyDescent="0.2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</row>
    <row r="128" spans="3:102" x14ac:dyDescent="0.2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</row>
    <row r="129" spans="3:102" x14ac:dyDescent="0.2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</row>
    <row r="130" spans="3:102" x14ac:dyDescent="0.2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</row>
    <row r="131" spans="3:102" x14ac:dyDescent="0.2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</row>
    <row r="132" spans="3:102" x14ac:dyDescent="0.2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</row>
    <row r="133" spans="3:102" x14ac:dyDescent="0.2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</row>
    <row r="134" spans="3:102" x14ac:dyDescent="0.2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</row>
    <row r="135" spans="3:102" x14ac:dyDescent="0.2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</row>
    <row r="136" spans="3:102" x14ac:dyDescent="0.2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</row>
    <row r="137" spans="3:102" x14ac:dyDescent="0.2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</row>
    <row r="138" spans="3:102" x14ac:dyDescent="0.2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</row>
    <row r="139" spans="3:102" x14ac:dyDescent="0.2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</row>
    <row r="140" spans="3:102" x14ac:dyDescent="0.2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</row>
    <row r="141" spans="3:102" x14ac:dyDescent="0.2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</row>
    <row r="142" spans="3:102" x14ac:dyDescent="0.2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</row>
    <row r="143" spans="3:102" x14ac:dyDescent="0.2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</row>
    <row r="144" spans="3:102" x14ac:dyDescent="0.2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</row>
    <row r="145" spans="3:102" x14ac:dyDescent="0.2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</row>
    <row r="146" spans="3:102" x14ac:dyDescent="0.2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</row>
    <row r="147" spans="3:102" x14ac:dyDescent="0.2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</row>
    <row r="148" spans="3:102" x14ac:dyDescent="0.2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</row>
    <row r="149" spans="3:102" x14ac:dyDescent="0.2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</row>
    <row r="150" spans="3:102" x14ac:dyDescent="0.2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</row>
    <row r="151" spans="3:102" x14ac:dyDescent="0.2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</row>
    <row r="152" spans="3:102" x14ac:dyDescent="0.2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</row>
    <row r="153" spans="3:102" x14ac:dyDescent="0.2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</row>
    <row r="154" spans="3:102" x14ac:dyDescent="0.2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</row>
    <row r="155" spans="3:102" x14ac:dyDescent="0.2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</row>
    <row r="156" spans="3:102" x14ac:dyDescent="0.2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</row>
    <row r="157" spans="3:102" x14ac:dyDescent="0.2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</row>
    <row r="158" spans="3:102" x14ac:dyDescent="0.2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</row>
    <row r="159" spans="3:102" x14ac:dyDescent="0.2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</row>
    <row r="160" spans="3:102" x14ac:dyDescent="0.2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</row>
    <row r="161" spans="3:102" x14ac:dyDescent="0.2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</row>
    <row r="162" spans="3:102" x14ac:dyDescent="0.2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</row>
    <row r="163" spans="3:102" x14ac:dyDescent="0.2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</row>
    <row r="164" spans="3:102" x14ac:dyDescent="0.2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</row>
    <row r="165" spans="3:102" x14ac:dyDescent="0.2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</row>
    <row r="166" spans="3:102" x14ac:dyDescent="0.2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</row>
    <row r="167" spans="3:102" x14ac:dyDescent="0.2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</row>
    <row r="168" spans="3:102" x14ac:dyDescent="0.2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</row>
    <row r="169" spans="3:102" x14ac:dyDescent="0.2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</row>
    <row r="170" spans="3:102" x14ac:dyDescent="0.2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</row>
    <row r="171" spans="3:102" x14ac:dyDescent="0.2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</row>
    <row r="172" spans="3:102" x14ac:dyDescent="0.2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</row>
    <row r="173" spans="3:102" x14ac:dyDescent="0.2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</row>
    <row r="174" spans="3:102" x14ac:dyDescent="0.2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</row>
    <row r="175" spans="3:102" x14ac:dyDescent="0.2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</row>
    <row r="176" spans="3:102" x14ac:dyDescent="0.2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</row>
    <row r="177" spans="3:102" x14ac:dyDescent="0.2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</row>
    <row r="178" spans="3:102" x14ac:dyDescent="0.2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</row>
    <row r="179" spans="3:102" x14ac:dyDescent="0.2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</row>
    <row r="180" spans="3:102" x14ac:dyDescent="0.2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</row>
    <row r="181" spans="3:102" x14ac:dyDescent="0.2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</row>
    <row r="182" spans="3:102" x14ac:dyDescent="0.2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</row>
    <row r="183" spans="3:102" x14ac:dyDescent="0.2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</row>
    <row r="184" spans="3:102" x14ac:dyDescent="0.2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</row>
    <row r="185" spans="3:102" x14ac:dyDescent="0.2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</row>
    <row r="186" spans="3:102" x14ac:dyDescent="0.2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</row>
    <row r="187" spans="3:102" x14ac:dyDescent="0.2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</row>
    <row r="188" spans="3:102" x14ac:dyDescent="0.2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</row>
    <row r="189" spans="3:102" x14ac:dyDescent="0.2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</row>
    <row r="190" spans="3:102" x14ac:dyDescent="0.2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</row>
    <row r="191" spans="3:102" x14ac:dyDescent="0.2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</row>
    <row r="192" spans="3:102" x14ac:dyDescent="0.2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</row>
    <row r="193" spans="3:102" x14ac:dyDescent="0.2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</row>
    <row r="194" spans="3:102" x14ac:dyDescent="0.2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</row>
    <row r="195" spans="3:102" x14ac:dyDescent="0.25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</row>
    <row r="196" spans="3:102" x14ac:dyDescent="0.25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</row>
    <row r="197" spans="3:102" x14ac:dyDescent="0.25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</row>
    <row r="198" spans="3:102" x14ac:dyDescent="0.25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</row>
    <row r="199" spans="3:102" x14ac:dyDescent="0.2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</row>
    <row r="200" spans="3:102" x14ac:dyDescent="0.25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</row>
    <row r="201" spans="3:102" x14ac:dyDescent="0.25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</row>
    <row r="202" spans="3:102" x14ac:dyDescent="0.25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</row>
    <row r="203" spans="3:102" x14ac:dyDescent="0.25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</row>
    <row r="204" spans="3:102" x14ac:dyDescent="0.25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</row>
    <row r="205" spans="3:102" x14ac:dyDescent="0.25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</row>
    <row r="206" spans="3:102" x14ac:dyDescent="0.25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</row>
    <row r="207" spans="3:102" x14ac:dyDescent="0.25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</row>
    <row r="208" spans="3:102" x14ac:dyDescent="0.25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</row>
    <row r="209" spans="3:102" x14ac:dyDescent="0.25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</row>
    <row r="210" spans="3:102" x14ac:dyDescent="0.25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</row>
    <row r="211" spans="3:102" x14ac:dyDescent="0.25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</row>
    <row r="212" spans="3:102" x14ac:dyDescent="0.25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</row>
    <row r="213" spans="3:102" x14ac:dyDescent="0.2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</row>
    <row r="214" spans="3:102" x14ac:dyDescent="0.25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</row>
    <row r="215" spans="3:102" x14ac:dyDescent="0.25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</row>
    <row r="216" spans="3:102" x14ac:dyDescent="0.25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</row>
    <row r="217" spans="3:102" x14ac:dyDescent="0.25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</row>
    <row r="218" spans="3:102" x14ac:dyDescent="0.25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</row>
    <row r="219" spans="3:102" x14ac:dyDescent="0.25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</row>
    <row r="220" spans="3:102" x14ac:dyDescent="0.25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</row>
    <row r="221" spans="3:102" x14ac:dyDescent="0.25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</row>
    <row r="222" spans="3:102" x14ac:dyDescent="0.25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</row>
    <row r="223" spans="3:102" x14ac:dyDescent="0.25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</row>
    <row r="224" spans="3:102" x14ac:dyDescent="0.25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</row>
    <row r="225" spans="3:102" x14ac:dyDescent="0.25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</row>
    <row r="226" spans="3:102" x14ac:dyDescent="0.25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</row>
    <row r="227" spans="3:102" x14ac:dyDescent="0.25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</row>
    <row r="228" spans="3:102" x14ac:dyDescent="0.25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</row>
    <row r="229" spans="3:102" x14ac:dyDescent="0.25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</row>
    <row r="230" spans="3:102" x14ac:dyDescent="0.25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</row>
    <row r="231" spans="3:102" x14ac:dyDescent="0.25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</row>
    <row r="232" spans="3:102" x14ac:dyDescent="0.25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</row>
    <row r="233" spans="3:102" x14ac:dyDescent="0.25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</row>
    <row r="234" spans="3:102" x14ac:dyDescent="0.25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</row>
    <row r="235" spans="3:102" x14ac:dyDescent="0.25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</row>
    <row r="236" spans="3:102" x14ac:dyDescent="0.25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</row>
    <row r="237" spans="3:102" x14ac:dyDescent="0.25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</row>
    <row r="238" spans="3:102" x14ac:dyDescent="0.25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</row>
    <row r="239" spans="3:102" x14ac:dyDescent="0.2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</row>
    <row r="240" spans="3:102" x14ac:dyDescent="0.2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</row>
    <row r="241" spans="3:102" x14ac:dyDescent="0.25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</row>
    <row r="242" spans="3:102" x14ac:dyDescent="0.25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</row>
    <row r="243" spans="3:102" x14ac:dyDescent="0.25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</row>
    <row r="244" spans="3:102" x14ac:dyDescent="0.25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</row>
    <row r="245" spans="3:102" x14ac:dyDescent="0.25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</row>
    <row r="246" spans="3:102" x14ac:dyDescent="0.25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</row>
    <row r="247" spans="3:102" x14ac:dyDescent="0.25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</row>
    <row r="248" spans="3:102" x14ac:dyDescent="0.25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</row>
    <row r="249" spans="3:102" x14ac:dyDescent="0.25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</row>
    <row r="250" spans="3:102" x14ac:dyDescent="0.25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</row>
    <row r="251" spans="3:102" x14ac:dyDescent="0.25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</row>
    <row r="252" spans="3:102" x14ac:dyDescent="0.25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</row>
    <row r="253" spans="3:102" x14ac:dyDescent="0.25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</row>
    <row r="254" spans="3:102" x14ac:dyDescent="0.25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</row>
    <row r="255" spans="3:102" x14ac:dyDescent="0.25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</row>
    <row r="256" spans="3:102" x14ac:dyDescent="0.25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</row>
    <row r="257" spans="3:102" x14ac:dyDescent="0.25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</row>
    <row r="258" spans="3:102" x14ac:dyDescent="0.25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</row>
    <row r="259" spans="3:102" x14ac:dyDescent="0.25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</row>
    <row r="260" spans="3:102" x14ac:dyDescent="0.25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</row>
    <row r="261" spans="3:102" x14ac:dyDescent="0.25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</row>
    <row r="262" spans="3:102" x14ac:dyDescent="0.25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</row>
    <row r="263" spans="3:102" x14ac:dyDescent="0.25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</row>
    <row r="264" spans="3:102" x14ac:dyDescent="0.25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</row>
    <row r="265" spans="3:102" x14ac:dyDescent="0.25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</row>
    <row r="266" spans="3:102" x14ac:dyDescent="0.25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</row>
    <row r="267" spans="3:102" x14ac:dyDescent="0.25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</row>
    <row r="268" spans="3:102" x14ac:dyDescent="0.25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</row>
    <row r="269" spans="3:102" x14ac:dyDescent="0.25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</row>
    <row r="270" spans="3:102" x14ac:dyDescent="0.25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</row>
    <row r="271" spans="3:102" x14ac:dyDescent="0.25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</row>
    <row r="272" spans="3:102" x14ac:dyDescent="0.25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</row>
    <row r="273" spans="3:102" x14ac:dyDescent="0.25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</row>
    <row r="274" spans="3:102" x14ac:dyDescent="0.25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</row>
    <row r="275" spans="3:102" x14ac:dyDescent="0.25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</row>
    <row r="276" spans="3:102" x14ac:dyDescent="0.25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</row>
    <row r="277" spans="3:102" x14ac:dyDescent="0.25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</row>
    <row r="278" spans="3:102" x14ac:dyDescent="0.25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</row>
    <row r="279" spans="3:102" x14ac:dyDescent="0.25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</row>
    <row r="280" spans="3:102" x14ac:dyDescent="0.25"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</row>
    <row r="281" spans="3:102" x14ac:dyDescent="0.25"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</row>
    <row r="282" spans="3:102" x14ac:dyDescent="0.25"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</row>
    <row r="283" spans="3:102" x14ac:dyDescent="0.25"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</row>
    <row r="284" spans="3:102" x14ac:dyDescent="0.25"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</row>
    <row r="285" spans="3:102" x14ac:dyDescent="0.25"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</row>
    <row r="286" spans="3:102" x14ac:dyDescent="0.25"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</row>
    <row r="287" spans="3:102" x14ac:dyDescent="0.25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</row>
    <row r="288" spans="3:102" x14ac:dyDescent="0.25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</row>
    <row r="289" spans="3:102" x14ac:dyDescent="0.25"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</row>
    <row r="290" spans="3:102" x14ac:dyDescent="0.25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</row>
    <row r="291" spans="3:102" x14ac:dyDescent="0.25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</row>
    <row r="292" spans="3:102" x14ac:dyDescent="0.25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</row>
    <row r="293" spans="3:102" x14ac:dyDescent="0.25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</row>
    <row r="294" spans="3:102" x14ac:dyDescent="0.25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</row>
    <row r="295" spans="3:102" x14ac:dyDescent="0.25"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</row>
    <row r="296" spans="3:102" x14ac:dyDescent="0.25"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</row>
    <row r="297" spans="3:102" x14ac:dyDescent="0.25"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</row>
    <row r="298" spans="3:102" x14ac:dyDescent="0.25"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</row>
    <row r="299" spans="3:102" x14ac:dyDescent="0.25"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</row>
    <row r="300" spans="3:102" x14ac:dyDescent="0.25"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</row>
    <row r="301" spans="3:102" x14ac:dyDescent="0.25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</row>
    <row r="302" spans="3:102" x14ac:dyDescent="0.25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</row>
    <row r="303" spans="3:102" x14ac:dyDescent="0.25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</row>
    <row r="304" spans="3:102" x14ac:dyDescent="0.25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</row>
    <row r="305" spans="3:102" x14ac:dyDescent="0.25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</row>
    <row r="306" spans="3:102" x14ac:dyDescent="0.25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</row>
    <row r="307" spans="3:102" x14ac:dyDescent="0.25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</row>
    <row r="308" spans="3:102" x14ac:dyDescent="0.25"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</row>
    <row r="309" spans="3:102" x14ac:dyDescent="0.25"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</row>
    <row r="310" spans="3:102" x14ac:dyDescent="0.25"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</row>
    <row r="311" spans="3:102" x14ac:dyDescent="0.25"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</row>
    <row r="312" spans="3:102" x14ac:dyDescent="0.25"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</row>
    <row r="313" spans="3:102" x14ac:dyDescent="0.25"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</row>
    <row r="314" spans="3:102" x14ac:dyDescent="0.25"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</row>
    <row r="315" spans="3:102" x14ac:dyDescent="0.25"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</row>
    <row r="316" spans="3:102" x14ac:dyDescent="0.25"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</row>
    <row r="317" spans="3:102" x14ac:dyDescent="0.25"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</row>
    <row r="318" spans="3:102" x14ac:dyDescent="0.25"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</row>
    <row r="319" spans="3:102" x14ac:dyDescent="0.25"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</row>
    <row r="320" spans="3:102" x14ac:dyDescent="0.25"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</row>
    <row r="321" spans="3:102" x14ac:dyDescent="0.25"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</row>
    <row r="322" spans="3:102" x14ac:dyDescent="0.25"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</row>
    <row r="323" spans="3:102" x14ac:dyDescent="0.25"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</row>
    <row r="324" spans="3:102" x14ac:dyDescent="0.25"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</row>
    <row r="325" spans="3:102" x14ac:dyDescent="0.25"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</row>
    <row r="326" spans="3:102" x14ac:dyDescent="0.25"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</row>
    <row r="327" spans="3:102" x14ac:dyDescent="0.25"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</row>
    <row r="328" spans="3:102" x14ac:dyDescent="0.25"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</row>
    <row r="329" spans="3:102" x14ac:dyDescent="0.25"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</row>
    <row r="330" spans="3:102" x14ac:dyDescent="0.25"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</row>
    <row r="331" spans="3:102" x14ac:dyDescent="0.25"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</row>
    <row r="332" spans="3:102" x14ac:dyDescent="0.25"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</row>
    <row r="333" spans="3:102" x14ac:dyDescent="0.25"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</row>
    <row r="334" spans="3:102" x14ac:dyDescent="0.25"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</row>
    <row r="335" spans="3:102" x14ac:dyDescent="0.25"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</row>
    <row r="336" spans="3:102" x14ac:dyDescent="0.25"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</row>
    <row r="337" spans="3:102" x14ac:dyDescent="0.25"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</row>
    <row r="338" spans="3:102" x14ac:dyDescent="0.25"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</row>
    <row r="339" spans="3:102" x14ac:dyDescent="0.25"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</row>
    <row r="340" spans="3:102" x14ac:dyDescent="0.25"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</row>
    <row r="341" spans="3:102" x14ac:dyDescent="0.25"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</row>
    <row r="342" spans="3:102" x14ac:dyDescent="0.25"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</row>
    <row r="343" spans="3:102" x14ac:dyDescent="0.25"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</row>
    <row r="344" spans="3:102" x14ac:dyDescent="0.25"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</row>
    <row r="345" spans="3:102" x14ac:dyDescent="0.25"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</row>
    <row r="346" spans="3:102" x14ac:dyDescent="0.25"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</row>
    <row r="347" spans="3:102" x14ac:dyDescent="0.25"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</row>
    <row r="348" spans="3:102" x14ac:dyDescent="0.25"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</row>
    <row r="349" spans="3:102" x14ac:dyDescent="0.25"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</row>
    <row r="350" spans="3:102" x14ac:dyDescent="0.25"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</row>
    <row r="351" spans="3:102" x14ac:dyDescent="0.25"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</row>
    <row r="352" spans="3:102" x14ac:dyDescent="0.25"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</row>
    <row r="353" spans="3:102" x14ac:dyDescent="0.25"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</row>
    <row r="354" spans="3:102" x14ac:dyDescent="0.25"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</row>
    <row r="355" spans="3:102" x14ac:dyDescent="0.25"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</row>
    <row r="356" spans="3:102" x14ac:dyDescent="0.25"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</row>
    <row r="357" spans="3:102" x14ac:dyDescent="0.25"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</row>
    <row r="358" spans="3:102" x14ac:dyDescent="0.25"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</row>
    <row r="359" spans="3:102" x14ac:dyDescent="0.25"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</row>
    <row r="360" spans="3:102" x14ac:dyDescent="0.25"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</row>
    <row r="361" spans="3:102" x14ac:dyDescent="0.25"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</row>
    <row r="362" spans="3:102" x14ac:dyDescent="0.25"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</row>
    <row r="363" spans="3:102" x14ac:dyDescent="0.25"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</row>
    <row r="364" spans="3:102" x14ac:dyDescent="0.25"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</row>
    <row r="365" spans="3:102" x14ac:dyDescent="0.25"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</row>
    <row r="366" spans="3:102" x14ac:dyDescent="0.25"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</row>
    <row r="367" spans="3:102" x14ac:dyDescent="0.25"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</row>
    <row r="368" spans="3:102" x14ac:dyDescent="0.25"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</row>
    <row r="369" spans="3:102" x14ac:dyDescent="0.25"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</row>
    <row r="370" spans="3:102" x14ac:dyDescent="0.25"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</row>
    <row r="371" spans="3:102" x14ac:dyDescent="0.25"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</row>
    <row r="372" spans="3:102" x14ac:dyDescent="0.25"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</row>
    <row r="373" spans="3:102" x14ac:dyDescent="0.25"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</row>
    <row r="374" spans="3:102" x14ac:dyDescent="0.25"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</row>
    <row r="375" spans="3:102" x14ac:dyDescent="0.25"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</row>
    <row r="376" spans="3:102" x14ac:dyDescent="0.25"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</row>
    <row r="377" spans="3:102" x14ac:dyDescent="0.25"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</row>
    <row r="378" spans="3:102" x14ac:dyDescent="0.25"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</row>
    <row r="379" spans="3:102" x14ac:dyDescent="0.25"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</row>
    <row r="380" spans="3:102" x14ac:dyDescent="0.25"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</row>
    <row r="381" spans="3:102" x14ac:dyDescent="0.25"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</row>
    <row r="382" spans="3:102" x14ac:dyDescent="0.25"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</row>
    <row r="383" spans="3:102" x14ac:dyDescent="0.25"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</row>
    <row r="384" spans="3:102" x14ac:dyDescent="0.25"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</row>
    <row r="385" spans="3:102" x14ac:dyDescent="0.25"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</row>
    <row r="386" spans="3:102" x14ac:dyDescent="0.25"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</row>
    <row r="387" spans="3:102" x14ac:dyDescent="0.25"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</row>
    <row r="388" spans="3:102" x14ac:dyDescent="0.25"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</row>
    <row r="389" spans="3:102" x14ac:dyDescent="0.25"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</row>
    <row r="390" spans="3:102" x14ac:dyDescent="0.25"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</row>
    <row r="391" spans="3:102" x14ac:dyDescent="0.25"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</row>
    <row r="392" spans="3:102" x14ac:dyDescent="0.25"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</row>
    <row r="393" spans="3:102" x14ac:dyDescent="0.25"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</row>
    <row r="394" spans="3:102" x14ac:dyDescent="0.25"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</row>
    <row r="395" spans="3:102" x14ac:dyDescent="0.25"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</row>
    <row r="396" spans="3:102" x14ac:dyDescent="0.25"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</row>
    <row r="397" spans="3:102" x14ac:dyDescent="0.25"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</row>
    <row r="398" spans="3:102" x14ac:dyDescent="0.25"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</row>
    <row r="399" spans="3:102" x14ac:dyDescent="0.25"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</row>
    <row r="400" spans="3:102" x14ac:dyDescent="0.25"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</row>
    <row r="401" spans="3:102" x14ac:dyDescent="0.25"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</row>
    <row r="402" spans="3:102" x14ac:dyDescent="0.25"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</row>
    <row r="403" spans="3:102" x14ac:dyDescent="0.25"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</row>
    <row r="404" spans="3:102" x14ac:dyDescent="0.25"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</row>
    <row r="405" spans="3:102" x14ac:dyDescent="0.25"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</row>
    <row r="406" spans="3:102" x14ac:dyDescent="0.25"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</row>
    <row r="407" spans="3:102" x14ac:dyDescent="0.25"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</row>
    <row r="408" spans="3:102" x14ac:dyDescent="0.25"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</row>
    <row r="409" spans="3:102" x14ac:dyDescent="0.25"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</row>
    <row r="410" spans="3:102" x14ac:dyDescent="0.25"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</row>
    <row r="411" spans="3:102" x14ac:dyDescent="0.25"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</row>
    <row r="412" spans="3:102" x14ac:dyDescent="0.25"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</row>
    <row r="413" spans="3:102" x14ac:dyDescent="0.25"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</row>
    <row r="414" spans="3:102" x14ac:dyDescent="0.25"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</row>
    <row r="415" spans="3:102" x14ac:dyDescent="0.25"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</row>
    <row r="416" spans="3:102" x14ac:dyDescent="0.25"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</row>
    <row r="417" spans="3:102" x14ac:dyDescent="0.25"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</row>
    <row r="418" spans="3:102" x14ac:dyDescent="0.25"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</row>
    <row r="419" spans="3:102" x14ac:dyDescent="0.25"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</row>
    <row r="420" spans="3:102" x14ac:dyDescent="0.25"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</row>
    <row r="421" spans="3:102" x14ac:dyDescent="0.25"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</row>
    <row r="422" spans="3:102" x14ac:dyDescent="0.25"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</row>
    <row r="423" spans="3:102" x14ac:dyDescent="0.25"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</row>
    <row r="424" spans="3:102" x14ac:dyDescent="0.25"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</row>
    <row r="425" spans="3:102" x14ac:dyDescent="0.25"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</row>
    <row r="426" spans="3:102" x14ac:dyDescent="0.25"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</row>
    <row r="427" spans="3:102" x14ac:dyDescent="0.25"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</row>
    <row r="428" spans="3:102" x14ac:dyDescent="0.25"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</row>
    <row r="429" spans="3:102" x14ac:dyDescent="0.25"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</row>
    <row r="430" spans="3:102" x14ac:dyDescent="0.25"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</row>
    <row r="431" spans="3:102" x14ac:dyDescent="0.25"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</row>
    <row r="432" spans="3:102" x14ac:dyDescent="0.25"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</row>
    <row r="433" spans="3:102" x14ac:dyDescent="0.25"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</row>
    <row r="434" spans="3:102" x14ac:dyDescent="0.25"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</row>
    <row r="435" spans="3:102" x14ac:dyDescent="0.25"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</row>
    <row r="436" spans="3:102" x14ac:dyDescent="0.25"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</row>
    <row r="437" spans="3:102" x14ac:dyDescent="0.25"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</row>
    <row r="438" spans="3:102" x14ac:dyDescent="0.25"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</row>
    <row r="439" spans="3:102" x14ac:dyDescent="0.25"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</row>
    <row r="440" spans="3:102" x14ac:dyDescent="0.25"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</row>
    <row r="441" spans="3:102" x14ac:dyDescent="0.25"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</row>
    <row r="442" spans="3:102" x14ac:dyDescent="0.25"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</row>
    <row r="443" spans="3:102" x14ac:dyDescent="0.25"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</row>
    <row r="444" spans="3:102" x14ac:dyDescent="0.25"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</row>
    <row r="445" spans="3:102" x14ac:dyDescent="0.25"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</row>
    <row r="446" spans="3:102" x14ac:dyDescent="0.25"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</row>
    <row r="447" spans="3:102" x14ac:dyDescent="0.25"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</row>
    <row r="448" spans="3:102" x14ac:dyDescent="0.25"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</row>
    <row r="449" spans="3:102" x14ac:dyDescent="0.25"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</row>
    <row r="450" spans="3:102" x14ac:dyDescent="0.25"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</row>
    <row r="451" spans="3:102" x14ac:dyDescent="0.25"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</row>
    <row r="452" spans="3:102" x14ac:dyDescent="0.25"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</row>
    <row r="453" spans="3:102" x14ac:dyDescent="0.25"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</row>
    <row r="454" spans="3:102" x14ac:dyDescent="0.25"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</row>
    <row r="455" spans="3:102" x14ac:dyDescent="0.25"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</row>
    <row r="456" spans="3:102" x14ac:dyDescent="0.25"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</row>
    <row r="457" spans="3:102" x14ac:dyDescent="0.25"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</row>
    <row r="458" spans="3:102" x14ac:dyDescent="0.25"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</row>
    <row r="459" spans="3:102" x14ac:dyDescent="0.25"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</row>
    <row r="460" spans="3:102" x14ac:dyDescent="0.25"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</row>
    <row r="461" spans="3:102" x14ac:dyDescent="0.25"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</row>
    <row r="462" spans="3:102" x14ac:dyDescent="0.25"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</row>
    <row r="463" spans="3:102" x14ac:dyDescent="0.25"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</row>
    <row r="464" spans="3:102" x14ac:dyDescent="0.25"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</row>
    <row r="465" spans="3:102" x14ac:dyDescent="0.25"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</row>
    <row r="466" spans="3:102" x14ac:dyDescent="0.25"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</row>
    <row r="467" spans="3:102" x14ac:dyDescent="0.25"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</row>
    <row r="468" spans="3:102" x14ac:dyDescent="0.25"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</row>
    <row r="469" spans="3:102" x14ac:dyDescent="0.25"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</row>
    <row r="470" spans="3:102" x14ac:dyDescent="0.25"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</row>
    <row r="471" spans="3:102" x14ac:dyDescent="0.25"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</row>
    <row r="472" spans="3:102" x14ac:dyDescent="0.25"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</row>
    <row r="473" spans="3:102" x14ac:dyDescent="0.25"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</row>
    <row r="474" spans="3:102" x14ac:dyDescent="0.25"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</row>
    <row r="475" spans="3:102" x14ac:dyDescent="0.25"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</row>
    <row r="476" spans="3:102" x14ac:dyDescent="0.25"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</row>
    <row r="477" spans="3:102" x14ac:dyDescent="0.25"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</row>
    <row r="478" spans="3:102" x14ac:dyDescent="0.25"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</row>
    <row r="479" spans="3:102" x14ac:dyDescent="0.25"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</row>
    <row r="480" spans="3:102" x14ac:dyDescent="0.25"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</row>
    <row r="481" spans="3:102" x14ac:dyDescent="0.25"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</row>
    <row r="482" spans="3:102" x14ac:dyDescent="0.25"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</row>
    <row r="483" spans="3:102" x14ac:dyDescent="0.25"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</row>
    <row r="484" spans="3:102" x14ac:dyDescent="0.25"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</row>
    <row r="485" spans="3:102" x14ac:dyDescent="0.25"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</row>
    <row r="486" spans="3:102" x14ac:dyDescent="0.25"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</row>
    <row r="487" spans="3:102" x14ac:dyDescent="0.25"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</row>
    <row r="488" spans="3:102" x14ac:dyDescent="0.25"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</row>
    <row r="489" spans="3:102" x14ac:dyDescent="0.25"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</row>
    <row r="490" spans="3:102" x14ac:dyDescent="0.25"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</row>
    <row r="491" spans="3:102" x14ac:dyDescent="0.25"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</row>
    <row r="492" spans="3:102" x14ac:dyDescent="0.25"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</row>
    <row r="493" spans="3:102" x14ac:dyDescent="0.25"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</row>
    <row r="494" spans="3:102" x14ac:dyDescent="0.25"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</row>
    <row r="495" spans="3:102" x14ac:dyDescent="0.25"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</row>
    <row r="496" spans="3:102" x14ac:dyDescent="0.25"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</row>
    <row r="497" spans="3:102" x14ac:dyDescent="0.25"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</row>
    <row r="498" spans="3:102" x14ac:dyDescent="0.25"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</row>
    <row r="499" spans="3:102" x14ac:dyDescent="0.25"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</row>
    <row r="500" spans="3:102" x14ac:dyDescent="0.25"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</row>
    <row r="501" spans="3:102" x14ac:dyDescent="0.25"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</row>
  </sheetData>
  <conditionalFormatting sqref="C27 C41:CX1048576 C39:C40 C2:CX2 C3:CH14 D15:CX26 C29:CX38">
    <cfRule type="expression" dxfId="12" priority="14">
      <formula>$BS$2="X"</formula>
    </cfRule>
  </conditionalFormatting>
  <conditionalFormatting sqref="C15:C26">
    <cfRule type="expression" dxfId="11" priority="13">
      <formula>$BS$2="X"</formula>
    </cfRule>
  </conditionalFormatting>
  <conditionalFormatting sqref="D27:CX28">
    <cfRule type="expression" dxfId="10" priority="12">
      <formula>$BS$2="X"</formula>
    </cfRule>
  </conditionalFormatting>
  <conditionalFormatting sqref="T40 AK39:CX40">
    <cfRule type="expression" dxfId="9" priority="11">
      <formula>$BS$2="X"</formula>
    </cfRule>
  </conditionalFormatting>
  <conditionalFormatting sqref="B1:B1048576">
    <cfRule type="cellIs" dxfId="8" priority="9" operator="equal">
      <formula>"x"</formula>
    </cfRule>
    <cfRule type="cellIs" dxfId="7" priority="10" operator="equal">
      <formula>0</formula>
    </cfRule>
  </conditionalFormatting>
  <conditionalFormatting sqref="CI3:DN3 CI4:CX14">
    <cfRule type="expression" dxfId="6" priority="8">
      <formula>$BS$2="X"</formula>
    </cfRule>
  </conditionalFormatting>
  <conditionalFormatting sqref="T39">
    <cfRule type="expression" dxfId="5" priority="5">
      <formula>$BS$2="X"</formula>
    </cfRule>
  </conditionalFormatting>
  <conditionalFormatting sqref="U39:AJ39">
    <cfRule type="expression" dxfId="4" priority="4">
      <formula>$BS$2="X"</formula>
    </cfRule>
  </conditionalFormatting>
  <conditionalFormatting sqref="D39:S39">
    <cfRule type="expression" dxfId="3" priority="3">
      <formula>$BS$2="X"</formula>
    </cfRule>
  </conditionalFormatting>
  <conditionalFormatting sqref="U40:AJ40">
    <cfRule type="expression" dxfId="2" priority="2">
      <formula>$BS$2="X"</formula>
    </cfRule>
  </conditionalFormatting>
  <conditionalFormatting sqref="D40:S40">
    <cfRule type="expression" dxfId="1" priority="1">
      <formula>$BS$2="X"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/>
  <dimension ref="A1:AC38"/>
  <sheetViews>
    <sheetView zoomScale="70" zoomScaleNormal="70" workbookViewId="0">
      <selection activeCell="AC38" sqref="AC38"/>
    </sheetView>
  </sheetViews>
  <sheetFormatPr defaultColWidth="11.42578125" defaultRowHeight="15" x14ac:dyDescent="0.25"/>
  <sheetData>
    <row r="1" spans="1:29" x14ac:dyDescent="0.25">
      <c r="B1" t="s">
        <v>17</v>
      </c>
      <c r="C1" t="s">
        <v>5</v>
      </c>
      <c r="D1" t="s">
        <v>8</v>
      </c>
      <c r="E1" t="s">
        <v>18</v>
      </c>
      <c r="F1" t="s">
        <v>16</v>
      </c>
      <c r="G1" t="s">
        <v>19</v>
      </c>
      <c r="H1" t="s">
        <v>20</v>
      </c>
      <c r="I1" t="s">
        <v>21</v>
      </c>
      <c r="J1" t="s">
        <v>22</v>
      </c>
      <c r="K1" t="s">
        <v>23</v>
      </c>
      <c r="L1" t="s">
        <v>24</v>
      </c>
      <c r="M1" t="s">
        <v>25</v>
      </c>
      <c r="T1" s="21" t="s">
        <v>31</v>
      </c>
      <c r="U1" s="22" t="s">
        <v>32</v>
      </c>
      <c r="V1" s="22" t="s">
        <v>33</v>
      </c>
      <c r="W1" s="22" t="s">
        <v>34</v>
      </c>
      <c r="X1" s="22" t="s">
        <v>35</v>
      </c>
      <c r="Y1" s="22" t="s">
        <v>36</v>
      </c>
      <c r="Z1" s="23" t="s">
        <v>37</v>
      </c>
      <c r="AA1" s="24" t="s">
        <v>38</v>
      </c>
      <c r="AB1" s="22" t="s">
        <v>39</v>
      </c>
      <c r="AC1" s="23" t="s">
        <v>40</v>
      </c>
    </row>
    <row r="2" spans="1:29" x14ac:dyDescent="0.25">
      <c r="A2">
        <v>0</v>
      </c>
      <c r="B2" t="s">
        <v>27</v>
      </c>
      <c r="C2" t="s">
        <v>27</v>
      </c>
      <c r="D2" t="s">
        <v>27</v>
      </c>
      <c r="E2" t="s">
        <v>27</v>
      </c>
      <c r="F2" t="s">
        <v>27</v>
      </c>
      <c r="G2" t="s">
        <v>27</v>
      </c>
      <c r="H2" t="s">
        <v>27</v>
      </c>
      <c r="I2" t="s">
        <v>27</v>
      </c>
      <c r="J2" t="s">
        <v>27</v>
      </c>
      <c r="K2" t="s">
        <v>27</v>
      </c>
      <c r="L2" t="s">
        <v>27</v>
      </c>
      <c r="M2" t="s">
        <v>27</v>
      </c>
      <c r="S2">
        <v>0</v>
      </c>
      <c r="T2" t="s">
        <v>26</v>
      </c>
      <c r="U2" t="s">
        <v>0</v>
      </c>
      <c r="V2" t="s">
        <v>0</v>
      </c>
      <c r="W2" t="s">
        <v>0</v>
      </c>
      <c r="X2" t="s">
        <v>0</v>
      </c>
      <c r="Y2" t="s">
        <v>0</v>
      </c>
      <c r="Z2" t="s">
        <v>0</v>
      </c>
      <c r="AA2" t="s">
        <v>0</v>
      </c>
      <c r="AB2" t="s">
        <v>0</v>
      </c>
      <c r="AC2" t="s">
        <v>0</v>
      </c>
    </row>
    <row r="3" spans="1:29" x14ac:dyDescent="0.25">
      <c r="A3">
        <v>1</v>
      </c>
      <c r="B3" t="str">
        <f>IF(C3="Y","X","Y")</f>
        <v>X</v>
      </c>
      <c r="C3" t="s">
        <v>1</v>
      </c>
      <c r="D3" t="s">
        <v>1</v>
      </c>
      <c r="E3" t="s">
        <v>26</v>
      </c>
      <c r="F3" t="s">
        <v>26</v>
      </c>
      <c r="G3" t="s">
        <v>1</v>
      </c>
      <c r="H3" t="s">
        <v>26</v>
      </c>
      <c r="I3" t="s">
        <v>1</v>
      </c>
      <c r="J3" t="s">
        <v>1</v>
      </c>
      <c r="K3" t="s">
        <v>26</v>
      </c>
      <c r="L3" t="s">
        <v>1</v>
      </c>
      <c r="M3" t="s">
        <v>1</v>
      </c>
      <c r="S3">
        <v>1</v>
      </c>
      <c r="T3" t="s">
        <v>0</v>
      </c>
      <c r="U3" t="s">
        <v>26</v>
      </c>
      <c r="V3" t="s">
        <v>0</v>
      </c>
      <c r="W3" t="s">
        <v>0</v>
      </c>
      <c r="X3" t="s">
        <v>0</v>
      </c>
      <c r="Y3" t="s">
        <v>0</v>
      </c>
      <c r="Z3" t="s">
        <v>0</v>
      </c>
      <c r="AA3" t="s">
        <v>0</v>
      </c>
      <c r="AB3" t="s">
        <v>0</v>
      </c>
      <c r="AC3" t="s">
        <v>0</v>
      </c>
    </row>
    <row r="4" spans="1:29" x14ac:dyDescent="0.25">
      <c r="A4">
        <v>2</v>
      </c>
      <c r="B4" t="str">
        <f t="shared" ref="B4:B38" si="0">IF(C4="Y","X","Y")</f>
        <v>Y</v>
      </c>
      <c r="C4" t="s">
        <v>26</v>
      </c>
      <c r="D4" t="s">
        <v>26</v>
      </c>
      <c r="E4" t="s">
        <v>1</v>
      </c>
      <c r="F4" t="s">
        <v>26</v>
      </c>
      <c r="G4" t="s">
        <v>1</v>
      </c>
      <c r="H4" t="s">
        <v>26</v>
      </c>
      <c r="I4" t="s">
        <v>1</v>
      </c>
      <c r="J4" t="s">
        <v>1</v>
      </c>
      <c r="K4" t="s">
        <v>1</v>
      </c>
      <c r="L4" t="s">
        <v>26</v>
      </c>
      <c r="M4" t="s">
        <v>1</v>
      </c>
      <c r="S4">
        <v>2</v>
      </c>
      <c r="T4" t="s">
        <v>0</v>
      </c>
      <c r="U4" t="s">
        <v>0</v>
      </c>
      <c r="V4" t="s">
        <v>26</v>
      </c>
      <c r="W4" t="s">
        <v>0</v>
      </c>
      <c r="X4" t="s">
        <v>0</v>
      </c>
      <c r="Y4" t="s">
        <v>0</v>
      </c>
      <c r="Z4" t="s">
        <v>0</v>
      </c>
      <c r="AA4" t="s">
        <v>0</v>
      </c>
      <c r="AB4" t="s">
        <v>0</v>
      </c>
      <c r="AC4" t="s">
        <v>0</v>
      </c>
    </row>
    <row r="5" spans="1:29" x14ac:dyDescent="0.25">
      <c r="A5">
        <v>3</v>
      </c>
      <c r="B5" t="str">
        <f t="shared" si="0"/>
        <v>X</v>
      </c>
      <c r="C5" t="s">
        <v>1</v>
      </c>
      <c r="D5" t="s">
        <v>1</v>
      </c>
      <c r="E5" t="s">
        <v>26</v>
      </c>
      <c r="F5" t="s">
        <v>26</v>
      </c>
      <c r="G5" t="s">
        <v>1</v>
      </c>
      <c r="H5" t="s">
        <v>26</v>
      </c>
      <c r="I5" t="s">
        <v>1</v>
      </c>
      <c r="J5" t="s">
        <v>1</v>
      </c>
      <c r="K5" t="s">
        <v>1</v>
      </c>
      <c r="L5" t="s">
        <v>1</v>
      </c>
      <c r="M5" t="s">
        <v>26</v>
      </c>
      <c r="S5">
        <v>3</v>
      </c>
      <c r="T5" t="s">
        <v>0</v>
      </c>
      <c r="U5" s="17" t="s">
        <v>0</v>
      </c>
      <c r="V5" s="17" t="s">
        <v>0</v>
      </c>
      <c r="W5" t="s">
        <v>26</v>
      </c>
      <c r="X5" s="17" t="s">
        <v>0</v>
      </c>
      <c r="Y5" s="17" t="s">
        <v>0</v>
      </c>
      <c r="Z5" s="17" t="s">
        <v>0</v>
      </c>
      <c r="AA5" s="17" t="s">
        <v>0</v>
      </c>
      <c r="AB5" s="17" t="s">
        <v>0</v>
      </c>
      <c r="AC5" s="17" t="s">
        <v>0</v>
      </c>
    </row>
    <row r="6" spans="1:29" x14ac:dyDescent="0.25">
      <c r="A6">
        <v>4</v>
      </c>
      <c r="B6" t="str">
        <f t="shared" si="0"/>
        <v>Y</v>
      </c>
      <c r="C6" t="s">
        <v>26</v>
      </c>
      <c r="D6" t="s">
        <v>26</v>
      </c>
      <c r="E6" t="s">
        <v>1</v>
      </c>
      <c r="F6" t="s">
        <v>26</v>
      </c>
      <c r="G6" t="s">
        <v>1</v>
      </c>
      <c r="H6" t="s">
        <v>26</v>
      </c>
      <c r="I6" t="s">
        <v>1</v>
      </c>
      <c r="J6" t="s">
        <v>1</v>
      </c>
      <c r="K6" t="s">
        <v>26</v>
      </c>
      <c r="L6" t="s">
        <v>1</v>
      </c>
      <c r="M6" t="s">
        <v>1</v>
      </c>
      <c r="S6">
        <v>4</v>
      </c>
      <c r="T6" t="s">
        <v>0</v>
      </c>
      <c r="U6" s="17" t="s">
        <v>0</v>
      </c>
      <c r="V6" s="17" t="s">
        <v>0</v>
      </c>
      <c r="W6" s="17" t="s">
        <v>0</v>
      </c>
      <c r="X6" t="s">
        <v>26</v>
      </c>
      <c r="Y6" t="s">
        <v>0</v>
      </c>
      <c r="Z6" t="s">
        <v>0</v>
      </c>
      <c r="AA6" t="s">
        <v>0</v>
      </c>
      <c r="AB6" t="s">
        <v>0</v>
      </c>
      <c r="AC6" t="s">
        <v>0</v>
      </c>
    </row>
    <row r="7" spans="1:29" x14ac:dyDescent="0.25">
      <c r="A7">
        <v>5</v>
      </c>
      <c r="B7" t="str">
        <f t="shared" si="0"/>
        <v>X</v>
      </c>
      <c r="C7" t="s">
        <v>1</v>
      </c>
      <c r="D7" t="s">
        <v>1</v>
      </c>
      <c r="E7" t="s">
        <v>26</v>
      </c>
      <c r="F7" t="s">
        <v>26</v>
      </c>
      <c r="G7" t="s">
        <v>1</v>
      </c>
      <c r="H7" t="s">
        <v>26</v>
      </c>
      <c r="I7" t="s">
        <v>1</v>
      </c>
      <c r="J7" t="s">
        <v>1</v>
      </c>
      <c r="K7" t="s">
        <v>1</v>
      </c>
      <c r="L7" t="s">
        <v>26</v>
      </c>
      <c r="M7" t="s">
        <v>1</v>
      </c>
      <c r="S7">
        <v>5</v>
      </c>
      <c r="T7" t="s">
        <v>0</v>
      </c>
      <c r="U7" s="17" t="s">
        <v>0</v>
      </c>
      <c r="V7" s="17" t="s">
        <v>0</v>
      </c>
      <c r="W7" t="s">
        <v>0</v>
      </c>
      <c r="X7" t="s">
        <v>0</v>
      </c>
      <c r="Y7" t="s">
        <v>26</v>
      </c>
      <c r="Z7" t="s">
        <v>0</v>
      </c>
      <c r="AA7" t="s">
        <v>0</v>
      </c>
      <c r="AB7" t="s">
        <v>0</v>
      </c>
      <c r="AC7" t="s">
        <v>0</v>
      </c>
    </row>
    <row r="8" spans="1:29" x14ac:dyDescent="0.25">
      <c r="A8">
        <v>6</v>
      </c>
      <c r="B8" t="str">
        <f t="shared" si="0"/>
        <v>Y</v>
      </c>
      <c r="C8" t="s">
        <v>26</v>
      </c>
      <c r="D8" t="s">
        <v>26</v>
      </c>
      <c r="E8" t="s">
        <v>1</v>
      </c>
      <c r="F8" t="s">
        <v>26</v>
      </c>
      <c r="G8" t="s">
        <v>1</v>
      </c>
      <c r="H8" t="s">
        <v>26</v>
      </c>
      <c r="I8" t="s">
        <v>1</v>
      </c>
      <c r="J8" t="s">
        <v>1</v>
      </c>
      <c r="K8" t="s">
        <v>1</v>
      </c>
      <c r="L8" t="s">
        <v>1</v>
      </c>
      <c r="M8" t="s">
        <v>26</v>
      </c>
      <c r="S8">
        <v>6</v>
      </c>
      <c r="T8" t="s">
        <v>0</v>
      </c>
      <c r="U8" s="17" t="s">
        <v>0</v>
      </c>
      <c r="V8" s="17" t="s">
        <v>0</v>
      </c>
      <c r="W8" t="s">
        <v>0</v>
      </c>
      <c r="X8" t="s">
        <v>0</v>
      </c>
      <c r="Y8" t="s">
        <v>0</v>
      </c>
      <c r="Z8" t="s">
        <v>26</v>
      </c>
      <c r="AA8" t="s">
        <v>0</v>
      </c>
      <c r="AB8" t="s">
        <v>0</v>
      </c>
      <c r="AC8" t="s">
        <v>0</v>
      </c>
    </row>
    <row r="9" spans="1:29" x14ac:dyDescent="0.25">
      <c r="A9">
        <v>7</v>
      </c>
      <c r="B9" t="str">
        <f t="shared" si="0"/>
        <v>X</v>
      </c>
      <c r="C9" t="s">
        <v>1</v>
      </c>
      <c r="D9" t="s">
        <v>1</v>
      </c>
      <c r="E9" t="s">
        <v>26</v>
      </c>
      <c r="F9" t="s">
        <v>26</v>
      </c>
      <c r="G9" t="s">
        <v>1</v>
      </c>
      <c r="H9" t="s">
        <v>26</v>
      </c>
      <c r="I9" t="s">
        <v>1</v>
      </c>
      <c r="J9" t="s">
        <v>1</v>
      </c>
      <c r="K9" t="s">
        <v>26</v>
      </c>
      <c r="L9" t="s">
        <v>1</v>
      </c>
      <c r="M9" t="s">
        <v>1</v>
      </c>
      <c r="S9">
        <v>7</v>
      </c>
      <c r="T9" t="s">
        <v>0</v>
      </c>
      <c r="U9" s="17" t="s">
        <v>0</v>
      </c>
      <c r="V9" s="17" t="s">
        <v>0</v>
      </c>
      <c r="W9" t="s">
        <v>0</v>
      </c>
      <c r="X9" t="s">
        <v>0</v>
      </c>
      <c r="Y9" t="s">
        <v>0</v>
      </c>
      <c r="Z9" t="s">
        <v>0</v>
      </c>
      <c r="AA9" t="s">
        <v>26</v>
      </c>
      <c r="AB9" t="s">
        <v>0</v>
      </c>
      <c r="AC9" t="s">
        <v>0</v>
      </c>
    </row>
    <row r="10" spans="1:29" x14ac:dyDescent="0.25">
      <c r="A10">
        <v>8</v>
      </c>
      <c r="B10" t="str">
        <f t="shared" si="0"/>
        <v>Y</v>
      </c>
      <c r="C10" t="s">
        <v>26</v>
      </c>
      <c r="D10" t="s">
        <v>26</v>
      </c>
      <c r="E10" t="s">
        <v>1</v>
      </c>
      <c r="F10" t="s">
        <v>26</v>
      </c>
      <c r="G10" t="s">
        <v>1</v>
      </c>
      <c r="H10" t="s">
        <v>26</v>
      </c>
      <c r="I10" t="s">
        <v>1</v>
      </c>
      <c r="J10" t="s">
        <v>1</v>
      </c>
      <c r="K10" t="s">
        <v>1</v>
      </c>
      <c r="L10" t="s">
        <v>26</v>
      </c>
      <c r="M10" t="s">
        <v>1</v>
      </c>
      <c r="S10">
        <v>8</v>
      </c>
      <c r="T10" t="s">
        <v>0</v>
      </c>
      <c r="U10" s="17" t="s">
        <v>0</v>
      </c>
      <c r="V10" s="17" t="s">
        <v>0</v>
      </c>
      <c r="W10" t="s">
        <v>0</v>
      </c>
      <c r="X10" t="s">
        <v>0</v>
      </c>
      <c r="Y10" t="s">
        <v>0</v>
      </c>
      <c r="Z10" t="s">
        <v>0</v>
      </c>
      <c r="AA10" t="s">
        <v>0</v>
      </c>
      <c r="AB10" t="s">
        <v>26</v>
      </c>
      <c r="AC10" t="s">
        <v>0</v>
      </c>
    </row>
    <row r="11" spans="1:29" x14ac:dyDescent="0.25">
      <c r="A11">
        <v>9</v>
      </c>
      <c r="B11" t="str">
        <f t="shared" si="0"/>
        <v>X</v>
      </c>
      <c r="C11" t="s">
        <v>1</v>
      </c>
      <c r="D11" t="s">
        <v>1</v>
      </c>
      <c r="E11" t="s">
        <v>26</v>
      </c>
      <c r="F11" t="s">
        <v>26</v>
      </c>
      <c r="G11" t="s">
        <v>1</v>
      </c>
      <c r="H11" t="s">
        <v>26</v>
      </c>
      <c r="I11" t="s">
        <v>1</v>
      </c>
      <c r="J11" t="s">
        <v>1</v>
      </c>
      <c r="K11" t="s">
        <v>1</v>
      </c>
      <c r="L11" t="s">
        <v>1</v>
      </c>
      <c r="M11" t="s">
        <v>26</v>
      </c>
      <c r="S11">
        <v>9</v>
      </c>
      <c r="T11" t="s">
        <v>0</v>
      </c>
      <c r="U11" s="17" t="s">
        <v>0</v>
      </c>
      <c r="V11" s="17" t="s">
        <v>0</v>
      </c>
      <c r="W11" t="s">
        <v>0</v>
      </c>
      <c r="X11" t="s">
        <v>0</v>
      </c>
      <c r="Y11" t="s">
        <v>0</v>
      </c>
      <c r="Z11" t="s">
        <v>0</v>
      </c>
      <c r="AA11" t="s">
        <v>0</v>
      </c>
      <c r="AB11" t="s">
        <v>0</v>
      </c>
      <c r="AC11" t="s">
        <v>26</v>
      </c>
    </row>
    <row r="12" spans="1:29" x14ac:dyDescent="0.25">
      <c r="A12">
        <v>10</v>
      </c>
      <c r="B12" t="str">
        <f t="shared" si="0"/>
        <v>Y</v>
      </c>
      <c r="C12" t="s">
        <v>26</v>
      </c>
      <c r="D12" t="s">
        <v>26</v>
      </c>
      <c r="E12" t="s">
        <v>1</v>
      </c>
      <c r="F12" t="s">
        <v>26</v>
      </c>
      <c r="G12" t="s">
        <v>1</v>
      </c>
      <c r="H12" t="s">
        <v>26</v>
      </c>
      <c r="I12" t="s">
        <v>1</v>
      </c>
      <c r="J12" t="s">
        <v>1</v>
      </c>
      <c r="K12" t="s">
        <v>26</v>
      </c>
      <c r="L12" t="s">
        <v>1</v>
      </c>
      <c r="M12" t="s">
        <v>1</v>
      </c>
      <c r="S12">
        <v>10</v>
      </c>
      <c r="T12" t="s">
        <v>26</v>
      </c>
      <c r="U12" s="17" t="s">
        <v>0</v>
      </c>
      <c r="V12" s="17" t="s">
        <v>0</v>
      </c>
      <c r="W12" t="s">
        <v>0</v>
      </c>
      <c r="X12" t="s">
        <v>0</v>
      </c>
      <c r="Y12" t="s">
        <v>0</v>
      </c>
      <c r="Z12" t="s">
        <v>0</v>
      </c>
      <c r="AA12" t="s">
        <v>0</v>
      </c>
      <c r="AB12" t="s">
        <v>0</v>
      </c>
      <c r="AC12" t="s">
        <v>0</v>
      </c>
    </row>
    <row r="13" spans="1:29" x14ac:dyDescent="0.25">
      <c r="A13">
        <v>11</v>
      </c>
      <c r="B13" t="str">
        <f t="shared" si="0"/>
        <v>Y</v>
      </c>
      <c r="C13" t="s">
        <v>26</v>
      </c>
      <c r="D13" t="s">
        <v>1</v>
      </c>
      <c r="E13" t="s">
        <v>26</v>
      </c>
      <c r="F13" t="s">
        <v>26</v>
      </c>
      <c r="G13" t="s">
        <v>1</v>
      </c>
      <c r="H13" t="s">
        <v>26</v>
      </c>
      <c r="I13" t="s">
        <v>1</v>
      </c>
      <c r="J13" t="s">
        <v>1</v>
      </c>
      <c r="K13" t="s">
        <v>1</v>
      </c>
      <c r="L13" t="s">
        <v>26</v>
      </c>
      <c r="M13" t="s">
        <v>1</v>
      </c>
      <c r="S13">
        <v>11</v>
      </c>
      <c r="T13" t="s">
        <v>0</v>
      </c>
      <c r="U13" t="s">
        <v>26</v>
      </c>
      <c r="V13" s="17" t="s">
        <v>0</v>
      </c>
      <c r="W13" t="s">
        <v>0</v>
      </c>
      <c r="X13" t="s">
        <v>0</v>
      </c>
      <c r="Y13" t="s">
        <v>0</v>
      </c>
      <c r="Z13" t="s">
        <v>0</v>
      </c>
      <c r="AA13" t="s">
        <v>0</v>
      </c>
      <c r="AB13" t="s">
        <v>0</v>
      </c>
      <c r="AC13" t="s">
        <v>0</v>
      </c>
    </row>
    <row r="14" spans="1:29" x14ac:dyDescent="0.25">
      <c r="A14">
        <v>12</v>
      </c>
      <c r="B14" t="str">
        <f t="shared" si="0"/>
        <v>X</v>
      </c>
      <c r="C14" t="s">
        <v>1</v>
      </c>
      <c r="D14" t="s">
        <v>26</v>
      </c>
      <c r="E14" t="s">
        <v>1</v>
      </c>
      <c r="F14" t="s">
        <v>26</v>
      </c>
      <c r="G14" t="s">
        <v>1</v>
      </c>
      <c r="H14" t="s">
        <v>26</v>
      </c>
      <c r="I14" t="s">
        <v>1</v>
      </c>
      <c r="J14" t="s">
        <v>1</v>
      </c>
      <c r="K14" t="s">
        <v>1</v>
      </c>
      <c r="L14" t="s">
        <v>1</v>
      </c>
      <c r="M14" t="s">
        <v>26</v>
      </c>
      <c r="S14">
        <v>12</v>
      </c>
      <c r="T14" t="s">
        <v>0</v>
      </c>
      <c r="U14" t="s">
        <v>0</v>
      </c>
      <c r="V14" t="s">
        <v>26</v>
      </c>
      <c r="W14" t="s">
        <v>0</v>
      </c>
      <c r="X14" t="s">
        <v>0</v>
      </c>
      <c r="Y14" t="s">
        <v>0</v>
      </c>
      <c r="Z14" t="s">
        <v>0</v>
      </c>
      <c r="AA14" t="s">
        <v>0</v>
      </c>
      <c r="AB14" t="s">
        <v>0</v>
      </c>
      <c r="AC14" t="s">
        <v>0</v>
      </c>
    </row>
    <row r="15" spans="1:29" x14ac:dyDescent="0.25">
      <c r="A15">
        <v>13</v>
      </c>
      <c r="B15" t="str">
        <f t="shared" si="0"/>
        <v>Y</v>
      </c>
      <c r="C15" t="s">
        <v>26</v>
      </c>
      <c r="D15" t="s">
        <v>1</v>
      </c>
      <c r="E15" t="s">
        <v>26</v>
      </c>
      <c r="F15" t="s">
        <v>26</v>
      </c>
      <c r="G15" t="s">
        <v>1</v>
      </c>
      <c r="H15" t="s">
        <v>1</v>
      </c>
      <c r="I15" t="s">
        <v>26</v>
      </c>
      <c r="J15" t="s">
        <v>1</v>
      </c>
      <c r="K15" t="s">
        <v>26</v>
      </c>
      <c r="L15" t="s">
        <v>1</v>
      </c>
      <c r="M15" t="s">
        <v>1</v>
      </c>
      <c r="S15">
        <v>13</v>
      </c>
      <c r="T15" t="s">
        <v>0</v>
      </c>
      <c r="U15" t="s">
        <v>0</v>
      </c>
      <c r="V15" t="s">
        <v>0</v>
      </c>
      <c r="W15" t="s">
        <v>26</v>
      </c>
      <c r="X15" t="s">
        <v>0</v>
      </c>
      <c r="Y15" t="s">
        <v>0</v>
      </c>
      <c r="Z15" t="s">
        <v>0</v>
      </c>
      <c r="AA15" t="s">
        <v>0</v>
      </c>
      <c r="AB15" t="s">
        <v>0</v>
      </c>
      <c r="AC15" t="s">
        <v>0</v>
      </c>
    </row>
    <row r="16" spans="1:29" x14ac:dyDescent="0.25">
      <c r="A16">
        <v>14</v>
      </c>
      <c r="B16" t="str">
        <f t="shared" si="0"/>
        <v>X</v>
      </c>
      <c r="C16" t="s">
        <v>1</v>
      </c>
      <c r="D16" t="s">
        <v>26</v>
      </c>
      <c r="E16" t="s">
        <v>1</v>
      </c>
      <c r="F16" t="s">
        <v>26</v>
      </c>
      <c r="G16" t="s">
        <v>1</v>
      </c>
      <c r="H16" t="s">
        <v>1</v>
      </c>
      <c r="I16" t="s">
        <v>26</v>
      </c>
      <c r="J16" t="s">
        <v>1</v>
      </c>
      <c r="K16" t="s">
        <v>1</v>
      </c>
      <c r="L16" t="s">
        <v>26</v>
      </c>
      <c r="M16" t="s">
        <v>1</v>
      </c>
      <c r="S16">
        <v>14</v>
      </c>
      <c r="T16" t="s">
        <v>0</v>
      </c>
      <c r="U16" t="s">
        <v>0</v>
      </c>
      <c r="V16" t="s">
        <v>0</v>
      </c>
      <c r="W16" t="s">
        <v>0</v>
      </c>
      <c r="X16" t="s">
        <v>26</v>
      </c>
      <c r="Y16" t="s">
        <v>0</v>
      </c>
      <c r="Z16" t="s">
        <v>0</v>
      </c>
      <c r="AA16" t="s">
        <v>0</v>
      </c>
      <c r="AB16" t="s">
        <v>0</v>
      </c>
      <c r="AC16" t="s">
        <v>0</v>
      </c>
    </row>
    <row r="17" spans="1:29" x14ac:dyDescent="0.25">
      <c r="A17">
        <v>15</v>
      </c>
      <c r="B17" t="str">
        <f t="shared" si="0"/>
        <v>Y</v>
      </c>
      <c r="C17" t="s">
        <v>26</v>
      </c>
      <c r="D17" t="s">
        <v>1</v>
      </c>
      <c r="E17" t="s">
        <v>26</v>
      </c>
      <c r="F17" t="s">
        <v>26</v>
      </c>
      <c r="G17" t="s">
        <v>1</v>
      </c>
      <c r="H17" t="s">
        <v>1</v>
      </c>
      <c r="I17" t="s">
        <v>26</v>
      </c>
      <c r="J17" t="s">
        <v>1</v>
      </c>
      <c r="K17" t="s">
        <v>1</v>
      </c>
      <c r="L17" t="s">
        <v>1</v>
      </c>
      <c r="M17" t="s">
        <v>26</v>
      </c>
      <c r="S17">
        <v>15</v>
      </c>
      <c r="T17" t="s">
        <v>0</v>
      </c>
      <c r="U17" t="s">
        <v>0</v>
      </c>
      <c r="V17" t="s">
        <v>0</v>
      </c>
      <c r="W17" t="s">
        <v>0</v>
      </c>
      <c r="X17" t="s">
        <v>0</v>
      </c>
      <c r="Y17" t="s">
        <v>26</v>
      </c>
      <c r="Z17" t="s">
        <v>0</v>
      </c>
      <c r="AA17" t="s">
        <v>0</v>
      </c>
      <c r="AB17" t="s">
        <v>0</v>
      </c>
      <c r="AC17" t="s">
        <v>0</v>
      </c>
    </row>
    <row r="18" spans="1:29" x14ac:dyDescent="0.25">
      <c r="A18">
        <v>16</v>
      </c>
      <c r="B18" t="str">
        <f t="shared" si="0"/>
        <v>X</v>
      </c>
      <c r="C18" t="s">
        <v>1</v>
      </c>
      <c r="D18" t="s">
        <v>26</v>
      </c>
      <c r="E18" t="s">
        <v>1</v>
      </c>
      <c r="F18" t="s">
        <v>26</v>
      </c>
      <c r="G18" t="s">
        <v>1</v>
      </c>
      <c r="H18" t="s">
        <v>1</v>
      </c>
      <c r="I18" t="s">
        <v>26</v>
      </c>
      <c r="J18" t="s">
        <v>1</v>
      </c>
      <c r="K18" t="s">
        <v>26</v>
      </c>
      <c r="L18" t="s">
        <v>1</v>
      </c>
      <c r="M18" t="s">
        <v>1</v>
      </c>
      <c r="S18">
        <v>16</v>
      </c>
      <c r="T18" t="s">
        <v>0</v>
      </c>
      <c r="U18" t="s">
        <v>0</v>
      </c>
      <c r="V18" t="s">
        <v>0</v>
      </c>
      <c r="W18" t="s">
        <v>0</v>
      </c>
      <c r="X18" t="s">
        <v>0</v>
      </c>
      <c r="Y18" t="s">
        <v>0</v>
      </c>
      <c r="Z18" t="s">
        <v>26</v>
      </c>
      <c r="AA18" t="s">
        <v>0</v>
      </c>
      <c r="AB18" t="s">
        <v>0</v>
      </c>
      <c r="AC18" t="s">
        <v>0</v>
      </c>
    </row>
    <row r="19" spans="1:29" x14ac:dyDescent="0.25">
      <c r="A19">
        <v>17</v>
      </c>
      <c r="B19" t="str">
        <f t="shared" si="0"/>
        <v>Y</v>
      </c>
      <c r="C19" t="s">
        <v>26</v>
      </c>
      <c r="D19" t="s">
        <v>1</v>
      </c>
      <c r="E19" t="s">
        <v>26</v>
      </c>
      <c r="F19" t="s">
        <v>26</v>
      </c>
      <c r="G19" t="s">
        <v>1</v>
      </c>
      <c r="H19" t="s">
        <v>1</v>
      </c>
      <c r="I19" t="s">
        <v>26</v>
      </c>
      <c r="J19" t="s">
        <v>1</v>
      </c>
      <c r="K19" t="s">
        <v>1</v>
      </c>
      <c r="L19" t="s">
        <v>26</v>
      </c>
      <c r="M19" t="s">
        <v>1</v>
      </c>
      <c r="S19">
        <v>17</v>
      </c>
      <c r="T19" t="s">
        <v>0</v>
      </c>
      <c r="U19" t="s">
        <v>0</v>
      </c>
      <c r="V19" t="s">
        <v>0</v>
      </c>
      <c r="W19" t="s">
        <v>0</v>
      </c>
      <c r="X19" t="s">
        <v>0</v>
      </c>
      <c r="Y19" t="s">
        <v>0</v>
      </c>
      <c r="Z19" t="s">
        <v>0</v>
      </c>
      <c r="AA19" t="s">
        <v>26</v>
      </c>
      <c r="AB19" t="s">
        <v>0</v>
      </c>
      <c r="AC19" t="s">
        <v>0</v>
      </c>
    </row>
    <row r="20" spans="1:29" x14ac:dyDescent="0.25">
      <c r="A20">
        <v>18</v>
      </c>
      <c r="B20" t="str">
        <f t="shared" si="0"/>
        <v>X</v>
      </c>
      <c r="C20" t="s">
        <v>1</v>
      </c>
      <c r="D20" t="s">
        <v>26</v>
      </c>
      <c r="E20" t="s">
        <v>1</v>
      </c>
      <c r="F20" t="s">
        <v>26</v>
      </c>
      <c r="G20" t="s">
        <v>1</v>
      </c>
      <c r="H20" t="s">
        <v>1</v>
      </c>
      <c r="I20" t="s">
        <v>26</v>
      </c>
      <c r="J20" t="s">
        <v>1</v>
      </c>
      <c r="K20" t="s">
        <v>1</v>
      </c>
      <c r="L20" t="s">
        <v>1</v>
      </c>
      <c r="M20" t="s">
        <v>26</v>
      </c>
      <c r="S20">
        <v>18</v>
      </c>
      <c r="T20" t="s">
        <v>0</v>
      </c>
      <c r="U20" t="s">
        <v>0</v>
      </c>
      <c r="V20" t="s">
        <v>0</v>
      </c>
      <c r="W20" t="s">
        <v>0</v>
      </c>
      <c r="X20" t="s">
        <v>0</v>
      </c>
      <c r="Y20" t="s">
        <v>0</v>
      </c>
      <c r="Z20" t="s">
        <v>0</v>
      </c>
      <c r="AA20" t="s">
        <v>0</v>
      </c>
      <c r="AB20" t="s">
        <v>26</v>
      </c>
      <c r="AC20" t="s">
        <v>0</v>
      </c>
    </row>
    <row r="21" spans="1:29" x14ac:dyDescent="0.25">
      <c r="A21">
        <v>19</v>
      </c>
      <c r="B21" t="str">
        <f t="shared" si="0"/>
        <v>X</v>
      </c>
      <c r="C21" t="s">
        <v>1</v>
      </c>
      <c r="D21" t="s">
        <v>1</v>
      </c>
      <c r="E21" t="s">
        <v>26</v>
      </c>
      <c r="F21" t="s">
        <v>1</v>
      </c>
      <c r="G21" t="s">
        <v>26</v>
      </c>
      <c r="H21" t="s">
        <v>1</v>
      </c>
      <c r="I21" t="s">
        <v>26</v>
      </c>
      <c r="J21" t="s">
        <v>1</v>
      </c>
      <c r="K21" t="s">
        <v>26</v>
      </c>
      <c r="L21" t="s">
        <v>1</v>
      </c>
      <c r="M21" t="s">
        <v>1</v>
      </c>
      <c r="S21">
        <v>19</v>
      </c>
      <c r="T21" t="s">
        <v>0</v>
      </c>
      <c r="U21" t="s">
        <v>0</v>
      </c>
      <c r="V21" t="s">
        <v>0</v>
      </c>
      <c r="W21" t="s">
        <v>0</v>
      </c>
      <c r="X21" t="s">
        <v>0</v>
      </c>
      <c r="Y21" t="s">
        <v>0</v>
      </c>
      <c r="Z21" t="s">
        <v>0</v>
      </c>
      <c r="AA21" t="s">
        <v>0</v>
      </c>
      <c r="AB21" t="s">
        <v>0</v>
      </c>
      <c r="AC21" t="s">
        <v>26</v>
      </c>
    </row>
    <row r="22" spans="1:29" x14ac:dyDescent="0.25">
      <c r="A22">
        <v>20</v>
      </c>
      <c r="B22" t="str">
        <f t="shared" si="0"/>
        <v>Y</v>
      </c>
      <c r="C22" t="s">
        <v>26</v>
      </c>
      <c r="D22" t="s">
        <v>26</v>
      </c>
      <c r="E22" t="s">
        <v>1</v>
      </c>
      <c r="F22" t="s">
        <v>1</v>
      </c>
      <c r="G22" t="s">
        <v>26</v>
      </c>
      <c r="H22" t="s">
        <v>1</v>
      </c>
      <c r="I22" t="s">
        <v>26</v>
      </c>
      <c r="J22" t="s">
        <v>1</v>
      </c>
      <c r="K22" t="s">
        <v>1</v>
      </c>
      <c r="L22" t="s">
        <v>26</v>
      </c>
      <c r="M22" t="s">
        <v>1</v>
      </c>
      <c r="S22">
        <v>20</v>
      </c>
      <c r="T22" t="s">
        <v>26</v>
      </c>
      <c r="U22" t="s">
        <v>0</v>
      </c>
      <c r="V22" t="s">
        <v>0</v>
      </c>
      <c r="W22" t="s">
        <v>0</v>
      </c>
      <c r="X22" t="s">
        <v>0</v>
      </c>
      <c r="Y22" t="s">
        <v>0</v>
      </c>
      <c r="Z22" t="s">
        <v>0</v>
      </c>
      <c r="AA22" t="s">
        <v>0</v>
      </c>
      <c r="AB22" t="s">
        <v>0</v>
      </c>
      <c r="AC22" t="s">
        <v>0</v>
      </c>
    </row>
    <row r="23" spans="1:29" x14ac:dyDescent="0.25">
      <c r="A23">
        <v>21</v>
      </c>
      <c r="B23" t="str">
        <f t="shared" si="0"/>
        <v>X</v>
      </c>
      <c r="C23" t="s">
        <v>1</v>
      </c>
      <c r="D23" t="s">
        <v>1</v>
      </c>
      <c r="E23" t="s">
        <v>26</v>
      </c>
      <c r="F23" t="s">
        <v>1</v>
      </c>
      <c r="G23" t="s">
        <v>26</v>
      </c>
      <c r="H23" t="s">
        <v>1</v>
      </c>
      <c r="I23" t="s">
        <v>26</v>
      </c>
      <c r="J23" t="s">
        <v>1</v>
      </c>
      <c r="K23" t="s">
        <v>1</v>
      </c>
      <c r="L23" t="s">
        <v>1</v>
      </c>
      <c r="M23" t="s">
        <v>26</v>
      </c>
      <c r="S23">
        <v>21</v>
      </c>
      <c r="T23" t="s">
        <v>0</v>
      </c>
      <c r="U23" t="s">
        <v>26</v>
      </c>
      <c r="V23" t="s">
        <v>0</v>
      </c>
      <c r="W23" t="s">
        <v>0</v>
      </c>
      <c r="X23" t="s">
        <v>0</v>
      </c>
      <c r="Y23" t="s">
        <v>0</v>
      </c>
      <c r="Z23" t="s">
        <v>0</v>
      </c>
      <c r="AA23" t="s">
        <v>0</v>
      </c>
      <c r="AB23" t="s">
        <v>0</v>
      </c>
      <c r="AC23" t="s">
        <v>0</v>
      </c>
    </row>
    <row r="24" spans="1:29" x14ac:dyDescent="0.25">
      <c r="A24">
        <v>22</v>
      </c>
      <c r="B24" t="str">
        <f t="shared" si="0"/>
        <v>Y</v>
      </c>
      <c r="C24" t="s">
        <v>26</v>
      </c>
      <c r="D24" t="s">
        <v>26</v>
      </c>
      <c r="E24" t="s">
        <v>1</v>
      </c>
      <c r="F24" t="s">
        <v>1</v>
      </c>
      <c r="G24" t="s">
        <v>26</v>
      </c>
      <c r="H24" t="s">
        <v>1</v>
      </c>
      <c r="I24" t="s">
        <v>26</v>
      </c>
      <c r="J24" t="s">
        <v>1</v>
      </c>
      <c r="K24" t="s">
        <v>26</v>
      </c>
      <c r="L24" t="s">
        <v>1</v>
      </c>
      <c r="M24" t="s">
        <v>1</v>
      </c>
      <c r="S24">
        <v>22</v>
      </c>
      <c r="T24" t="s">
        <v>0</v>
      </c>
      <c r="U24" t="s">
        <v>0</v>
      </c>
      <c r="V24" t="s">
        <v>26</v>
      </c>
      <c r="W24" t="s">
        <v>0</v>
      </c>
      <c r="X24" t="s">
        <v>0</v>
      </c>
      <c r="Y24" t="s">
        <v>0</v>
      </c>
      <c r="Z24" t="s">
        <v>0</v>
      </c>
      <c r="AA24" t="s">
        <v>0</v>
      </c>
      <c r="AB24" t="s">
        <v>0</v>
      </c>
      <c r="AC24" t="s">
        <v>0</v>
      </c>
    </row>
    <row r="25" spans="1:29" x14ac:dyDescent="0.25">
      <c r="A25">
        <v>23</v>
      </c>
      <c r="B25" t="str">
        <f t="shared" si="0"/>
        <v>X</v>
      </c>
      <c r="C25" t="s">
        <v>1</v>
      </c>
      <c r="D25" t="s">
        <v>1</v>
      </c>
      <c r="E25" t="s">
        <v>26</v>
      </c>
      <c r="F25" t="s">
        <v>1</v>
      </c>
      <c r="G25" t="s">
        <v>26</v>
      </c>
      <c r="H25" t="s">
        <v>1</v>
      </c>
      <c r="I25" t="s">
        <v>26</v>
      </c>
      <c r="J25" t="s">
        <v>1</v>
      </c>
      <c r="K25" t="s">
        <v>1</v>
      </c>
      <c r="L25" t="s">
        <v>26</v>
      </c>
      <c r="M25" t="s">
        <v>1</v>
      </c>
      <c r="S25">
        <v>23</v>
      </c>
      <c r="T25" t="s">
        <v>0</v>
      </c>
      <c r="U25" t="s">
        <v>0</v>
      </c>
      <c r="V25" t="s">
        <v>0</v>
      </c>
      <c r="W25" t="s">
        <v>26</v>
      </c>
      <c r="X25" t="s">
        <v>0</v>
      </c>
      <c r="Y25" t="s">
        <v>0</v>
      </c>
      <c r="Z25" t="s">
        <v>0</v>
      </c>
      <c r="AA25" t="s">
        <v>0</v>
      </c>
      <c r="AB25" t="s">
        <v>0</v>
      </c>
      <c r="AC25" t="s">
        <v>0</v>
      </c>
    </row>
    <row r="26" spans="1:29" x14ac:dyDescent="0.25">
      <c r="A26">
        <v>24</v>
      </c>
      <c r="B26" t="str">
        <f t="shared" si="0"/>
        <v>Y</v>
      </c>
      <c r="C26" t="s">
        <v>26</v>
      </c>
      <c r="D26" t="s">
        <v>26</v>
      </c>
      <c r="E26" t="s">
        <v>1</v>
      </c>
      <c r="F26" t="s">
        <v>1</v>
      </c>
      <c r="G26" t="s">
        <v>26</v>
      </c>
      <c r="H26" t="s">
        <v>1</v>
      </c>
      <c r="I26" t="s">
        <v>26</v>
      </c>
      <c r="J26" t="s">
        <v>1</v>
      </c>
      <c r="K26" t="s">
        <v>1</v>
      </c>
      <c r="L26" t="s">
        <v>1</v>
      </c>
      <c r="M26" t="s">
        <v>26</v>
      </c>
      <c r="S26">
        <v>24</v>
      </c>
      <c r="T26" t="s">
        <v>0</v>
      </c>
      <c r="U26" t="s">
        <v>0</v>
      </c>
      <c r="V26" t="s">
        <v>0</v>
      </c>
      <c r="W26" t="s">
        <v>0</v>
      </c>
      <c r="X26" t="s">
        <v>26</v>
      </c>
      <c r="Y26" t="s">
        <v>0</v>
      </c>
      <c r="Z26" t="s">
        <v>0</v>
      </c>
      <c r="AA26" t="s">
        <v>0</v>
      </c>
      <c r="AB26" t="s">
        <v>0</v>
      </c>
      <c r="AC26" t="s">
        <v>0</v>
      </c>
    </row>
    <row r="27" spans="1:29" x14ac:dyDescent="0.25">
      <c r="A27">
        <v>25</v>
      </c>
      <c r="B27" t="str">
        <f t="shared" si="0"/>
        <v>X</v>
      </c>
      <c r="C27" t="s">
        <v>1</v>
      </c>
      <c r="D27" t="s">
        <v>1</v>
      </c>
      <c r="E27" t="s">
        <v>26</v>
      </c>
      <c r="F27" t="s">
        <v>1</v>
      </c>
      <c r="G27" t="s">
        <v>26</v>
      </c>
      <c r="H27" t="s">
        <v>1</v>
      </c>
      <c r="I27" t="s">
        <v>1</v>
      </c>
      <c r="J27" t="s">
        <v>26</v>
      </c>
      <c r="K27" t="s">
        <v>26</v>
      </c>
      <c r="L27" t="s">
        <v>1</v>
      </c>
      <c r="M27" t="s">
        <v>1</v>
      </c>
      <c r="S27">
        <v>25</v>
      </c>
      <c r="T27" t="s">
        <v>0</v>
      </c>
      <c r="U27" t="s">
        <v>0</v>
      </c>
      <c r="V27" t="s">
        <v>0</v>
      </c>
      <c r="W27" t="s">
        <v>0</v>
      </c>
      <c r="X27" t="s">
        <v>0</v>
      </c>
      <c r="Y27" t="s">
        <v>26</v>
      </c>
      <c r="Z27" t="s">
        <v>0</v>
      </c>
      <c r="AA27" t="s">
        <v>0</v>
      </c>
      <c r="AB27" t="s">
        <v>0</v>
      </c>
      <c r="AC27" t="s">
        <v>0</v>
      </c>
    </row>
    <row r="28" spans="1:29" x14ac:dyDescent="0.25">
      <c r="A28">
        <v>26</v>
      </c>
      <c r="B28" t="str">
        <f t="shared" si="0"/>
        <v>Y</v>
      </c>
      <c r="C28" t="s">
        <v>26</v>
      </c>
      <c r="D28" t="s">
        <v>26</v>
      </c>
      <c r="E28" t="s">
        <v>1</v>
      </c>
      <c r="F28" t="s">
        <v>1</v>
      </c>
      <c r="G28" t="s">
        <v>26</v>
      </c>
      <c r="H28" t="s">
        <v>1</v>
      </c>
      <c r="I28" t="s">
        <v>1</v>
      </c>
      <c r="J28" t="s">
        <v>26</v>
      </c>
      <c r="K28" t="s">
        <v>1</v>
      </c>
      <c r="L28" t="s">
        <v>26</v>
      </c>
      <c r="M28" t="s">
        <v>1</v>
      </c>
      <c r="S28">
        <v>26</v>
      </c>
      <c r="T28" t="s">
        <v>0</v>
      </c>
      <c r="U28" t="s">
        <v>0</v>
      </c>
      <c r="V28" t="s">
        <v>0</v>
      </c>
      <c r="W28" t="s">
        <v>0</v>
      </c>
      <c r="X28" t="s">
        <v>0</v>
      </c>
      <c r="Y28" t="s">
        <v>0</v>
      </c>
      <c r="Z28" t="s">
        <v>26</v>
      </c>
      <c r="AA28" t="s">
        <v>0</v>
      </c>
      <c r="AB28" t="s">
        <v>0</v>
      </c>
      <c r="AC28" t="s">
        <v>0</v>
      </c>
    </row>
    <row r="29" spans="1:29" x14ac:dyDescent="0.25">
      <c r="A29">
        <v>27</v>
      </c>
      <c r="B29" t="str">
        <f t="shared" si="0"/>
        <v>X</v>
      </c>
      <c r="C29" t="s">
        <v>1</v>
      </c>
      <c r="D29" t="s">
        <v>1</v>
      </c>
      <c r="E29" t="s">
        <v>26</v>
      </c>
      <c r="F29" t="s">
        <v>1</v>
      </c>
      <c r="G29" t="s">
        <v>26</v>
      </c>
      <c r="H29" t="s">
        <v>1</v>
      </c>
      <c r="I29" t="s">
        <v>1</v>
      </c>
      <c r="J29" t="s">
        <v>26</v>
      </c>
      <c r="K29" t="s">
        <v>1</v>
      </c>
      <c r="L29" t="s">
        <v>1</v>
      </c>
      <c r="M29" t="s">
        <v>26</v>
      </c>
      <c r="S29">
        <v>27</v>
      </c>
      <c r="T29" t="s">
        <v>0</v>
      </c>
      <c r="U29" t="s">
        <v>0</v>
      </c>
      <c r="V29" t="s">
        <v>0</v>
      </c>
      <c r="W29" t="s">
        <v>0</v>
      </c>
      <c r="X29" t="s">
        <v>0</v>
      </c>
      <c r="Y29" t="s">
        <v>0</v>
      </c>
      <c r="Z29" t="s">
        <v>0</v>
      </c>
      <c r="AA29" t="s">
        <v>26</v>
      </c>
      <c r="AB29" t="s">
        <v>0</v>
      </c>
      <c r="AC29" t="s">
        <v>0</v>
      </c>
    </row>
    <row r="30" spans="1:29" x14ac:dyDescent="0.25">
      <c r="A30">
        <v>28</v>
      </c>
      <c r="B30" t="str">
        <f t="shared" si="0"/>
        <v>Y</v>
      </c>
      <c r="C30" t="s">
        <v>26</v>
      </c>
      <c r="D30" t="s">
        <v>26</v>
      </c>
      <c r="E30" t="s">
        <v>1</v>
      </c>
      <c r="F30" t="s">
        <v>1</v>
      </c>
      <c r="G30" t="s">
        <v>26</v>
      </c>
      <c r="H30" t="s">
        <v>1</v>
      </c>
      <c r="I30" t="s">
        <v>1</v>
      </c>
      <c r="J30" t="s">
        <v>26</v>
      </c>
      <c r="K30" t="s">
        <v>26</v>
      </c>
      <c r="L30" t="s">
        <v>1</v>
      </c>
      <c r="M30" t="s">
        <v>1</v>
      </c>
      <c r="S30">
        <v>28</v>
      </c>
      <c r="T30" t="s">
        <v>0</v>
      </c>
      <c r="U30" t="s">
        <v>0</v>
      </c>
      <c r="V30" t="s">
        <v>0</v>
      </c>
      <c r="W30" t="s">
        <v>0</v>
      </c>
      <c r="X30" t="s">
        <v>0</v>
      </c>
      <c r="Y30" t="s">
        <v>0</v>
      </c>
      <c r="Z30" t="s">
        <v>0</v>
      </c>
      <c r="AA30" t="s">
        <v>0</v>
      </c>
      <c r="AB30" t="s">
        <v>26</v>
      </c>
      <c r="AC30" t="s">
        <v>0</v>
      </c>
    </row>
    <row r="31" spans="1:29" x14ac:dyDescent="0.25">
      <c r="A31">
        <v>29</v>
      </c>
      <c r="B31" t="str">
        <f t="shared" si="0"/>
        <v>Y</v>
      </c>
      <c r="C31" t="s">
        <v>26</v>
      </c>
      <c r="D31" t="s">
        <v>1</v>
      </c>
      <c r="E31" t="s">
        <v>26</v>
      </c>
      <c r="F31" t="s">
        <v>1</v>
      </c>
      <c r="G31" t="s">
        <v>26</v>
      </c>
      <c r="H31" t="s">
        <v>1</v>
      </c>
      <c r="I31" t="s">
        <v>1</v>
      </c>
      <c r="J31" t="s">
        <v>26</v>
      </c>
      <c r="K31" t="s">
        <v>1</v>
      </c>
      <c r="L31" t="s">
        <v>26</v>
      </c>
      <c r="M31" t="s">
        <v>1</v>
      </c>
      <c r="S31">
        <v>29</v>
      </c>
      <c r="T31" t="s">
        <v>0</v>
      </c>
      <c r="U31" t="s">
        <v>0</v>
      </c>
      <c r="V31" t="s">
        <v>0</v>
      </c>
      <c r="W31" t="s">
        <v>0</v>
      </c>
      <c r="X31" t="s">
        <v>0</v>
      </c>
      <c r="Y31" t="s">
        <v>0</v>
      </c>
      <c r="Z31" t="s">
        <v>0</v>
      </c>
      <c r="AA31" t="s">
        <v>0</v>
      </c>
      <c r="AB31" t="s">
        <v>0</v>
      </c>
      <c r="AC31" t="s">
        <v>26</v>
      </c>
    </row>
    <row r="32" spans="1:29" x14ac:dyDescent="0.25">
      <c r="A32">
        <v>30</v>
      </c>
      <c r="B32" t="str">
        <f t="shared" si="0"/>
        <v>X</v>
      </c>
      <c r="C32" t="s">
        <v>1</v>
      </c>
      <c r="D32" t="s">
        <v>26</v>
      </c>
      <c r="E32" t="s">
        <v>1</v>
      </c>
      <c r="F32" t="s">
        <v>1</v>
      </c>
      <c r="G32" t="s">
        <v>26</v>
      </c>
      <c r="H32" t="s">
        <v>1</v>
      </c>
      <c r="I32" t="s">
        <v>1</v>
      </c>
      <c r="J32" t="s">
        <v>26</v>
      </c>
      <c r="K32" t="s">
        <v>1</v>
      </c>
      <c r="L32" t="s">
        <v>1</v>
      </c>
      <c r="M32" t="s">
        <v>26</v>
      </c>
      <c r="S32">
        <v>30</v>
      </c>
      <c r="T32" t="s">
        <v>26</v>
      </c>
      <c r="U32" t="s">
        <v>0</v>
      </c>
      <c r="V32" t="s">
        <v>0</v>
      </c>
      <c r="W32" t="s">
        <v>0</v>
      </c>
      <c r="X32" t="s">
        <v>0</v>
      </c>
      <c r="Y32" t="s">
        <v>0</v>
      </c>
      <c r="Z32" t="s">
        <v>0</v>
      </c>
      <c r="AA32" t="s">
        <v>0</v>
      </c>
      <c r="AB32" t="s">
        <v>0</v>
      </c>
      <c r="AC32" t="s">
        <v>0</v>
      </c>
    </row>
    <row r="33" spans="1:29" x14ac:dyDescent="0.25">
      <c r="A33">
        <v>31</v>
      </c>
      <c r="B33" t="str">
        <f t="shared" si="0"/>
        <v>Y</v>
      </c>
      <c r="C33" t="s">
        <v>26</v>
      </c>
      <c r="D33" t="s">
        <v>1</v>
      </c>
      <c r="E33" t="s">
        <v>26</v>
      </c>
      <c r="F33" t="s">
        <v>1</v>
      </c>
      <c r="G33" t="s">
        <v>26</v>
      </c>
      <c r="H33" t="s">
        <v>1</v>
      </c>
      <c r="I33" t="s">
        <v>1</v>
      </c>
      <c r="J33" t="s">
        <v>26</v>
      </c>
      <c r="K33" t="s">
        <v>26</v>
      </c>
      <c r="L33" t="s">
        <v>1</v>
      </c>
      <c r="M33" t="s">
        <v>1</v>
      </c>
      <c r="S33">
        <v>31</v>
      </c>
      <c r="T33" t="s">
        <v>0</v>
      </c>
      <c r="U33" t="s">
        <v>26</v>
      </c>
      <c r="V33" t="s">
        <v>0</v>
      </c>
      <c r="W33" t="s">
        <v>0</v>
      </c>
      <c r="X33" t="s">
        <v>0</v>
      </c>
      <c r="Y33" t="s">
        <v>0</v>
      </c>
      <c r="Z33" t="s">
        <v>0</v>
      </c>
      <c r="AA33" t="s">
        <v>0</v>
      </c>
      <c r="AB33" t="s">
        <v>0</v>
      </c>
      <c r="AC33" t="s">
        <v>0</v>
      </c>
    </row>
    <row r="34" spans="1:29" x14ac:dyDescent="0.25">
      <c r="A34">
        <v>32</v>
      </c>
      <c r="B34" t="str">
        <f t="shared" si="0"/>
        <v>X</v>
      </c>
      <c r="C34" t="s">
        <v>1</v>
      </c>
      <c r="D34" t="s">
        <v>26</v>
      </c>
      <c r="E34" t="s">
        <v>1</v>
      </c>
      <c r="F34" t="s">
        <v>1</v>
      </c>
      <c r="G34" t="s">
        <v>26</v>
      </c>
      <c r="H34" t="s">
        <v>1</v>
      </c>
      <c r="I34" t="s">
        <v>1</v>
      </c>
      <c r="J34" t="s">
        <v>26</v>
      </c>
      <c r="K34" t="s">
        <v>1</v>
      </c>
      <c r="L34" t="s">
        <v>26</v>
      </c>
      <c r="M34" t="s">
        <v>1</v>
      </c>
      <c r="S34">
        <v>32</v>
      </c>
      <c r="T34" t="s">
        <v>0</v>
      </c>
      <c r="U34" t="s">
        <v>0</v>
      </c>
      <c r="V34" t="s">
        <v>26</v>
      </c>
      <c r="W34" t="s">
        <v>0</v>
      </c>
      <c r="X34" t="s">
        <v>0</v>
      </c>
      <c r="Y34" t="s">
        <v>0</v>
      </c>
      <c r="Z34" t="s">
        <v>0</v>
      </c>
      <c r="AA34" t="s">
        <v>0</v>
      </c>
      <c r="AB34" t="s">
        <v>0</v>
      </c>
      <c r="AC34" t="s">
        <v>0</v>
      </c>
    </row>
    <row r="35" spans="1:29" x14ac:dyDescent="0.25">
      <c r="A35">
        <v>33</v>
      </c>
      <c r="B35" t="str">
        <f t="shared" si="0"/>
        <v>Y</v>
      </c>
      <c r="C35" t="s">
        <v>26</v>
      </c>
      <c r="D35" t="s">
        <v>1</v>
      </c>
      <c r="E35" t="s">
        <v>26</v>
      </c>
      <c r="F35" t="s">
        <v>1</v>
      </c>
      <c r="G35" t="s">
        <v>26</v>
      </c>
      <c r="H35" t="s">
        <v>1</v>
      </c>
      <c r="I35" t="s">
        <v>1</v>
      </c>
      <c r="J35" t="s">
        <v>26</v>
      </c>
      <c r="K35" t="s">
        <v>1</v>
      </c>
      <c r="L35" t="s">
        <v>1</v>
      </c>
      <c r="M35" t="s">
        <v>26</v>
      </c>
      <c r="S35">
        <v>33</v>
      </c>
      <c r="T35" t="s">
        <v>0</v>
      </c>
      <c r="U35" t="s">
        <v>0</v>
      </c>
      <c r="V35" t="s">
        <v>0</v>
      </c>
      <c r="W35" t="s">
        <v>26</v>
      </c>
      <c r="X35" t="s">
        <v>0</v>
      </c>
      <c r="Y35" t="s">
        <v>0</v>
      </c>
      <c r="Z35" t="s">
        <v>0</v>
      </c>
      <c r="AA35" t="s">
        <v>0</v>
      </c>
      <c r="AB35" t="s">
        <v>0</v>
      </c>
      <c r="AC35" t="s">
        <v>0</v>
      </c>
    </row>
    <row r="36" spans="1:29" x14ac:dyDescent="0.25">
      <c r="A36">
        <v>34</v>
      </c>
      <c r="B36" t="str">
        <f t="shared" si="0"/>
        <v>X</v>
      </c>
      <c r="C36" t="s">
        <v>1</v>
      </c>
      <c r="D36" t="s">
        <v>26</v>
      </c>
      <c r="E36" t="s">
        <v>1</v>
      </c>
      <c r="F36" t="s">
        <v>1</v>
      </c>
      <c r="G36" t="s">
        <v>26</v>
      </c>
      <c r="H36" t="s">
        <v>1</v>
      </c>
      <c r="I36" t="s">
        <v>1</v>
      </c>
      <c r="J36" t="s">
        <v>26</v>
      </c>
      <c r="K36" t="s">
        <v>26</v>
      </c>
      <c r="L36" t="s">
        <v>1</v>
      </c>
      <c r="M36" t="s">
        <v>1</v>
      </c>
      <c r="S36">
        <v>34</v>
      </c>
      <c r="T36" t="s">
        <v>0</v>
      </c>
      <c r="U36" t="s">
        <v>0</v>
      </c>
      <c r="V36" t="s">
        <v>0</v>
      </c>
      <c r="W36" t="s">
        <v>0</v>
      </c>
      <c r="X36" t="s">
        <v>26</v>
      </c>
      <c r="Y36" t="s">
        <v>0</v>
      </c>
      <c r="Z36" t="s">
        <v>0</v>
      </c>
      <c r="AA36" t="s">
        <v>0</v>
      </c>
      <c r="AB36" t="s">
        <v>0</v>
      </c>
      <c r="AC36" t="s">
        <v>0</v>
      </c>
    </row>
    <row r="37" spans="1:29" x14ac:dyDescent="0.25">
      <c r="A37">
        <v>35</v>
      </c>
      <c r="B37" t="str">
        <f t="shared" si="0"/>
        <v>Y</v>
      </c>
      <c r="C37" t="s">
        <v>26</v>
      </c>
      <c r="D37" t="s">
        <v>1</v>
      </c>
      <c r="E37" t="s">
        <v>26</v>
      </c>
      <c r="F37" t="s">
        <v>1</v>
      </c>
      <c r="G37" t="s">
        <v>26</v>
      </c>
      <c r="H37" t="s">
        <v>1</v>
      </c>
      <c r="I37" t="s">
        <v>1</v>
      </c>
      <c r="J37" t="s">
        <v>26</v>
      </c>
      <c r="K37" t="s">
        <v>1</v>
      </c>
      <c r="L37" t="s">
        <v>26</v>
      </c>
      <c r="M37" t="s">
        <v>1</v>
      </c>
      <c r="S37">
        <v>35</v>
      </c>
      <c r="T37" t="s">
        <v>0</v>
      </c>
      <c r="U37" t="s">
        <v>0</v>
      </c>
      <c r="V37" t="s">
        <v>0</v>
      </c>
      <c r="W37" t="s">
        <v>0</v>
      </c>
      <c r="X37" t="s">
        <v>0</v>
      </c>
      <c r="Y37" t="s">
        <v>26</v>
      </c>
      <c r="Z37" t="s">
        <v>0</v>
      </c>
      <c r="AA37" t="s">
        <v>0</v>
      </c>
      <c r="AB37" t="s">
        <v>0</v>
      </c>
      <c r="AC37" t="s">
        <v>0</v>
      </c>
    </row>
    <row r="38" spans="1:29" x14ac:dyDescent="0.25">
      <c r="A38">
        <v>36</v>
      </c>
      <c r="B38" t="str">
        <f t="shared" si="0"/>
        <v>X</v>
      </c>
      <c r="C38" t="s">
        <v>1</v>
      </c>
      <c r="D38" t="s">
        <v>26</v>
      </c>
      <c r="E38" t="s">
        <v>1</v>
      </c>
      <c r="F38" t="s">
        <v>1</v>
      </c>
      <c r="G38" t="s">
        <v>26</v>
      </c>
      <c r="H38" t="s">
        <v>1</v>
      </c>
      <c r="I38" t="s">
        <v>1</v>
      </c>
      <c r="J38" t="s">
        <v>26</v>
      </c>
      <c r="K38" t="s">
        <v>1</v>
      </c>
      <c r="L38" t="s">
        <v>1</v>
      </c>
      <c r="M38" t="s">
        <v>26</v>
      </c>
      <c r="S38">
        <v>36</v>
      </c>
      <c r="T38" t="s">
        <v>0</v>
      </c>
      <c r="U38" t="s">
        <v>0</v>
      </c>
      <c r="V38" t="s">
        <v>0</v>
      </c>
      <c r="W38" t="s">
        <v>0</v>
      </c>
      <c r="X38" t="s">
        <v>0</v>
      </c>
      <c r="Y38" t="s">
        <v>0</v>
      </c>
      <c r="Z38" t="s">
        <v>26</v>
      </c>
      <c r="AA38" t="s">
        <v>0</v>
      </c>
      <c r="AB38" t="s">
        <v>0</v>
      </c>
      <c r="AC38" t="s">
        <v>0</v>
      </c>
    </row>
  </sheetData>
  <conditionalFormatting sqref="S1:AC38">
    <cfRule type="cellIs" dxfId="0" priority="1" operator="equal">
      <formula>"x"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W30"/>
  <sheetViews>
    <sheetView zoomScaleNormal="100" workbookViewId="0">
      <selection activeCell="M27" sqref="M27"/>
    </sheetView>
  </sheetViews>
  <sheetFormatPr defaultColWidth="11.42578125" defaultRowHeight="15" x14ac:dyDescent="0.25"/>
  <cols>
    <col min="1" max="2" width="5" style="1" customWidth="1"/>
    <col min="3" max="11" width="11.42578125" style="1"/>
  </cols>
  <sheetData>
    <row r="1" spans="1:23" x14ac:dyDescent="0.25">
      <c r="A1" s="1" t="e">
        <f>TABLE!#REF!</f>
        <v>#REF!</v>
      </c>
      <c r="B1" s="1">
        <v>1</v>
      </c>
      <c r="C1" s="1" t="s">
        <v>26</v>
      </c>
      <c r="D1" s="7" t="e">
        <f ca="1">IF($A1="X",INDIRECT("Tabelle1!"&amp;($L1&amp;D$29)),"X")</f>
        <v>#REF!</v>
      </c>
      <c r="E1" s="1" t="s">
        <v>26</v>
      </c>
      <c r="F1" s="1" t="s">
        <v>26</v>
      </c>
      <c r="G1" s="7" t="e">
        <f t="shared" ref="G1:G12" ca="1" si="0">IF($A1="X",INDIRECT("Tabelle1!"&amp;($L1&amp;G$29)),"X")</f>
        <v>#REF!</v>
      </c>
      <c r="H1" s="1" t="s">
        <v>26</v>
      </c>
      <c r="I1" s="1" t="s">
        <v>26</v>
      </c>
      <c r="J1" s="7" t="e">
        <f t="shared" ref="J1:J12" ca="1" si="1">IF($A1="X",INDIRECT("Tabelle1!"&amp;($L1&amp;J$29)),"X")</f>
        <v>#REF!</v>
      </c>
      <c r="K1" s="1" t="s">
        <v>26</v>
      </c>
      <c r="L1" t="s">
        <v>30</v>
      </c>
      <c r="M1" s="14">
        <f>COUNTIF(A1:A12,"X")</f>
        <v>0</v>
      </c>
    </row>
    <row r="2" spans="1:23" x14ac:dyDescent="0.25">
      <c r="A2" s="1" t="e">
        <f>TABLE!#REF!</f>
        <v>#REF!</v>
      </c>
      <c r="B2" s="1">
        <v>2</v>
      </c>
      <c r="C2" s="1" t="s">
        <v>26</v>
      </c>
      <c r="D2" s="7" t="e">
        <f t="shared" ref="D2:D12" ca="1" si="2">IF(A2="X",INDIRECT("Tabelle1!"&amp;($L2&amp;D$29)),"X")</f>
        <v>#REF!</v>
      </c>
      <c r="E2" s="1" t="s">
        <v>26</v>
      </c>
      <c r="F2" s="1" t="s">
        <v>26</v>
      </c>
      <c r="G2" s="7" t="e">
        <f t="shared" ca="1" si="0"/>
        <v>#REF!</v>
      </c>
      <c r="H2" s="1" t="s">
        <v>26</v>
      </c>
      <c r="I2" s="1" t="s">
        <v>26</v>
      </c>
      <c r="J2" s="7" t="e">
        <f t="shared" ca="1" si="1"/>
        <v>#REF!</v>
      </c>
      <c r="K2" s="1" t="s">
        <v>26</v>
      </c>
      <c r="L2" t="s">
        <v>5</v>
      </c>
      <c r="M2" s="2" t="str">
        <f>IF(M1=0,"X",(MATCH("X",A1:A12,0)))</f>
        <v>X</v>
      </c>
      <c r="N2" s="1" t="s">
        <v>26</v>
      </c>
      <c r="O2" s="7" t="str">
        <f>IF(M2="X","X",INDEX($D$1:$D$12,M2,1))</f>
        <v>X</v>
      </c>
      <c r="P2" s="1" t="s">
        <v>26</v>
      </c>
      <c r="Q2" s="1" t="s">
        <v>26</v>
      </c>
      <c r="R2" s="7" t="str">
        <f>IF(M2="X","X",INDEX($G$1:$G$12,M2,1))</f>
        <v>X</v>
      </c>
      <c r="S2" s="1" t="s">
        <v>26</v>
      </c>
      <c r="T2" s="1" t="s">
        <v>26</v>
      </c>
      <c r="U2" s="7" t="str">
        <f>IF(M2="X","X",INDEX($J$1:$J$12,M2,1))</f>
        <v>X</v>
      </c>
      <c r="V2" s="1" t="s">
        <v>26</v>
      </c>
    </row>
    <row r="3" spans="1:23" x14ac:dyDescent="0.25">
      <c r="A3" s="1" t="e">
        <f>TABLE!#REF!</f>
        <v>#REF!</v>
      </c>
      <c r="B3" s="1">
        <v>3</v>
      </c>
      <c r="C3" s="1" t="s">
        <v>26</v>
      </c>
      <c r="D3" s="7" t="e">
        <f t="shared" ca="1" si="2"/>
        <v>#REF!</v>
      </c>
      <c r="E3" s="1" t="s">
        <v>26</v>
      </c>
      <c r="F3" s="1" t="s">
        <v>26</v>
      </c>
      <c r="G3" s="7" t="e">
        <f t="shared" ca="1" si="0"/>
        <v>#REF!</v>
      </c>
      <c r="H3" s="1" t="s">
        <v>26</v>
      </c>
      <c r="I3" s="1" t="s">
        <v>26</v>
      </c>
      <c r="J3" s="7" t="e">
        <f t="shared" ca="1" si="1"/>
        <v>#REF!</v>
      </c>
      <c r="K3" s="1" t="s">
        <v>26</v>
      </c>
      <c r="L3" t="s">
        <v>6</v>
      </c>
      <c r="M3" s="2" t="str">
        <f ca="1">IF($M$1&lt;=1,"X",((MATCH("X",INDIRECT("A"&amp;(M2+1)):A12,0)))+M2)</f>
        <v>X</v>
      </c>
      <c r="N3" s="1" t="s">
        <v>26</v>
      </c>
      <c r="O3" s="7" t="str">
        <f t="shared" ref="O3:O5" ca="1" si="3">IF(M3="X","X",INDEX($D$1:$D$12,M3,1))</f>
        <v>X</v>
      </c>
      <c r="P3" s="1" t="s">
        <v>26</v>
      </c>
      <c r="Q3" s="1" t="s">
        <v>26</v>
      </c>
      <c r="R3" s="7" t="str">
        <f t="shared" ref="R3:R5" ca="1" si="4">IF(M3="X","X",INDEX($G$1:$G$12,M3,1))</f>
        <v>X</v>
      </c>
      <c r="S3" s="1" t="s">
        <v>26</v>
      </c>
      <c r="T3" s="1" t="s">
        <v>26</v>
      </c>
      <c r="U3" s="7" t="str">
        <f t="shared" ref="U3:U5" ca="1" si="5">IF(M3="X","X",INDEX($J$1:$J$12,M3,1))</f>
        <v>X</v>
      </c>
      <c r="V3" s="1" t="s">
        <v>26</v>
      </c>
    </row>
    <row r="4" spans="1:23" x14ac:dyDescent="0.25">
      <c r="A4" s="1" t="e">
        <f>TABLE!#REF!</f>
        <v>#REF!</v>
      </c>
      <c r="B4" s="1">
        <v>4</v>
      </c>
      <c r="C4" s="1" t="s">
        <v>26</v>
      </c>
      <c r="D4" s="7" t="e">
        <f t="shared" ca="1" si="2"/>
        <v>#REF!</v>
      </c>
      <c r="E4" s="1" t="s">
        <v>26</v>
      </c>
      <c r="F4" s="1" t="s">
        <v>26</v>
      </c>
      <c r="G4" s="7" t="e">
        <f t="shared" ca="1" si="0"/>
        <v>#REF!</v>
      </c>
      <c r="H4" s="1" t="s">
        <v>26</v>
      </c>
      <c r="I4" s="1" t="s">
        <v>26</v>
      </c>
      <c r="J4" s="7" t="e">
        <f t="shared" ca="1" si="1"/>
        <v>#REF!</v>
      </c>
      <c r="K4" s="1" t="s">
        <v>26</v>
      </c>
      <c r="L4" t="s">
        <v>7</v>
      </c>
      <c r="M4" s="2" t="str">
        <f ca="1">IF($M$1&lt;=2,"X",((MATCH("X",INDIRECT("A"&amp;(M3+1)):A12,0)))+M3)</f>
        <v>X</v>
      </c>
      <c r="N4" s="1" t="s">
        <v>26</v>
      </c>
      <c r="O4" s="7" t="str">
        <f t="shared" ca="1" si="3"/>
        <v>X</v>
      </c>
      <c r="P4" s="1" t="s">
        <v>26</v>
      </c>
      <c r="Q4" s="1" t="s">
        <v>26</v>
      </c>
      <c r="R4" s="7" t="str">
        <f t="shared" ca="1" si="4"/>
        <v>X</v>
      </c>
      <c r="S4" s="1" t="s">
        <v>26</v>
      </c>
      <c r="T4" s="1" t="s">
        <v>26</v>
      </c>
      <c r="U4" s="7" t="str">
        <f t="shared" ca="1" si="5"/>
        <v>X</v>
      </c>
      <c r="V4" s="1" t="s">
        <v>26</v>
      </c>
    </row>
    <row r="5" spans="1:23" x14ac:dyDescent="0.25">
      <c r="A5" s="1" t="e">
        <f>TABLE!#REF!</f>
        <v>#REF!</v>
      </c>
      <c r="B5" s="1">
        <v>5</v>
      </c>
      <c r="C5" s="1" t="s">
        <v>26</v>
      </c>
      <c r="D5" s="7" t="e">
        <f t="shared" ca="1" si="2"/>
        <v>#REF!</v>
      </c>
      <c r="E5" s="1" t="s">
        <v>26</v>
      </c>
      <c r="F5" s="1" t="s">
        <v>26</v>
      </c>
      <c r="G5" s="7" t="e">
        <f t="shared" ca="1" si="0"/>
        <v>#REF!</v>
      </c>
      <c r="H5" s="1" t="s">
        <v>26</v>
      </c>
      <c r="I5" s="1" t="s">
        <v>26</v>
      </c>
      <c r="J5" s="7" t="e">
        <f t="shared" ca="1" si="1"/>
        <v>#REF!</v>
      </c>
      <c r="K5" s="1" t="s">
        <v>26</v>
      </c>
      <c r="L5" t="s">
        <v>8</v>
      </c>
      <c r="M5" s="2" t="str">
        <f ca="1">IF($M$1&lt;=3,"X",((MATCH("X",INDIRECT("A"&amp;(M4+1)):A12,0)))+M4)</f>
        <v>X</v>
      </c>
      <c r="N5" s="1" t="s">
        <v>26</v>
      </c>
      <c r="O5" s="7" t="str">
        <f t="shared" ca="1" si="3"/>
        <v>X</v>
      </c>
      <c r="P5" s="1" t="s">
        <v>26</v>
      </c>
      <c r="Q5" s="1" t="s">
        <v>26</v>
      </c>
      <c r="R5" s="7" t="str">
        <f t="shared" ca="1" si="4"/>
        <v>X</v>
      </c>
      <c r="S5" s="1" t="s">
        <v>26</v>
      </c>
      <c r="T5" s="1" t="s">
        <v>26</v>
      </c>
      <c r="U5" s="7" t="str">
        <f t="shared" ca="1" si="5"/>
        <v>X</v>
      </c>
      <c r="V5" s="1" t="s">
        <v>26</v>
      </c>
    </row>
    <row r="6" spans="1:23" x14ac:dyDescent="0.25">
      <c r="A6" s="1" t="e">
        <f>TABLE!#REF!</f>
        <v>#REF!</v>
      </c>
      <c r="B6" s="1">
        <v>6</v>
      </c>
      <c r="C6" s="1" t="s">
        <v>26</v>
      </c>
      <c r="D6" s="7" t="e">
        <f t="shared" ca="1" si="2"/>
        <v>#REF!</v>
      </c>
      <c r="E6" s="1" t="s">
        <v>26</v>
      </c>
      <c r="F6" s="1" t="s">
        <v>26</v>
      </c>
      <c r="G6" s="7" t="e">
        <f t="shared" ca="1" si="0"/>
        <v>#REF!</v>
      </c>
      <c r="H6" s="1" t="s">
        <v>26</v>
      </c>
      <c r="I6" s="1" t="s">
        <v>26</v>
      </c>
      <c r="J6" s="7" t="e">
        <f t="shared" ca="1" si="1"/>
        <v>#REF!</v>
      </c>
      <c r="K6" s="1" t="s">
        <v>26</v>
      </c>
      <c r="L6" t="s">
        <v>9</v>
      </c>
      <c r="M6" s="2"/>
    </row>
    <row r="7" spans="1:23" x14ac:dyDescent="0.25">
      <c r="A7" s="1" t="e">
        <f>TABLE!#REF!</f>
        <v>#REF!</v>
      </c>
      <c r="B7" s="1">
        <v>7</v>
      </c>
      <c r="C7" s="1" t="s">
        <v>26</v>
      </c>
      <c r="D7" s="7" t="e">
        <f t="shared" ca="1" si="2"/>
        <v>#REF!</v>
      </c>
      <c r="E7" s="1" t="s">
        <v>26</v>
      </c>
      <c r="F7" s="1" t="s">
        <v>26</v>
      </c>
      <c r="G7" s="7" t="e">
        <f t="shared" ca="1" si="0"/>
        <v>#REF!</v>
      </c>
      <c r="H7" s="1" t="s">
        <v>26</v>
      </c>
      <c r="I7" s="1" t="s">
        <v>26</v>
      </c>
      <c r="J7" s="7" t="e">
        <f t="shared" ca="1" si="1"/>
        <v>#REF!</v>
      </c>
      <c r="K7" s="1" t="s">
        <v>26</v>
      </c>
      <c r="L7" t="s">
        <v>10</v>
      </c>
    </row>
    <row r="8" spans="1:23" x14ac:dyDescent="0.25">
      <c r="A8" s="1" t="e">
        <f>TABLE!#REF!</f>
        <v>#REF!</v>
      </c>
      <c r="B8" s="1">
        <v>8</v>
      </c>
      <c r="C8" s="1" t="s">
        <v>26</v>
      </c>
      <c r="D8" s="7" t="e">
        <f t="shared" ca="1" si="2"/>
        <v>#REF!</v>
      </c>
      <c r="E8" s="1" t="s">
        <v>26</v>
      </c>
      <c r="F8" s="1" t="s">
        <v>26</v>
      </c>
      <c r="G8" s="7" t="e">
        <f t="shared" ca="1" si="0"/>
        <v>#REF!</v>
      </c>
      <c r="H8" s="1" t="s">
        <v>26</v>
      </c>
      <c r="I8" s="1" t="s">
        <v>26</v>
      </c>
      <c r="J8" s="7" t="e">
        <f t="shared" ca="1" si="1"/>
        <v>#REF!</v>
      </c>
      <c r="K8" s="1" t="s">
        <v>26</v>
      </c>
      <c r="L8" t="s">
        <v>11</v>
      </c>
    </row>
    <row r="9" spans="1:23" x14ac:dyDescent="0.25">
      <c r="A9" s="1" t="e">
        <f>TABLE!#REF!</f>
        <v>#REF!</v>
      </c>
      <c r="B9" s="1">
        <v>9</v>
      </c>
      <c r="C9" s="1" t="s">
        <v>26</v>
      </c>
      <c r="D9" s="7" t="e">
        <f t="shared" ca="1" si="2"/>
        <v>#REF!</v>
      </c>
      <c r="E9" s="1" t="s">
        <v>26</v>
      </c>
      <c r="F9" s="1" t="s">
        <v>26</v>
      </c>
      <c r="G9" s="7" t="e">
        <f t="shared" ca="1" si="0"/>
        <v>#REF!</v>
      </c>
      <c r="H9" s="1" t="s">
        <v>26</v>
      </c>
      <c r="I9" s="1" t="s">
        <v>26</v>
      </c>
      <c r="J9" s="7" t="e">
        <f t="shared" ca="1" si="1"/>
        <v>#REF!</v>
      </c>
      <c r="K9" s="1" t="s">
        <v>26</v>
      </c>
      <c r="L9" t="s">
        <v>12</v>
      </c>
    </row>
    <row r="10" spans="1:23" x14ac:dyDescent="0.25">
      <c r="A10" s="1" t="e">
        <f>TABLE!#REF!</f>
        <v>#REF!</v>
      </c>
      <c r="B10" s="1">
        <v>10</v>
      </c>
      <c r="C10" s="1" t="s">
        <v>26</v>
      </c>
      <c r="D10" s="7" t="e">
        <f t="shared" ca="1" si="2"/>
        <v>#REF!</v>
      </c>
      <c r="E10" s="1" t="s">
        <v>26</v>
      </c>
      <c r="F10" s="1" t="s">
        <v>26</v>
      </c>
      <c r="G10" s="7" t="e">
        <f t="shared" ca="1" si="0"/>
        <v>#REF!</v>
      </c>
      <c r="H10" s="1" t="s">
        <v>26</v>
      </c>
      <c r="I10" s="1" t="s">
        <v>26</v>
      </c>
      <c r="J10" s="7" t="e">
        <f t="shared" ca="1" si="1"/>
        <v>#REF!</v>
      </c>
      <c r="K10" s="1" t="s">
        <v>26</v>
      </c>
      <c r="L10" t="s">
        <v>13</v>
      </c>
    </row>
    <row r="11" spans="1:23" x14ac:dyDescent="0.25">
      <c r="A11" s="1" t="e">
        <f>TABLE!#REF!</f>
        <v>#REF!</v>
      </c>
      <c r="B11" s="1">
        <v>11</v>
      </c>
      <c r="C11" s="1" t="s">
        <v>26</v>
      </c>
      <c r="D11" s="7" t="e">
        <f t="shared" ca="1" si="2"/>
        <v>#REF!</v>
      </c>
      <c r="E11" s="1" t="s">
        <v>26</v>
      </c>
      <c r="F11" s="1" t="s">
        <v>26</v>
      </c>
      <c r="G11" s="7" t="e">
        <f t="shared" ca="1" si="0"/>
        <v>#REF!</v>
      </c>
      <c r="H11" s="1" t="s">
        <v>26</v>
      </c>
      <c r="I11" s="1" t="s">
        <v>26</v>
      </c>
      <c r="J11" s="7" t="e">
        <f t="shared" ca="1" si="1"/>
        <v>#REF!</v>
      </c>
      <c r="K11" s="1" t="s">
        <v>26</v>
      </c>
      <c r="L11" t="s">
        <v>14</v>
      </c>
      <c r="N11" s="16"/>
      <c r="P11" s="16"/>
      <c r="Q11" s="16"/>
      <c r="V11" s="16"/>
      <c r="W11" s="16"/>
    </row>
    <row r="12" spans="1:23" ht="15.75" thickBot="1" x14ac:dyDescent="0.3">
      <c r="A12" s="9" t="e">
        <f>TABLE!#REF!</f>
        <v>#REF!</v>
      </c>
      <c r="B12" s="9">
        <v>12</v>
      </c>
      <c r="C12" s="9" t="s">
        <v>26</v>
      </c>
      <c r="D12" s="10" t="e">
        <f t="shared" ca="1" si="2"/>
        <v>#REF!</v>
      </c>
      <c r="E12" s="9" t="s">
        <v>26</v>
      </c>
      <c r="F12" s="9" t="s">
        <v>26</v>
      </c>
      <c r="G12" s="10" t="e">
        <f t="shared" ca="1" si="0"/>
        <v>#REF!</v>
      </c>
      <c r="H12" s="9" t="s">
        <v>26</v>
      </c>
      <c r="I12" s="9" t="s">
        <v>26</v>
      </c>
      <c r="J12" s="10" t="e">
        <f t="shared" ca="1" si="1"/>
        <v>#REF!</v>
      </c>
      <c r="K12" s="9" t="s">
        <v>26</v>
      </c>
      <c r="L12" s="11" t="s">
        <v>15</v>
      </c>
      <c r="N12" s="16"/>
      <c r="P12" s="17"/>
      <c r="Q12" s="17"/>
      <c r="S12" s="17"/>
      <c r="T12" s="17"/>
      <c r="V12" s="17"/>
      <c r="W12" s="17"/>
    </row>
    <row r="13" spans="1:23" x14ac:dyDescent="0.25">
      <c r="A13" s="1" t="e">
        <f>TABLE!#REF!</f>
        <v>#REF!</v>
      </c>
      <c r="B13" s="1">
        <v>1</v>
      </c>
      <c r="C13" s="8" t="e">
        <f t="shared" ref="C13:K24" ca="1" si="6">IF($A13="X",INDIRECT("Tabelle1!"&amp;($L13&amp;C$30)),"X")</f>
        <v>#REF!</v>
      </c>
      <c r="D13" s="12" t="e">
        <f t="shared" ca="1" si="6"/>
        <v>#REF!</v>
      </c>
      <c r="E13" s="8" t="e">
        <f t="shared" ca="1" si="6"/>
        <v>#REF!</v>
      </c>
      <c r="F13" s="8" t="e">
        <f t="shared" ca="1" si="6"/>
        <v>#REF!</v>
      </c>
      <c r="G13" s="12" t="e">
        <f t="shared" ca="1" si="6"/>
        <v>#REF!</v>
      </c>
      <c r="H13" s="8" t="e">
        <f t="shared" ca="1" si="6"/>
        <v>#REF!</v>
      </c>
      <c r="I13" s="8" t="e">
        <f t="shared" ca="1" si="6"/>
        <v>#REF!</v>
      </c>
      <c r="J13" s="12" t="e">
        <f t="shared" ca="1" si="6"/>
        <v>#REF!</v>
      </c>
      <c r="K13" s="8" t="e">
        <f t="shared" ca="1" si="6"/>
        <v>#REF!</v>
      </c>
      <c r="L13" t="s">
        <v>30</v>
      </c>
      <c r="M13" s="14">
        <f>COUNTIF(A13:A24,"X")</f>
        <v>0</v>
      </c>
      <c r="N13" s="16"/>
      <c r="P13" s="17"/>
      <c r="Q13" s="17"/>
      <c r="S13" s="17"/>
      <c r="T13" s="17"/>
      <c r="V13" s="17"/>
      <c r="W13" s="17"/>
    </row>
    <row r="14" spans="1:23" x14ac:dyDescent="0.25">
      <c r="A14" s="1" t="e">
        <f>TABLE!#REF!</f>
        <v>#REF!</v>
      </c>
      <c r="B14" s="1">
        <v>2</v>
      </c>
      <c r="C14" s="8" t="e">
        <f t="shared" ca="1" si="6"/>
        <v>#REF!</v>
      </c>
      <c r="D14" s="13" t="e">
        <f t="shared" ca="1" si="6"/>
        <v>#REF!</v>
      </c>
      <c r="E14" s="8" t="e">
        <f t="shared" ca="1" si="6"/>
        <v>#REF!</v>
      </c>
      <c r="F14" s="8" t="e">
        <f t="shared" ca="1" si="6"/>
        <v>#REF!</v>
      </c>
      <c r="G14" s="13" t="e">
        <f t="shared" ca="1" si="6"/>
        <v>#REF!</v>
      </c>
      <c r="H14" s="8" t="e">
        <f t="shared" ca="1" si="6"/>
        <v>#REF!</v>
      </c>
      <c r="I14" s="8" t="e">
        <f t="shared" ca="1" si="6"/>
        <v>#REF!</v>
      </c>
      <c r="J14" s="13" t="e">
        <f t="shared" ca="1" si="6"/>
        <v>#REF!</v>
      </c>
      <c r="K14" s="8" t="e">
        <f t="shared" ca="1" si="6"/>
        <v>#REF!</v>
      </c>
      <c r="L14" t="s">
        <v>5</v>
      </c>
      <c r="M14" s="15" t="str">
        <f>IF(M13=0,"X",(MATCH("X",A13:A24,0)))</f>
        <v>X</v>
      </c>
      <c r="N14" s="8" t="str">
        <f>IF($M14="X","X",INDEX(C$13:C$24,$M14,1))</f>
        <v>X</v>
      </c>
      <c r="O14" s="7" t="str">
        <f>IF($M14="X","X",INDEX(D$13:D$24,$M14,1))</f>
        <v>X</v>
      </c>
      <c r="P14" s="8" t="str">
        <f t="shared" ref="P14:V14" si="7">IF($M14="X","X",INDEX(E$13:E$24,$M14,1))</f>
        <v>X</v>
      </c>
      <c r="Q14" s="8" t="str">
        <f t="shared" si="7"/>
        <v>X</v>
      </c>
      <c r="R14" s="7" t="str">
        <f t="shared" si="7"/>
        <v>X</v>
      </c>
      <c r="S14" s="8" t="str">
        <f t="shared" si="7"/>
        <v>X</v>
      </c>
      <c r="T14" s="8" t="str">
        <f t="shared" si="7"/>
        <v>X</v>
      </c>
      <c r="U14" s="7" t="str">
        <f t="shared" si="7"/>
        <v>X</v>
      </c>
      <c r="V14" s="8" t="str">
        <f t="shared" si="7"/>
        <v>X</v>
      </c>
      <c r="W14" s="17"/>
    </row>
    <row r="15" spans="1:23" x14ac:dyDescent="0.25">
      <c r="A15" s="1" t="e">
        <f>TABLE!#REF!</f>
        <v>#REF!</v>
      </c>
      <c r="B15" s="1">
        <v>3</v>
      </c>
      <c r="C15" s="8" t="e">
        <f t="shared" ca="1" si="6"/>
        <v>#REF!</v>
      </c>
      <c r="D15" s="13" t="e">
        <f t="shared" ca="1" si="6"/>
        <v>#REF!</v>
      </c>
      <c r="E15" s="8" t="e">
        <f t="shared" ca="1" si="6"/>
        <v>#REF!</v>
      </c>
      <c r="F15" s="8" t="e">
        <f t="shared" ca="1" si="6"/>
        <v>#REF!</v>
      </c>
      <c r="G15" s="13" t="e">
        <f t="shared" ca="1" si="6"/>
        <v>#REF!</v>
      </c>
      <c r="H15" s="8" t="e">
        <f t="shared" ca="1" si="6"/>
        <v>#REF!</v>
      </c>
      <c r="I15" s="8" t="e">
        <f t="shared" ca="1" si="6"/>
        <v>#REF!</v>
      </c>
      <c r="J15" s="13" t="e">
        <f t="shared" ca="1" si="6"/>
        <v>#REF!</v>
      </c>
      <c r="K15" s="8" t="e">
        <f t="shared" ca="1" si="6"/>
        <v>#REF!</v>
      </c>
      <c r="L15" t="s">
        <v>6</v>
      </c>
      <c r="M15" s="15" t="str">
        <f ca="1">IF($M$13&lt;=1,"X",((MATCH("X",INDIRECT("A"&amp;(M14+13)):A24,0)))+M14)</f>
        <v>X</v>
      </c>
      <c r="N15" s="8" t="str">
        <f t="shared" ref="N15:N17" ca="1" si="8">IF($M15="X","X",INDEX(C$13:C$24,$M15,1))</f>
        <v>X</v>
      </c>
      <c r="O15" s="7" t="str">
        <f t="shared" ref="O15:O17" ca="1" si="9">IF($M15="X","X",INDEX(D$13:D$24,$M15,1))</f>
        <v>X</v>
      </c>
      <c r="P15" s="8" t="str">
        <f t="shared" ref="P15:P17" ca="1" si="10">IF($M15="X","X",INDEX(E$13:E$24,$M15,1))</f>
        <v>X</v>
      </c>
      <c r="Q15" s="8" t="str">
        <f t="shared" ref="Q15:Q17" ca="1" si="11">IF($M15="X","X",INDEX(F$13:F$24,$M15,1))</f>
        <v>X</v>
      </c>
      <c r="R15" s="7" t="str">
        <f t="shared" ref="R15:R17" ca="1" si="12">IF($M15="X","X",INDEX(G$13:G$24,$M15,1))</f>
        <v>X</v>
      </c>
      <c r="S15" s="8" t="str">
        <f t="shared" ref="S15:S17" ca="1" si="13">IF($M15="X","X",INDEX(H$13:H$24,$M15,1))</f>
        <v>X</v>
      </c>
      <c r="T15" s="8" t="str">
        <f t="shared" ref="T15:T17" ca="1" si="14">IF($M15="X","X",INDEX(I$13:I$24,$M15,1))</f>
        <v>X</v>
      </c>
      <c r="U15" s="7" t="str">
        <f t="shared" ref="U15:U17" ca="1" si="15">IF($M15="X","X",INDEX(J$13:J$24,$M15,1))</f>
        <v>X</v>
      </c>
      <c r="V15" s="8" t="str">
        <f t="shared" ref="V15:V17" ca="1" si="16">IF($M15="X","X",INDEX(K$13:K$24,$M15,1))</f>
        <v>X</v>
      </c>
      <c r="W15" s="17"/>
    </row>
    <row r="16" spans="1:23" x14ac:dyDescent="0.25">
      <c r="A16" s="1" t="e">
        <f>TABLE!#REF!</f>
        <v>#REF!</v>
      </c>
      <c r="B16" s="1">
        <v>4</v>
      </c>
      <c r="C16" s="8" t="e">
        <f t="shared" ca="1" si="6"/>
        <v>#REF!</v>
      </c>
      <c r="D16" s="13" t="e">
        <f t="shared" ca="1" si="6"/>
        <v>#REF!</v>
      </c>
      <c r="E16" s="8" t="e">
        <f t="shared" ca="1" si="6"/>
        <v>#REF!</v>
      </c>
      <c r="F16" s="8" t="e">
        <f t="shared" ca="1" si="6"/>
        <v>#REF!</v>
      </c>
      <c r="G16" s="13" t="e">
        <f t="shared" ca="1" si="6"/>
        <v>#REF!</v>
      </c>
      <c r="H16" s="8" t="e">
        <f t="shared" ca="1" si="6"/>
        <v>#REF!</v>
      </c>
      <c r="I16" s="8" t="e">
        <f t="shared" ca="1" si="6"/>
        <v>#REF!</v>
      </c>
      <c r="J16" s="13" t="e">
        <f t="shared" ca="1" si="6"/>
        <v>#REF!</v>
      </c>
      <c r="K16" s="8" t="e">
        <f t="shared" ca="1" si="6"/>
        <v>#REF!</v>
      </c>
      <c r="L16" t="s">
        <v>7</v>
      </c>
      <c r="M16" s="15" t="str">
        <f ca="1">IF($M$13&lt;=2,"X",((MATCH("X",INDIRECT("A"&amp;(M15+13)):A24,0)))+M15)</f>
        <v>X</v>
      </c>
      <c r="N16" s="8" t="str">
        <f t="shared" ca="1" si="8"/>
        <v>X</v>
      </c>
      <c r="O16" s="7" t="str">
        <f t="shared" ca="1" si="9"/>
        <v>X</v>
      </c>
      <c r="P16" s="8" t="str">
        <f t="shared" ca="1" si="10"/>
        <v>X</v>
      </c>
      <c r="Q16" s="8" t="str">
        <f t="shared" ca="1" si="11"/>
        <v>X</v>
      </c>
      <c r="R16" s="7" t="str">
        <f t="shared" ca="1" si="12"/>
        <v>X</v>
      </c>
      <c r="S16" s="8" t="str">
        <f t="shared" ca="1" si="13"/>
        <v>X</v>
      </c>
      <c r="T16" s="8" t="str">
        <f t="shared" ca="1" si="14"/>
        <v>X</v>
      </c>
      <c r="U16" s="7" t="str">
        <f t="shared" ca="1" si="15"/>
        <v>X</v>
      </c>
      <c r="V16" s="8" t="str">
        <f t="shared" ca="1" si="16"/>
        <v>X</v>
      </c>
      <c r="W16" s="17"/>
    </row>
    <row r="17" spans="1:23" x14ac:dyDescent="0.25">
      <c r="A17" s="1" t="e">
        <f>TABLE!#REF!</f>
        <v>#REF!</v>
      </c>
      <c r="B17" s="1">
        <v>5</v>
      </c>
      <c r="C17" s="8" t="e">
        <f t="shared" ca="1" si="6"/>
        <v>#REF!</v>
      </c>
      <c r="D17" s="13" t="e">
        <f t="shared" ca="1" si="6"/>
        <v>#REF!</v>
      </c>
      <c r="E17" s="8" t="e">
        <f t="shared" ca="1" si="6"/>
        <v>#REF!</v>
      </c>
      <c r="F17" s="8" t="e">
        <f t="shared" ca="1" si="6"/>
        <v>#REF!</v>
      </c>
      <c r="G17" s="13" t="e">
        <f t="shared" ca="1" si="6"/>
        <v>#REF!</v>
      </c>
      <c r="H17" s="8" t="e">
        <f t="shared" ca="1" si="6"/>
        <v>#REF!</v>
      </c>
      <c r="I17" s="8" t="e">
        <f t="shared" ca="1" si="6"/>
        <v>#REF!</v>
      </c>
      <c r="J17" s="13" t="e">
        <f t="shared" ca="1" si="6"/>
        <v>#REF!</v>
      </c>
      <c r="K17" s="8" t="e">
        <f t="shared" ca="1" si="6"/>
        <v>#REF!</v>
      </c>
      <c r="L17" t="s">
        <v>8</v>
      </c>
      <c r="M17" s="15" t="str">
        <f ca="1">IF($M$13&lt;=3,"X",((MATCH("X",INDIRECT("A"&amp;(M16+13)):A25,0)))+M16)</f>
        <v>X</v>
      </c>
      <c r="N17" s="8" t="str">
        <f t="shared" ca="1" si="8"/>
        <v>X</v>
      </c>
      <c r="O17" s="7" t="str">
        <f t="shared" ca="1" si="9"/>
        <v>X</v>
      </c>
      <c r="P17" s="8" t="str">
        <f t="shared" ca="1" si="10"/>
        <v>X</v>
      </c>
      <c r="Q17" s="8" t="str">
        <f t="shared" ca="1" si="11"/>
        <v>X</v>
      </c>
      <c r="R17" s="7" t="str">
        <f t="shared" ca="1" si="12"/>
        <v>X</v>
      </c>
      <c r="S17" s="8" t="str">
        <f t="shared" ca="1" si="13"/>
        <v>X</v>
      </c>
      <c r="T17" s="8" t="str">
        <f t="shared" ca="1" si="14"/>
        <v>X</v>
      </c>
      <c r="U17" s="7" t="str">
        <f t="shared" ca="1" si="15"/>
        <v>X</v>
      </c>
      <c r="V17" s="8" t="str">
        <f t="shared" ca="1" si="16"/>
        <v>X</v>
      </c>
      <c r="W17" s="17"/>
    </row>
    <row r="18" spans="1:23" x14ac:dyDescent="0.25">
      <c r="A18" s="1" t="e">
        <f>TABLE!#REF!</f>
        <v>#REF!</v>
      </c>
      <c r="B18" s="1">
        <v>6</v>
      </c>
      <c r="C18" s="8" t="e">
        <f t="shared" ca="1" si="6"/>
        <v>#REF!</v>
      </c>
      <c r="D18" s="13" t="e">
        <f t="shared" ca="1" si="6"/>
        <v>#REF!</v>
      </c>
      <c r="E18" s="8" t="e">
        <f t="shared" ca="1" si="6"/>
        <v>#REF!</v>
      </c>
      <c r="F18" s="8" t="e">
        <f t="shared" ca="1" si="6"/>
        <v>#REF!</v>
      </c>
      <c r="G18" s="13" t="e">
        <f t="shared" ca="1" si="6"/>
        <v>#REF!</v>
      </c>
      <c r="H18" s="8" t="e">
        <f t="shared" ca="1" si="6"/>
        <v>#REF!</v>
      </c>
      <c r="I18" s="8" t="e">
        <f t="shared" ca="1" si="6"/>
        <v>#REF!</v>
      </c>
      <c r="J18" s="13" t="e">
        <f t="shared" ca="1" si="6"/>
        <v>#REF!</v>
      </c>
      <c r="K18" s="8" t="e">
        <f t="shared" ca="1" si="6"/>
        <v>#REF!</v>
      </c>
      <c r="L18" t="s">
        <v>9</v>
      </c>
      <c r="M18" s="15"/>
      <c r="N18" s="16"/>
      <c r="P18" s="17"/>
      <c r="Q18" s="17"/>
      <c r="S18" s="17"/>
      <c r="T18" s="17"/>
      <c r="V18" s="17"/>
      <c r="W18" s="17"/>
    </row>
    <row r="19" spans="1:23" x14ac:dyDescent="0.25">
      <c r="A19" s="1" t="e">
        <f>TABLE!#REF!</f>
        <v>#REF!</v>
      </c>
      <c r="B19" s="1">
        <v>7</v>
      </c>
      <c r="C19" s="8" t="e">
        <f t="shared" ca="1" si="6"/>
        <v>#REF!</v>
      </c>
      <c r="D19" s="13" t="e">
        <f t="shared" ca="1" si="6"/>
        <v>#REF!</v>
      </c>
      <c r="E19" s="8" t="e">
        <f t="shared" ca="1" si="6"/>
        <v>#REF!</v>
      </c>
      <c r="F19" s="8" t="e">
        <f t="shared" ca="1" si="6"/>
        <v>#REF!</v>
      </c>
      <c r="G19" s="13" t="e">
        <f t="shared" ca="1" si="6"/>
        <v>#REF!</v>
      </c>
      <c r="H19" s="8" t="e">
        <f t="shared" ca="1" si="6"/>
        <v>#REF!</v>
      </c>
      <c r="I19" s="8" t="e">
        <f t="shared" ca="1" si="6"/>
        <v>#REF!</v>
      </c>
      <c r="J19" s="13" t="e">
        <f t="shared" ca="1" si="6"/>
        <v>#REF!</v>
      </c>
      <c r="K19" s="8" t="e">
        <f t="shared" ca="1" si="6"/>
        <v>#REF!</v>
      </c>
      <c r="L19" t="s">
        <v>10</v>
      </c>
      <c r="M19" s="15"/>
      <c r="N19" s="16"/>
      <c r="P19" s="17"/>
      <c r="Q19" s="17"/>
      <c r="S19" s="17"/>
      <c r="T19" s="17"/>
      <c r="V19" s="17"/>
      <c r="W19" s="17"/>
    </row>
    <row r="20" spans="1:23" x14ac:dyDescent="0.25">
      <c r="A20" s="1" t="e">
        <f>TABLE!#REF!</f>
        <v>#REF!</v>
      </c>
      <c r="B20" s="1">
        <v>8</v>
      </c>
      <c r="C20" s="8" t="e">
        <f t="shared" ca="1" si="6"/>
        <v>#REF!</v>
      </c>
      <c r="D20" s="13" t="e">
        <f t="shared" ca="1" si="6"/>
        <v>#REF!</v>
      </c>
      <c r="E20" s="8" t="e">
        <f t="shared" ca="1" si="6"/>
        <v>#REF!</v>
      </c>
      <c r="F20" s="8" t="e">
        <f t="shared" ca="1" si="6"/>
        <v>#REF!</v>
      </c>
      <c r="G20" s="13" t="e">
        <f t="shared" ca="1" si="6"/>
        <v>#REF!</v>
      </c>
      <c r="H20" s="8" t="e">
        <f t="shared" ca="1" si="6"/>
        <v>#REF!</v>
      </c>
      <c r="I20" s="8" t="e">
        <f t="shared" ca="1" si="6"/>
        <v>#REF!</v>
      </c>
      <c r="J20" s="13" t="e">
        <f t="shared" ca="1" si="6"/>
        <v>#REF!</v>
      </c>
      <c r="K20" s="8" t="e">
        <f t="shared" ca="1" si="6"/>
        <v>#REF!</v>
      </c>
      <c r="L20" t="s">
        <v>11</v>
      </c>
      <c r="N20" s="16"/>
      <c r="P20" s="16"/>
      <c r="Q20" s="16"/>
      <c r="S20" s="16"/>
      <c r="T20" s="16"/>
      <c r="V20" s="17"/>
      <c r="W20" s="17"/>
    </row>
    <row r="21" spans="1:23" x14ac:dyDescent="0.25">
      <c r="A21" s="1" t="e">
        <f>TABLE!#REF!</f>
        <v>#REF!</v>
      </c>
      <c r="B21" s="1">
        <v>9</v>
      </c>
      <c r="C21" s="8" t="e">
        <f t="shared" ca="1" si="6"/>
        <v>#REF!</v>
      </c>
      <c r="D21" s="13" t="e">
        <f t="shared" ca="1" si="6"/>
        <v>#REF!</v>
      </c>
      <c r="E21" s="8" t="e">
        <f t="shared" ca="1" si="6"/>
        <v>#REF!</v>
      </c>
      <c r="F21" s="8" t="e">
        <f t="shared" ca="1" si="6"/>
        <v>#REF!</v>
      </c>
      <c r="G21" s="13" t="e">
        <f t="shared" ca="1" si="6"/>
        <v>#REF!</v>
      </c>
      <c r="H21" s="8" t="e">
        <f t="shared" ca="1" si="6"/>
        <v>#REF!</v>
      </c>
      <c r="I21" s="8" t="e">
        <f t="shared" ca="1" si="6"/>
        <v>#REF!</v>
      </c>
      <c r="J21" s="13" t="e">
        <f t="shared" ca="1" si="6"/>
        <v>#REF!</v>
      </c>
      <c r="K21" s="8" t="e">
        <f t="shared" ca="1" si="6"/>
        <v>#REF!</v>
      </c>
      <c r="L21" t="s">
        <v>12</v>
      </c>
      <c r="P21" s="16"/>
      <c r="Q21" s="16"/>
      <c r="V21" s="17"/>
      <c r="W21" s="17"/>
    </row>
    <row r="22" spans="1:23" x14ac:dyDescent="0.25">
      <c r="A22" s="1" t="e">
        <f>TABLE!#REF!</f>
        <v>#REF!</v>
      </c>
      <c r="B22" s="1">
        <v>10</v>
      </c>
      <c r="C22" s="8" t="e">
        <f t="shared" ca="1" si="6"/>
        <v>#REF!</v>
      </c>
      <c r="D22" s="13" t="e">
        <f t="shared" ca="1" si="6"/>
        <v>#REF!</v>
      </c>
      <c r="E22" s="8" t="e">
        <f t="shared" ca="1" si="6"/>
        <v>#REF!</v>
      </c>
      <c r="F22" s="8" t="e">
        <f t="shared" ca="1" si="6"/>
        <v>#REF!</v>
      </c>
      <c r="G22" s="13" t="e">
        <f t="shared" ca="1" si="6"/>
        <v>#REF!</v>
      </c>
      <c r="H22" s="8" t="e">
        <f t="shared" ca="1" si="6"/>
        <v>#REF!</v>
      </c>
      <c r="I22" s="8" t="e">
        <f t="shared" ca="1" si="6"/>
        <v>#REF!</v>
      </c>
      <c r="J22" s="13" t="e">
        <f t="shared" ca="1" si="6"/>
        <v>#REF!</v>
      </c>
      <c r="K22" s="8" t="e">
        <f t="shared" ca="1" si="6"/>
        <v>#REF!</v>
      </c>
      <c r="L22" t="s">
        <v>13</v>
      </c>
      <c r="P22" s="16"/>
      <c r="Q22" s="16"/>
    </row>
    <row r="23" spans="1:23" x14ac:dyDescent="0.25">
      <c r="A23" s="1" t="e">
        <f>TABLE!#REF!</f>
        <v>#REF!</v>
      </c>
      <c r="B23" s="1">
        <v>11</v>
      </c>
      <c r="C23" s="8" t="e">
        <f t="shared" ca="1" si="6"/>
        <v>#REF!</v>
      </c>
      <c r="D23" s="13" t="e">
        <f t="shared" ca="1" si="6"/>
        <v>#REF!</v>
      </c>
      <c r="E23" s="8" t="e">
        <f t="shared" ca="1" si="6"/>
        <v>#REF!</v>
      </c>
      <c r="F23" s="8" t="e">
        <f t="shared" ca="1" si="6"/>
        <v>#REF!</v>
      </c>
      <c r="G23" s="13" t="e">
        <f t="shared" ca="1" si="6"/>
        <v>#REF!</v>
      </c>
      <c r="H23" s="8" t="e">
        <f t="shared" ca="1" si="6"/>
        <v>#REF!</v>
      </c>
      <c r="I23" s="8" t="e">
        <f t="shared" ca="1" si="6"/>
        <v>#REF!</v>
      </c>
      <c r="J23" s="13" t="e">
        <f t="shared" ca="1" si="6"/>
        <v>#REF!</v>
      </c>
      <c r="K23" s="8" t="e">
        <f t="shared" ca="1" si="6"/>
        <v>#REF!</v>
      </c>
      <c r="L23" t="s">
        <v>14</v>
      </c>
    </row>
    <row r="24" spans="1:23" x14ac:dyDescent="0.25">
      <c r="A24" s="1" t="e">
        <f>TABLE!#REF!</f>
        <v>#REF!</v>
      </c>
      <c r="B24" s="1">
        <v>12</v>
      </c>
      <c r="C24" s="8" t="e">
        <f t="shared" ca="1" si="6"/>
        <v>#REF!</v>
      </c>
      <c r="D24" s="13" t="e">
        <f t="shared" ca="1" si="6"/>
        <v>#REF!</v>
      </c>
      <c r="E24" s="8" t="e">
        <f t="shared" ca="1" si="6"/>
        <v>#REF!</v>
      </c>
      <c r="F24" s="8" t="e">
        <f t="shared" ca="1" si="6"/>
        <v>#REF!</v>
      </c>
      <c r="G24" s="13" t="e">
        <f t="shared" ca="1" si="6"/>
        <v>#REF!</v>
      </c>
      <c r="H24" s="8" t="e">
        <f t="shared" ca="1" si="6"/>
        <v>#REF!</v>
      </c>
      <c r="I24" s="8" t="e">
        <f t="shared" ca="1" si="6"/>
        <v>#REF!</v>
      </c>
      <c r="J24" s="13" t="e">
        <f t="shared" ca="1" si="6"/>
        <v>#REF!</v>
      </c>
      <c r="K24" s="8" t="e">
        <f t="shared" ca="1" si="6"/>
        <v>#REF!</v>
      </c>
      <c r="L24" t="s">
        <v>15</v>
      </c>
    </row>
    <row r="29" spans="1:23" x14ac:dyDescent="0.25">
      <c r="D29" s="1">
        <v>2</v>
      </c>
      <c r="G29" s="1">
        <v>3</v>
      </c>
      <c r="J29" s="1">
        <v>4</v>
      </c>
    </row>
    <row r="30" spans="1:23" x14ac:dyDescent="0.25">
      <c r="C30" s="1">
        <v>8</v>
      </c>
      <c r="D30" s="1">
        <v>9</v>
      </c>
      <c r="E30" s="1">
        <v>10</v>
      </c>
      <c r="F30" s="1">
        <v>11</v>
      </c>
      <c r="G30" s="1">
        <v>12</v>
      </c>
      <c r="H30" s="1">
        <v>13</v>
      </c>
      <c r="I30" s="1">
        <v>14</v>
      </c>
      <c r="J30" s="1">
        <v>15</v>
      </c>
      <c r="K30" s="1">
        <v>16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</vt:lpstr>
      <vt:lpstr>MARKIERUNG</vt:lpstr>
      <vt:lpstr>DATA</vt:lpstr>
      <vt:lpstr>marked nb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Remains</dc:creator>
  <cp:lastModifiedBy>Chris</cp:lastModifiedBy>
  <dcterms:created xsi:type="dcterms:W3CDTF">2019-09-19T13:09:05Z</dcterms:created>
  <dcterms:modified xsi:type="dcterms:W3CDTF">2022-02-21T22:55:38Z</dcterms:modified>
</cp:coreProperties>
</file>